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PLANEACION DISTRITAL\2019\PaginaWeb\DOCUMENTOS PAGINA WEB_ ETNICOS\2018\"/>
    </mc:Choice>
  </mc:AlternateContent>
  <bookViews>
    <workbookView showHorizontalScroll="0" showVerticalScroll="0" showSheetTabs="0" xWindow="0" yWindow="0" windowWidth="28695" windowHeight="12300"/>
  </bookViews>
  <sheets>
    <sheet name="Hoja1" sheetId="1" r:id="rId1"/>
    <sheet name="Hoja2" sheetId="2" r:id="rId2"/>
  </sheets>
  <externalReferences>
    <externalReference r:id="rId3"/>
    <externalReference r:id="rId4"/>
    <externalReference r:id="rId5"/>
    <externalReference r:id="rId6"/>
  </externalReferences>
  <definedNames>
    <definedName name="_xlnm._FilterDatabase" localSheetId="0" hidden="1">Hoja1!$A$10:$BI$83</definedName>
    <definedName name="_Pilar_Eje">[1]Val!$N$3:$N$7</definedName>
    <definedName name="Dimensiones">'[2]Validadores (2)'!$D$3:$D$11</definedName>
    <definedName name="Estrategias">[3]Val!$F$3:$F$6</definedName>
    <definedName name="Objetivos_específicos">[3]Val!$E$3:$E$6</definedName>
    <definedName name="Sector">'[2]Validadores (2)'!$BF$3:$BF$17</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78" i="1" l="1"/>
  <c r="AL76" i="1"/>
  <c r="AL74" i="1"/>
  <c r="AL73" i="1"/>
  <c r="AL72" i="1"/>
  <c r="AL71" i="1"/>
  <c r="AL70" i="1"/>
  <c r="AK41" i="1"/>
  <c r="AL37" i="1"/>
  <c r="AL68" i="1"/>
  <c r="AL67" i="1"/>
  <c r="AL36" i="1"/>
  <c r="AL35" i="1"/>
  <c r="AL63" i="1"/>
  <c r="M24" i="1"/>
  <c r="L24" i="1"/>
  <c r="M23" i="1"/>
  <c r="L23" i="1"/>
  <c r="M22" i="1"/>
  <c r="L22" i="1"/>
  <c r="O21" i="1"/>
  <c r="N21" i="1"/>
  <c r="M21" i="1"/>
  <c r="L21" i="1"/>
  <c r="K21" i="1"/>
</calcChain>
</file>

<file path=xl/comments1.xml><?xml version="1.0" encoding="utf-8"?>
<comments xmlns="http://schemas.openxmlformats.org/spreadsheetml/2006/main">
  <authors>
    <author>Laura Jinneth Patarroyo Gomez</author>
  </authors>
  <commentList>
    <comment ref="A1" authorId="0" shapeId="0">
      <text>
        <r>
          <rPr>
            <b/>
            <sz val="9"/>
            <color indexed="81"/>
            <rFont val="Tahoma"/>
            <family val="2"/>
          </rPr>
          <t>Laura Jinneth Patarroyo Gomez:</t>
        </r>
        <r>
          <rPr>
            <sz val="9"/>
            <color indexed="81"/>
            <rFont val="Tahoma"/>
            <family val="2"/>
          </rPr>
          <t xml:space="preserve">
El pago del referente surge de dicho proyecto?
Si es así sigue siendo importante revisar las columnas resaltadas.
Así mismo, en presupuesto ejecutado debe registrarse el valor del contrato anual, y acumulado con 2017</t>
        </r>
      </text>
    </comment>
  </commentList>
</comments>
</file>

<file path=xl/sharedStrings.xml><?xml version="1.0" encoding="utf-8"?>
<sst xmlns="http://schemas.openxmlformats.org/spreadsheetml/2006/main" count="1750" uniqueCount="847">
  <si>
    <t>Política Pública</t>
  </si>
  <si>
    <t>Política Pública Distrital para el Reconocimiento de la Diversidad Cultural y la Garantía de los Derechos de los Afrodescendientes</t>
  </si>
  <si>
    <t>Entidad que diligencia</t>
  </si>
  <si>
    <t>Secretaría Distrital de Gobierno / Subdirección de Asuntos Étnicos</t>
  </si>
  <si>
    <t>Profesional que diligencia</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</si>
  <si>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</si>
  <si>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</si>
  <si>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</si>
  <si>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</si>
  <si>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</si>
  <si>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</si>
  <si>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</si>
  <si>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</si>
  <si>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</si>
  <si>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</si>
  <si>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</si>
  <si>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</si>
  <si>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Lineamiento</t>
  </si>
  <si>
    <t>Objetivo</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</si>
  <si>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</si>
  <si>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</si>
  <si>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</si>
  <si>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</si>
  <si>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</si>
  <si>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</si>
  <si>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</si>
  <si>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</si>
  <si>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</si>
  <si>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</si>
  <si>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</si>
  <si>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</si>
  <si>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</si>
  <si>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</si>
  <si>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</si>
  <si>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</si>
  <si>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</si>
  <si>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</si>
  <si>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</si>
  <si>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</si>
  <si>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</si>
  <si>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</si>
  <si>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</si>
  <si>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</si>
  <si>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</si>
  <si>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</si>
  <si>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</si>
  <si>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</si>
  <si>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</si>
  <si>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</si>
  <si>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</si>
  <si>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Avances frente a la meta del Proyecto 
</t>
  </si>
  <si>
    <t>Observaciones</t>
  </si>
  <si>
    <t>_Mejoramiento_de_la_calidad_de_vida_de_la_población_afrodescendiente_del_Distrito_Capital</t>
  </si>
  <si>
    <t>Ejecutar_de_manera_concertada_los_programas_proyectos_y_acciones_afirmativas_que_conforman_el_Plan</t>
  </si>
  <si>
    <t>Organización_para_la_participación_de_afrodescendientes</t>
  </si>
  <si>
    <t>Designación de un referente Afro para el seguimiento  e implementación de los planes integrales de acciones afirmativas del sector salud para la población Negra, Afrocolombiana y Palenquera.</t>
  </si>
  <si>
    <t>Contratar a un referente Afrodescendiente para el seguimiento e implementación de los planes integrales de Acciones Afirmativas del sector salud para la población Negra, Afrocolombiana y Palenquera</t>
  </si>
  <si>
    <t>_Sector_Salud</t>
  </si>
  <si>
    <t>Fondo Financiero Distrital de Salud - FFDS</t>
  </si>
  <si>
    <t>N/A</t>
  </si>
  <si>
    <t>Fortalecimiento de prácticas  ancestrales de cuidado de la salud de la población afrodescendiente a través de estrategias promocionales y preventivas a partir de valorar riesgos de la salud pública reconociendo cosmovisiones propias desarrolladas en la estrategia "Kilombos".</t>
  </si>
  <si>
    <t>Atender al 100% de las familias afrodescendientes priorizadas a través de las acciones promocionales y preventivas para el cuidado de la salud, reconociendo cosmovisiones propias desarrolladas en la estrategia "Kilombos".</t>
  </si>
  <si>
    <t xml:space="preserve">Construir una guía metodológica  que permita orientar las acciones diferenciales para población negra, afrodescendiente y palenquera como parte del modelo de atención integral en salud y las rutas integrales de atención en salud. </t>
  </si>
  <si>
    <t>Construir una guía metodológica  que permita orientar las acciones diferenciales para población negra, afrodescendiente y palenquera como parte del modelo de atención integral y las rutas integrales de atención en salud.</t>
  </si>
  <si>
    <t>Atención psicosocial como medida de rehabilitación  a víctimas del conflicto armado afrodescendientes  en el marco del programa PAPSIVI  con enfoque diferencial</t>
  </si>
  <si>
    <t>Atender con enfoque diferencial al 100% de las personas negras, afrodescendientes y palenqueras priorizadas, a través de la medida de rehabilitación a víctimas del conflicto armado en el marco del programa PAPSIVI.</t>
  </si>
  <si>
    <t>Adecuación de los sistemas de información distritales del sector  que permitan captar la variable poblacional (Negras, Afrocolombianas, y Palenqueras) para ser analizada.</t>
  </si>
  <si>
    <t>Identificación y adecuación de los sistemas de información distritales de la Secretaria Distrital de Salud que permitan captar la variable Negras, Afrocolombianas, y Palenqueras para ser analizada</t>
  </si>
  <si>
    <t>Análisis de condiciones de vida, salud y enfermedad  de la población afrodescendiente en Bogotá, con una actualización cada dos años.</t>
  </si>
  <si>
    <t>Realizar un análisis de condiciones de vida y enfermedad de la población Negras, Afrocolombianas, y Palenqueras en Bogotá</t>
  </si>
  <si>
    <t>3649090 ext.9857</t>
  </si>
  <si>
    <t>y1ramirez@saludcapital.gov.co</t>
  </si>
  <si>
    <t>Numero de profesionales afrodescendientes contratados para el seguimiento e implementación de los planes integrales de Acciones Afirmativas del sector salud para la población Negra, Afrocolombiana y Palenquera</t>
  </si>
  <si>
    <t>Sumatoria de profesionales afrodescendientes contratados para el seguimiento e implementación de los planes integrales de Acciones Afirmativas del sector salud para la población Negra, Afrocolombiana y Palenquera</t>
  </si>
  <si>
    <t>Leidy Johanna Cabiativa</t>
  </si>
  <si>
    <t>3649090 ext.9884</t>
  </si>
  <si>
    <t>ljcabiativa@saludcapital.gov.co</t>
  </si>
  <si>
    <t>Porcentaje de familias afrodescendientes atendidas a través de acciones promocionales y preventivas para el cuidado de la salud desarrolladas en la estrategia "Kilombos".</t>
  </si>
  <si>
    <t>Luz Mireya Ardila Ardila</t>
  </si>
  <si>
    <t>3649090 ext.9366</t>
  </si>
  <si>
    <t>Lmardila@saludcapital.gov.co</t>
  </si>
  <si>
    <t xml:space="preserve">
Porcentaje de avance en la construcción de una guía metodológica</t>
  </si>
  <si>
    <t>_01_Pilar_Igualdad_de_Calidad_de_Vida</t>
  </si>
  <si>
    <t>_09_Atención_integral_y_eficiente_en_salud</t>
  </si>
  <si>
    <t>_120_Atención_Integral_en_Salud_AIS</t>
  </si>
  <si>
    <t>Fortalecimiento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</si>
  <si>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</si>
  <si>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_03_Igualdad_y_autonomía_para_una_Bogotá_incluyente</t>
  </si>
  <si>
    <t>_105_Distrito_Diverso</t>
  </si>
  <si>
    <t>Atencion Integral en Salud</t>
  </si>
  <si>
    <t>Garantizar la atención y mejorar el acceso a los servicios a más de 1.500.000 habitantes de Bogotá D.C. con el nuevo modelo de atención integral.</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</si>
  <si>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</si>
  <si>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</si>
  <si>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poblacion afro en el modelo de atencion integral en salud y las rutas integrales de atención en salud.</t>
  </si>
  <si>
    <t>A 2020 garantizar la atención integral en salud como medida de reparación a 7.200 personas víctimas del conflicto</t>
  </si>
  <si>
    <t xml:space="preserve">Los recursos asignados para este convenio son de un presupuesto de nivel central en el cual una vez se culmine el convenio se podra dar cuenta de recurso ejecutado. </t>
  </si>
  <si>
    <t>A 2020 se implementan en el 100% de las localidades del Distrito Capital Intervenciones de vigilancia en salud pública.</t>
  </si>
  <si>
    <t>_Fortalecimiento_de_la_cultura_de_la_población_afrodescendiente</t>
  </si>
  <si>
    <t>Adecuación_Institucional_para_la_atención_diferenciada_a_los_afrodescendientes</t>
  </si>
  <si>
    <t>Implementar un programa de formación permanente (diplomado, curso, taller y/o seminario)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</si>
  <si>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</si>
  <si>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Garantía_de_la_Inclusión_en_las_Políticas_Públicas_Distritales_de_Biodiversidad_Patrimonio_Cultural_y_Cultura_Diversa_de_la_perspectiva_de_la_ancestralidad_africana_del_poblamiento_primigenio</t>
  </si>
  <si>
    <t>Fortalecer la educación intercultural y la CEA, a través de la formación posgradual, de docentes de Instituciones Educativas Distritales, en programas de maestría con una línea de educación intercultural y/o etnoeducación. </t>
  </si>
  <si>
    <t>Apoyar la formación posgradual de 30 docentes de Instituciones Educativas Distritales, en programas de maestría con una línea de educación intercultural y/o etnoeducación. </t>
  </si>
  <si>
    <t>_Promoción_de_la_construcción_de_relaciones_de_entendimiento_intercultural_entre_los_afrodescendientes_y_el_conjunto_de_la_población_bogotana</t>
  </si>
  <si>
    <t>Contribuir a los procesos de educación intercultural con grupos étnicos, a través de su visibilización en la Cátedra de Pedagogía Distrital</t>
  </si>
  <si>
    <t>Realizar una sesión de la cátedra de pedagogía distrital sobre educación intercultural con grupos étnicos.</t>
  </si>
  <si>
    <t>Formar y sensibilizar a maestros  y maestras de reciente vinculación acerca de la educación intercultural, la Cátedra de Estudios Afrocolombianos y los enfoques diferenciales.</t>
  </si>
  <si>
    <t>Formar a maestros y maestras de reciente vinculación acerca de la educación intercultural, la Cátedra de Estudios Afrocolombianos y los enfoques diferenciales. </t>
  </si>
  <si>
    <t>Mejorar el reporte de información sobre los docentes de las comunidades Afrocolombianas beneficiarios de programas de formación,  mediante la inclusión de la variable étnica en formularios de inscripción.</t>
  </si>
  <si>
    <t>Realizar cuatro reportes identificando las y los maestros afrocolombianos beneficiarios de programas de formación docente</t>
  </si>
  <si>
    <t xml:space="preserve">Identificar a las personas de las comunidades afrodescendientes, palenqueras que se encuentran por fuera del sistema educativo y facilitar su acceso al mismo, mediante la estrategia de Búsqueda Activa de la SED en concertación con las comunidades u organizaciones representates. 
</t>
  </si>
  <si>
    <t>Vincular a las personas de las comunidades afrodescendientes, palenqueras que se encuentran por fuera del sistema educativo y facilitar su acceso al mismo, mediante la estrategia de "Búsqueda Activa"</t>
  </si>
  <si>
    <t xml:space="preserve">Facilitar el acceso y la permanencia de las personas de las comunidades afrodescendientes,  y palenqueras al sistema educativo, a través de la implementación de la Ruta de Acceso y Permanencia Escolar con enfoque diferencial, que permita identificar las barreras y dificultades en el proceso de acceso y permanencia.  
</t>
  </si>
  <si>
    <t>Diseñar e implementar una ruta de Acceso y Permanencia Escolar con enfoque diferencial.</t>
  </si>
  <si>
    <t xml:space="preserve">Atender diferencialmente a las personas jóvenes y adultas en extraedad de las comunidades afrodescendientes,  y palenqueras, a través de Modelos Educativos Flexibles, concertando la implementacion de los mismos con la comunidad u organizaciones representantes
</t>
  </si>
  <si>
    <t>Atender diferencialmente a las personas jóvenes y adultas en extraedad de las comunidades afrodescendientes,  y palenqueras, a través de Modelos Educativos Flexibles</t>
  </si>
  <si>
    <t>_Reconocimiento_y_apoyo_a_las_dinámicas_socioculturales_económicas_y_organizativas_particulares_de_los_afrodescendientes_incluyendo_las_perspectivas_de_género_y_generacionales</t>
  </si>
  <si>
    <t>Elaborar un estudio acerca de la viabilidad técnica de la implementación de la minuta diferencial en el Programa de Alimentación Escolar, reconociendo las necesidades y prácticas alimentarias de los grupos étnicos y la población rural en las IED.</t>
  </si>
  <si>
    <t>Fortalecer la implementación de la Cátedra de Estudios Afrocolombianos en Instituciones Educativas Distritales (IED), a través del acompañamiento pedagógico, formación de docentes, difusión de material didáctico y fortalecimiento de redes de maestras y maestros</t>
  </si>
  <si>
    <t>Acompañar pedagógicamente a las IED en el fortalecimiento de la Cátedra de Estudios Afrocolombianos.</t>
  </si>
  <si>
    <t>_Toma_de_medidas_eficaces_especialmente_en_las_esferas_de_la_enseñanza_la_educación_la_cultura_y_la_información_para_combatir_los_prejuicios_que_conduzcan_a_la_discriminación_racial_de_los_afrodescendientes</t>
  </si>
  <si>
    <t>Comunicación_para_el_entendimiento_intercultural</t>
  </si>
  <si>
    <t>Prevenir, atender y hacer seguimiento a las situaciones de racismo y discriminación racial en las IED, a través de la implementación de la Ruta de Atención Integral a casos de Racismo y Discriminación Racial.</t>
  </si>
  <si>
    <t>Atender integralmente casos de racismo y discriminación étnico-racial que se presenten en el Sistema Educativo Distrital</t>
  </si>
  <si>
    <t>Fortalecer las prácticas pedagógicas de aula en torno a los estudios afrocolombianos, mediante la entrega, difusión y promoción de material didáctico a las IED</t>
  </si>
  <si>
    <t>Entregar y difundir material didáctico a las IED parara el fortalecimiento de prácticas pedagógicas de aula en torno a los estudios afrocolombianos</t>
  </si>
  <si>
    <t>Contribuir a la visibilización de los procesos de la Cátedra de Estudios Afrocolombianos, a través de la realización de Eventos de Conmemoración de la Semana de la afrocolombianidad en el sector educativo.</t>
  </si>
  <si>
    <t>Realizar cuatro  Eventos de Conmemoración de la Semana de la afrocolombianidad en el sector educativo.</t>
  </si>
  <si>
    <t>Dotación de bibliotecas y bibliobanco de textos escolares sobre orientaciones curriculares de la CEA y temáticas relacionadas con las comunidades Negras, Afrocolombianas, y Palenqueras.</t>
  </si>
  <si>
    <t>Dotar a las IED con bibliotecas o bibliobancos con textos escolares sobre orientaciones curriculares de la CEA y temáticas relacionadas con las comunidades Negras, Afrocolombianas, y Palenqueras.</t>
  </si>
  <si>
    <t>Formar a agentes mediadores de las bibliotecas escolares  de las Instituciones Educativas Distritales en enfoques diferenciales, educación intercultural y Cátedra de Estudios Afrocolombianos.</t>
  </si>
  <si>
    <t>Formar a agentes mediadores de las bibliotecas escolares  de las Instituciones Educativas Distritales en enfoques diferenciales, educación intercultural y Cátedra de Estudios Afrocolombianos.</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</si>
  <si>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</si>
  <si>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afrocolombianas</t>
  </si>
  <si>
    <t>Facilitar el acceso a la educación superior de estudiantes de grupos étnicos, a través de su inclusión en la estrategia de socialización y difusión de los programas de Acceso con Calidad a la Educación Superior</t>
  </si>
  <si>
    <t>Realizar 7 encuentros de socialización y difusión de los programas de Acceso con Calidad a la Educación Superior para la comunidad afrodescendiente</t>
  </si>
  <si>
    <t>_Sector_Educación</t>
  </si>
  <si>
    <t>Secretaría de Educación</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</si>
  <si>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</si>
  <si>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</si>
  <si>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</si>
  <si>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</si>
  <si>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</si>
  <si>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NA</t>
  </si>
  <si>
    <t>David Montealegre - Jaime Rolando Rodriguez- Dirección Formación de Docentes</t>
  </si>
  <si>
    <t>jrrodriguez@educacionbogota.gov.co</t>
  </si>
  <si>
    <t>Docentes apoyados en formación posgradual.</t>
  </si>
  <si>
    <t xml:space="preserve">Sumatoria de docentes apoyados en formación posgradual </t>
  </si>
  <si>
    <t>Sesión de cátedra de pedagogía distrital sobre educación intercultural con grupos étnicos realizada</t>
  </si>
  <si>
    <t>Sumatoria Sesiones de la cátedra de pedagogía distrital sobre educación intercultural con grupos étnicos realizada</t>
  </si>
  <si>
    <t>David Montealegre - Yeraldil Quimbayo Ocampo- Dirección Formación de Docentes</t>
  </si>
  <si>
    <t>3241000 EXT 2179</t>
  </si>
  <si>
    <t>yquimbayol@educacionbogota.gov.co</t>
  </si>
  <si>
    <t>Número de a maestros y maestras de reciente vinculación formados acerca de la educación intercultural, la Cátedra de Estudios Afrocolombianos y los enfoques diferenciales. </t>
  </si>
  <si>
    <t xml:space="preserve">Sumatoria de maestros y maestras de reciente vinculación formados acerca de la educación intercultural, la Cátedra de Estudios Afrocolombianos y los enfoques diferenciales. </t>
  </si>
  <si>
    <t>Número de reportes de realizados</t>
  </si>
  <si>
    <t>Sumatoria de reportes realizados</t>
  </si>
  <si>
    <t>Carlos Alberto Reverón Peña - Dirección de Cobertura</t>
  </si>
  <si>
    <t xml:space="preserve">Porcentaje de personas de la comunidad afrocolombiana vinculadas al sistema educativo </t>
  </si>
  <si>
    <t>(N° de personas desescolarizadas que se matriculan en el sistema educativo, a través de estrategias de búsqueda activa/N° de personas desescolarizadas con asignación de cupo  a través de estrategias de búsqueda activa)*100</t>
  </si>
  <si>
    <t>Porcentaje de avance en la ruta de acceso  y permanencia escolar con enfoque diferencial diseñada e implementada</t>
  </si>
  <si>
    <t>(Sumatoria de actividades en la ruta de acceso  y permanencia escolar con enfoque diferencial ejecutadas/sumatoria actividades en la ruta de acceso  y permanencia escolar con enfoque diferencial programadas)*100
Fases:</t>
  </si>
  <si>
    <t>Porcentaje de personas afrocolombianas en extraedad atendidas a través de los modelos educativos flexibles</t>
  </si>
  <si>
    <t>(Número de personas afrodescendientes beneficiarias con el modelo de educación flexible/Número de personas afrodescendientes que demandaron atención a través de módelos de educación flexible)*100</t>
  </si>
  <si>
    <t>Edwin Giovanny Rodríguez García - Dirección de Bienestar</t>
  </si>
  <si>
    <t>3241000 Ext. 3119</t>
  </si>
  <si>
    <t>egrodriguez@educacionbogota.gov.co</t>
  </si>
  <si>
    <t>Estudios de viabilidad de la implementación de la minuta diferencial en el Programa de Alimentación Escolar</t>
  </si>
  <si>
    <t>Sumatoria de estudios de viabilidad de la implementación de la minuta diferencial en el Programa de Alimentación Escolar</t>
  </si>
  <si>
    <t>Diana Patricia Martinez Gallego - Dirección de Inclusión</t>
  </si>
  <si>
    <t>3241000/2209</t>
  </si>
  <si>
    <t xml:space="preserve">dmartinez@educacionbogota.gov.co </t>
  </si>
  <si>
    <t>Número de IED acompañadas pedagógicamente</t>
  </si>
  <si>
    <t>Sumatoria de IED acompañadas pedagógicamente</t>
  </si>
  <si>
    <t>Porcentaje de casos de racismo atendidos en el Sistema Educativo Distrital</t>
  </si>
  <si>
    <t xml:space="preserve">(Numero de casos atendidos de racismo/ Numero de casos de racismo reportados)*100 </t>
  </si>
  <si>
    <t>Sector Solidario (cooperativas)</t>
  </si>
  <si>
    <t xml:space="preserve">Número de IED en las que se difunde el material pedagógico </t>
  </si>
  <si>
    <t>Sumatoria de IED en las que se difunde el material</t>
  </si>
  <si>
    <t>Diana Patricia Martinez Gallego/Claudia Taboada Tapia -Dirección de Inclusión</t>
  </si>
  <si>
    <t>Eventos de Conmemoración de la Semana de la afrocolombianidad realizados</t>
  </si>
  <si>
    <t>Sumatoria de eventos de Conmemoración de la Semana de la afrocolombianidad realizados en el sector educativo.</t>
  </si>
  <si>
    <t>Jerónima Sandicno Ceballos - Dirección de Ciencias, Tecnologías y Medios Educativos</t>
  </si>
  <si>
    <t>3241000 EXT 2409</t>
  </si>
  <si>
    <t>jsandino@educacionbogota.gov.co</t>
  </si>
  <si>
    <t>Número de IED dotadas con bibliotecas o bibliobancos con textos escolares sobre orientaciones curriculares de la CEA y temáticas relacionadas con las comunidades Negras, Afrocolombianas, y Palenqueras.</t>
  </si>
  <si>
    <t>Sumatoria  de IED dotadas con bibliotecas o bibliobancos con textos escolares sobre orientaciones curriculares de la CEA y temáticas relacionadas con las comunidades Negras, Afrocolombianas, y Palenqueras.</t>
  </si>
  <si>
    <t>Número de agentes mediadores formados</t>
  </si>
  <si>
    <t>Sumatoria de agentes mediadores formados</t>
  </si>
  <si>
    <t>Diana Marcela Duran Muriel - Dirección de educación media y superior</t>
  </si>
  <si>
    <t>3241000 Ext. 2132</t>
  </si>
  <si>
    <t>educacionsuperior@educacionbogota.gov.co</t>
  </si>
  <si>
    <t>Porcentaje de personas afrocolombianas a quienes se otorga puntaje adicional con créditos beca adjudicados</t>
  </si>
  <si>
    <t>(Número de personas afrocolombianas a quienes se otorga puntaje adicional por convocatoria / Número de personas afrocolombianas postuladas por convocatoria)*100</t>
  </si>
  <si>
    <t>Número de encuentros de socialización  y difusión de los programas de Acceso con Calidad a la Educación Superior para la comunidad afrodescendiente realizados</t>
  </si>
  <si>
    <t>Sumatoria de encuentros de socialización  y difusión de los programas de Acceso con Calidad a la Educación Superior para la comunidad afrodescendiente realizados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</si>
  <si>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</si>
  <si>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</si>
  <si>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</si>
  <si>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</si>
  <si>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</si>
  <si>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 xml:space="preserve">Formar a 1,182 docentes y directivos docentes con programas de excelencia posgraduales que atiendan líneas prioritarias de política educativa   </t>
  </si>
  <si>
    <t>_08_Acceso_con_calidad_a_la_educación_superior</t>
  </si>
  <si>
    <t>_119_Acceso_con_calidad_a_la_educación_superior</t>
  </si>
  <si>
    <t xml:space="preserve">Formar y acompañar a  1,456 docentes y directivos docentes con programas de excelencia y estrategias de acompañamiento que  atiendan líneas prioritarias de política educativa  </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</si>
  <si>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</si>
  <si>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</si>
  <si>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</si>
  <si>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</si>
  <si>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 xml:space="preserve">100% de implementación de la Ruta del Acceso y la Permanencia Escolar  </t>
  </si>
  <si>
    <t>14.449 estudiantes en extra-edad que se atienden en el sistema educativo mediante modelos flexibles y estrategias semiescolarizadas</t>
  </si>
  <si>
    <t xml:space="preserve">Bienestra Estudiantil para todos </t>
  </si>
  <si>
    <t xml:space="preserve">Beneficiar al 100% de estudiantes matriculados en el Sistema Educativo Oficial del Distrito con complementos alimentarios (refrigerios, desayuno, almuerzo y cena)
</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</si>
  <si>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</si>
  <si>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</si>
  <si>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</si>
  <si>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01 Pilar Igualdad de Calidad de Vida</t>
  </si>
  <si>
    <t>06 Calidad educativa para todos</t>
  </si>
  <si>
    <t>115 Fortalecimiento institucional desde la gestión pedagógica</t>
  </si>
  <si>
    <t>Competencias para el ciudadano de hoy</t>
  </si>
  <si>
    <t>100% de IED que ejecutan el nuevo Plan de Lectura y Escritura del Distrito</t>
  </si>
  <si>
    <t>Educación superior para una ciudad de conocimiento</t>
  </si>
  <si>
    <t>27000 Cupos en Educación Superior</t>
  </si>
  <si>
    <t>Incluir_nuevos_componentes_de_participación_y_atención_a_la_población_afrodescendiente_en_todos_los_programas_que_adelanten_las_entidades_distritales_que_definan_indicadores_de_gestión_y_resultados_recursos_así_como_criterios_de_priorización</t>
  </si>
  <si>
    <t xml:space="preserve">Fomentar acciones de apoyo técnico y financiero que potencien iniciativas metropolitanas, locales y comunitarias relacionadas con procesos y prácticas culturales, artísticas y patrimoniales de las comunidades negras, afrodescendientes y palenqueras en el marco del Programa Distrital de Estímulos y Apoyos Concertados. </t>
  </si>
  <si>
    <t>Realizar convocatorias con enfoque diferencial dirigidas a comunidades negras, afrodescendientes y palenqueras para potenciar iniciativas metropolitanas, locales y comunitarias relacionadas con procesos y prácticas culturales, artísticas y patrimoniales de ese grupo étnico</t>
  </si>
  <si>
    <t>Fortalecer la identidad cultural de las comunidades negras, afrodescendientes y palenqueras en la ciudad, mediante el apoyo técnico y financiero a las iniciativas artísticas, culturales, recreativas, deportivas y patrimoniales a través de acciones transversales entre los diferentes sectores de la administración pública y privada.</t>
  </si>
  <si>
    <t xml:space="preserve">Apoyar técnica y financieramente iniciativas artísticas, culturales, recreativas, deportivas y patrimoniales  de las comunidades negras, afrodescendientes y palenqueras de la ciudad  para fortalecer su identidad cultural </t>
  </si>
  <si>
    <t>Identificar, fortalecer y visibilizar procesos culturales, artísticos, deportivos y recreativos, desarrollados por las comunidades negras, afrodescendientes y palenqueras en los territorios, garantizando su vinculación  en  espacios y plataformas de circulación de las artes y la cultura,  con el fin de construir relaciones de entendimiento intercultural.</t>
  </si>
  <si>
    <t>Vincular procesos culturales, artísticos, recreativos y deportivos, desarrollados por las comunidades negras, afrodescendientes y palenqueras, a  espacios y plataformas de circulación de las artes y la cultura</t>
  </si>
  <si>
    <t>Protección y fortalecimiento de las prácticas espirituales del patrimonio oral e inmaterial de las comunidades negras, afrodescendientes y palenqueras que habitan la ciudad.</t>
  </si>
  <si>
    <t>Realizar dos proyectos de protección y fortalecimiento del patrimonio oral e inmaterial de las comunidades negras, afrodescendientes y palenqueras que habitan la ciudad</t>
  </si>
  <si>
    <t>Apoyar en el diagnóstico y estudio de viabilidad para la gestión de un espacio físico que sirva como centro cultural para el desarrollo de actividades artísticas, culturales-rituales y patrimoniales propias de las comunidades negras, afrodescendientes y palenqueras en la capital.</t>
  </si>
  <si>
    <t>Diseñar e implementar un estudio de viabilidad para la gestión de un espacio físico que sirva como centro cultural para el desarrollo de actividades artísticas, culturales-rituales y patrimoniales propias de las comunidades negras, afrodescendientes y palenqueras en la capital</t>
  </si>
  <si>
    <t xml:space="preserve"> Dar cumplimiento a los acuerdos 175 y 165 de 2005, para la conmemoración del Día Nacional de la Afrocolombianidad, a través del desarrollo de actividades culturales y artísticas durante el mes de mayo, en diferentes espacios y escenarios de las localidades de Bogotá D.C.  </t>
  </si>
  <si>
    <t>Desarrollar actividades culturales y artísticas durante el mes de mayo en diferentes escenarios de las localidades de Bogotá D.C. para la conmemoración del Día Nacional de la Afrocolombianidad</t>
  </si>
  <si>
    <t xml:space="preserve">Acompañar el diseño de planes, programas y proyectos con enfoque diferencial poblacional a nivel local y territorial, que garanticen el desarrollo de Políticas Culturales de las comunidades negras, afrodescendientes y palenqueras. </t>
  </si>
  <si>
    <t>Asistir técnicamente el diseño de planes, programas y proyectos con enfoque diferencial poblacional en las localidades priorizadas que garanticen el desarrollo de Políticas Culturales de las comunidades negras, afrodescendientes y palenqueras</t>
  </si>
  <si>
    <t>Desarrollar dos (2) procesos de participación y de formación en interculturalidad, que fomente la construcción de paz y el tejido comunitario entre las comunidades negras, afrodescendientes y palenqueras y su entorno en los territorios.</t>
  </si>
  <si>
    <t xml:space="preserve">Generar dos (2)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</si>
  <si>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t>
  </si>
  <si>
    <t>_Sector_Cultura_Recreación_y_Deporte</t>
  </si>
  <si>
    <t>Fundación Gilberto Alzate Avendaño</t>
  </si>
  <si>
    <t>Gina Agudelo Olarte</t>
  </si>
  <si>
    <t>gagudelo@fuga.gov.co</t>
  </si>
  <si>
    <t>Convocatorias con enfoque diferencial dirigida a comunidades negras, afrodescendientes y palenqueras realizadas</t>
  </si>
  <si>
    <t>Sumatoria de convocatorias realizadas</t>
  </si>
  <si>
    <t>Secretaría de Cultura, Recreación y Deporte</t>
  </si>
  <si>
    <t>Mauricio Agudelo</t>
  </si>
  <si>
    <t>mauricio.agudelo@scrd.gov.co</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</si>
  <si>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</si>
  <si>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</si>
  <si>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</si>
  <si>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</si>
  <si>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</si>
  <si>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</si>
  <si>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</si>
  <si>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</si>
  <si>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Hernán Guillermo Roncancio Herrera</t>
  </si>
  <si>
    <t>hernan.roncancio@canalcapital.gov.co</t>
  </si>
  <si>
    <t>Inst. Dist. De Patrimonio Cultural-IDPC</t>
  </si>
  <si>
    <t xml:space="preserve">Margarita Lucia Castañeda Vargas, Subdirectora de divulgaciòn de los valores del patrimonio cultural,  Inst. Dist. De Patrimonio Cultural-IDPC. </t>
  </si>
  <si>
    <t>3550800 ext. 153</t>
  </si>
  <si>
    <t>margarita.castaneda@idpc.gov.co / elkin.buitrago@idpc.gov.co / juan.henao@idpc.gov.co</t>
  </si>
  <si>
    <t>Proyecto de protección y fortalecimiento realizados</t>
  </si>
  <si>
    <t>Sumatoria de proyectos de protección y fortalecimiento del patrimonio oral e inmaterial realizados</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</si>
  <si>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</si>
  <si>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</si>
  <si>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</si>
  <si>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</si>
  <si>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Actividades culturales y artísticas desarrolladas durante el mes de mayo para conmemorar el Día Nacional de la Afrocolombianidad</t>
  </si>
  <si>
    <t>Sumatoria de actividades culturales y artísticas desarrolladas durante el mes de mayo para conmemorar el Día Nacional de la Afrocolombianidad</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</si>
  <si>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</si>
  <si>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</si>
  <si>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</si>
  <si>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</si>
  <si>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</si>
  <si>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</si>
  <si>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_11_Mejores_oportunidades_para_el_desarrollo_a_través_de_la_cultura_la_recreación_y_el_deporte</t>
  </si>
  <si>
    <t>_127_Programa_de_estímulos</t>
  </si>
  <si>
    <t>_03_Pilar_Construcción_de_Comunidad_y_Cultura_Ciudadana</t>
  </si>
  <si>
    <t>_124_Formación_para_la_transformación_del_ser</t>
  </si>
  <si>
    <t xml:space="preserve">
1016 
</t>
  </si>
  <si>
    <t xml:space="preserve">
Poblaciones Diversas e Interculturales
</t>
  </si>
  <si>
    <t>Realizar 84 actividades dirigidas a  grupos étnicos, sectores sociales y etarios.</t>
  </si>
  <si>
    <t xml:space="preserve">
 $1.644.051.000
</t>
  </si>
  <si>
    <t xml:space="preserve">
1000
</t>
  </si>
  <si>
    <t>Fomento a las prácticas artísticas en todas sus dimensiones</t>
  </si>
  <si>
    <t>Apoyar e impulsar 2.150 iniciativas artísticas a través de estímulos.</t>
  </si>
  <si>
    <t>Arte para la transformación social: prácticas artísticas incluyentes, descentralizadas y al servicio de la comunidad</t>
  </si>
  <si>
    <t>Desarrollar 160 acciones de reconocimiento de las prácticas artísticas de grupos poblacionales, pueblos y sectores sociales.</t>
  </si>
  <si>
    <t>_25_Cambio_cultural_y_construcción_del_tejido_social_para_la_vida</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</si>
  <si>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</si>
  <si>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</si>
  <si>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</si>
  <si>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Se realizó la convocatoria en la que se visibilizó a la población mediante cápsulas audiovisuales de 4 minutos, cumpliendo con todos lo requerimientos del pliego de las obligaciones.</t>
  </si>
  <si>
    <t>Divulgación y apropiacion del patrimonio cultural del Distrito capital, componente: Estimulos a proyectos atrimoniales de la ciudadania</t>
  </si>
  <si>
    <t>_158_Valoración_y_apropiación_social_del_patrimonio_cultural</t>
  </si>
  <si>
    <t>Apoyar 136 Iniciativas De La Ciudadanía En Temas De Patrimonio Cultural, A Través De Estímulos</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</si>
  <si>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</si>
  <si>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</si>
  <si>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
Arte para la transformación  social: Prácticas artísticas incluyentes, descentralizadas y al servicio de la comunidad</t>
  </si>
  <si>
    <t>Intervencion cultural para la transformación del centro</t>
  </si>
  <si>
    <t>Realizar 2063 actividades artisticas y culturales</t>
  </si>
  <si>
    <t xml:space="preserve">
1016 
</t>
  </si>
  <si>
    <t xml:space="preserve">Poblaciones Diversas e Interculturales
</t>
  </si>
  <si>
    <t xml:space="preserve">Presentación e implementación de los PIAA en las alcaldías locales de Rafael Uribe Uribe, San Cristóbal, Chapinero, Kennedy y Santa fe, en relación a los proyectos de los Fondos de Desarrollo Local.
</t>
  </si>
  <si>
    <t>Meta de gestión de la SCRD. No se cuentan con recursos para esta acción.</t>
  </si>
  <si>
    <t>Poblaciones Diversas e Interculturales</t>
  </si>
  <si>
    <t>Contratar a un referente étnico, bajo el sistema de cuotas, para dinamizar el tema afrodescendiente en los servicios que ofrece la Secretaría de Desarrollo Económico.</t>
  </si>
  <si>
    <t>_Sector_Desarrollo_Económico_Industria_y_Turismo</t>
  </si>
  <si>
    <t>Secretarìa Desarrollo Económico</t>
  </si>
  <si>
    <t>Christian Eduardo Beltran Ceron - German Ardila - Elizabeth Jativa</t>
  </si>
  <si>
    <t>3693777 EXT 235</t>
  </si>
  <si>
    <t>cebeltran@desarrolloeconomico.gov.co - gardila@desarrolloeconomico.gov.co - ejativa@desarrolloeconomico.gov.co</t>
  </si>
  <si>
    <t>Referentes étnicos contratado</t>
  </si>
  <si>
    <t>Sumatoria de referentes étnicos contratados</t>
  </si>
  <si>
    <t>04_Eje transversal Desarrollo económico basado en el conocimiento</t>
  </si>
  <si>
    <t>32_Generar alternativas de ingreso y empleo de mejor calidad</t>
  </si>
  <si>
    <t>168_ potenciar el trabajo decente de la ciudad</t>
  </si>
  <si>
    <t>Potencializar el trabajo decente en la ciudad</t>
  </si>
  <si>
    <t>_Garantía_del_ejercicio_de_los_derechos_de_los_afrodescendientes_con_énfasis_en_los_derechos_humanos_y_en_el_reconocimiento_de_los_derechos_históricos_y_contemporáneos_como_grupo_étnico</t>
  </si>
  <si>
    <t>Elaborar una estrategia comunicativa Integral para visibilizar  experiencias exitosas de los unidades productivas de la comunidad afro, negra y palenquera</t>
  </si>
  <si>
    <t>Diseñar e implementar una estrategia comunicativa integral para visibilizar experiencias existosas de las unidades productivas de la comunidad afro, negra y palenquera</t>
  </si>
  <si>
    <t>Consejo Consultivo Afro</t>
  </si>
  <si>
    <t>Porcentaje de la estrategia comunicativa integral diseñada e implementada</t>
  </si>
  <si>
    <t>07_eje_Gobierno legítimo, fortalecimiento local y eficiencia</t>
  </si>
  <si>
    <t>43_Modernización institucional</t>
  </si>
  <si>
    <t>189_Modernización administrativa</t>
  </si>
  <si>
    <t>Gestion y Modernizacion Institucional</t>
  </si>
  <si>
    <t>Implementar el 100 porciento plan estratégico comunicaciones de la entidad</t>
  </si>
  <si>
    <t>Garantizar la participación de la  comunidad afro en las convocatorias de financiamiento y emprendimiento, brindando asistencia técnica y alistamiento financiero, para la presentación a la entidad financiera correspondiente.</t>
  </si>
  <si>
    <t>Porcentaje de convocatorias de financiamiento y emprendimiento con participación de la comunidad afro</t>
  </si>
  <si>
    <t>(Sumatoria de convocatorias de financiamiento y emprendimiento con participación de la comunidad afro ejecutadas / Sumatoria de convocatorias de financiamiento y emprendimiento con participación de la comunidad afro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</si>
  <si>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</si>
  <si>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</si>
  <si>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</si>
  <si>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de_x000D_
acceso a financiamiento formal. </t>
  </si>
  <si>
    <t>META ACUMULATIVA - El presupuesto programado, es transversal para todas las poblaciones. La oferta esta dada por convocatorias, así que las fecha de inicio y de teminacion de la accion afirmativa, depende de las fechas en que se lleven a cabo las convocatorias de financiamiento.                                Garantizar la participación de la  de la comunidad afro en las convocatorias de financiamiento y emprendimiento, brindando asistencia técnica, acompañamiento y alistamiento financiero, para la presentación a la entidad financiera correspondiente. Los créditos que se otorguen tendrán una tasa de interés preferencial y flexibilización en garantías para el otorgamiento, siempre y cuando los créditos sean iguales o inferiores a 20 millones de pesos. Cabe resaltar que los créditos serán otorgados por entidades financieras.</t>
  </si>
  <si>
    <t>Diseño y ejecución de una ruta de atención diferencial de empleo para la comunidad afro,negra y palenquera.</t>
  </si>
  <si>
    <t>Diseñar e implementar  una ruta de atención diferencial de empleo para la comunidad afro,negra y palenquera.</t>
  </si>
  <si>
    <t>Porcentaje de diseño e implementación de ruta de atención diferencial de empleo para la comunidad</t>
  </si>
  <si>
    <t>3_2Generar alternativas de ingreso y empleo de mejor calidad</t>
  </si>
  <si>
    <t>Vincular 4,250 personas laboralmente a través de los diferentes procesos de_x000D_
intermediación. 
Remitir al menos 6,000 personas a empleadores desde la Agencia. 
Remitir 4,000 personas formadas y certificadas por la Agencia a empleadores. 
Formar 6,500 personas en competencias blandas y transversales por medio de la_x000D_
Agencia Pública de Gestión y Colocación del Distrito. 
Formar al menos 2,000 personas en competencias laborales</t>
  </si>
  <si>
    <t>Para la primera meta se tienen 1.980 millones para el cuatrenio. 
Para la segunda meta se tienen 1.338  millones para el cuatrenio.  
Para la tercera meta se tienen 767 millones de pesos, para el cuatrenio. Para la cuarta meta se tienen 654 millones de pesos para el cuatrenio. Para la ultima meta se tienen 1.319  millones de pesos para el cuatrenio</t>
  </si>
  <si>
    <t>El presupuesto programado es transversal para todas las poblaciones. La accion afirmativa va en articulacion con el Consejo Consultivo afro.</t>
  </si>
  <si>
    <t>Realizar la caracterización  de las unidades productivas e ideas de negocios de la población afro, negra y palenquera, mediante un formato ubicado online como también físico,  la cual finalizara la primera fase el 30 de junio de 2017.</t>
  </si>
  <si>
    <t>Caracterizar el 100% de las unidades productivas e ideas de negocio afro solicitadas</t>
  </si>
  <si>
    <t>Porcentaje de unidades productivas e ideas de negocio afro caracterizadas</t>
  </si>
  <si>
    <t>(Sumatoria de unidades productivas e ideas de negocio afro caracterizadas/sumatoria de unidades productivas e ideas de negocio afro con solicitud de caracterización) * 100</t>
  </si>
  <si>
    <t>_22_Bogotá_vive_los_derechos_humanos</t>
  </si>
  <si>
    <t>_152_Promoción_protección_y_garantía_de_derechos_humanos</t>
  </si>
  <si>
    <t>Meta de gestión</t>
  </si>
  <si>
    <t> La acción afirmativa va en articulación con el Consejo Consultivo afro y se hace de acuerdo a la disponibilidad del portal web. La caracterización está a cargo de la subdirección de emprendimiento y negocios y la fecha de inicio y final, está dada por las fechas en que se habilite en portal para el efecto.                                            La acción se realizará mediante un formato ubicado online como también físico,  la cual finalizará la primera fase el 30 de junio de 2017.</t>
  </si>
  <si>
    <t>Garantizar la participación de las comunidades negras, afrocolombianas y palenqueras, en los mercados campesinos mediante cupos asignados.</t>
  </si>
  <si>
    <t>Garantizar un porcentaje de  participación en los mercados campesinos a la comunidad afrodescendiente mediante cupos asignados</t>
  </si>
  <si>
    <t>Porcentaje de mercados campesinos con participación de la comunidad afro</t>
  </si>
  <si>
    <t>(Sumatoria de mercados campesinos con participación de la comunidad afro ejecutados / Sumatoria de mercados campesinos con participación de la comunidad afro programados) * 100</t>
  </si>
  <si>
    <t>Elevar la eficiencia de los mercados de la ciudad</t>
  </si>
  <si>
    <t>169_ Mejoramiento de la eficiencia del Sistema de Abastecimiento y Seguridad Alimentaria</t>
  </si>
  <si>
    <t>Mejoramiento de la eficiencia del sistema de abastecimiento y seguridad alimentaria de Bogotá</t>
  </si>
  <si>
    <t>Vincular 800 actores del Sistema de Abastecimiento Alimentario de Bogotá a procesos de mejora comercial y/o empresarial</t>
  </si>
  <si>
    <t>La accion afirmayiva va en articulación con el Consejo consultivo afro, si ellos no envían las fichas de carcterización de productos (que ya fueron enviadas por parte de la SDDE), no es posible la participacion de la comunidad afro  y palenquera en los mercados campesinos hasta que la envíen. La fecha de inicio y final de la accion afirmativa, está dada por el cronograma de los mercados campesinos que tiene la SDDE</t>
  </si>
  <si>
    <t>Ejecutar una feria gastronómica para comunidades afro, negra y palenquera mensualmente con 7 puestos establecidos iniciando el 26 de mayo de 2017, en la Plaza de Artesanos.</t>
  </si>
  <si>
    <t>Ejecutar una feria gastronómica para comunidades afro, negra, y palenquera mensualmente con 7 puestos establecidos iniciando el 26 de mayo de 2017, en la Plaza de Artesanos.</t>
  </si>
  <si>
    <t>Ferias gastronómicas para comunidades negras, afrodescendientes y palenqueras ejecutadas</t>
  </si>
  <si>
    <t># puestos establecidos para comunidades Afro, Negras y palenqueras en las ferias gastronómicas.</t>
  </si>
  <si>
    <t>Recursos de funcionamiento y de inversión</t>
  </si>
  <si>
    <t>recursos de funcionalmiento y de inversión</t>
  </si>
  <si>
    <t>La acción afirmativa, se llevará a cabo en conjunto con el Consejo Consultivo afro, esta sujeto a saber qué productos van a comercializar y cuántas personas afro vendrán.  El presupuesto depdnera de las metas a las que le apunten las ferias.</t>
  </si>
  <si>
    <t>Identificación de la población de persona mayor afrocolombiana residente en la ciudad de Bogotá</t>
  </si>
  <si>
    <t>Diseñar e implementar un plan de trabajo para la identificación de personas mayores afrocolombianas en el marco de los servicios de la SDIS.</t>
  </si>
  <si>
    <t>_Sector_Integración_Social</t>
  </si>
  <si>
    <t>Secretaría Integración Social</t>
  </si>
  <si>
    <t xml:space="preserve">Porcentaje del plan de trabajo diseñado e implementado para la identificación de personas mayores afrocolombianas en el marco de los servicios de la SDIS </t>
  </si>
  <si>
    <t>Envejecimiento digno, activo y feliz.</t>
  </si>
  <si>
    <t>Envejecimiento Digno Activo y Feliz </t>
  </si>
  <si>
    <t>Implementar 1  Plan de seguimiento del Plan de Acción de la Política Publica Social de Envejecimiento y Vejez -PPSEV-</t>
  </si>
  <si>
    <t>Identificación de  intereses y problemáticas de la población de persona mayor afrocolombiana residente en la ciudad de Bogotá</t>
  </si>
  <si>
    <t xml:space="preserve">Porcentaje del instrumento de recolección de información diseñado e implementado para identificar los intereses y problemáticas de la población afro en el marco de los servicios sociales de la Secretaría de Integración Social </t>
  </si>
  <si>
    <t>Implementar 1 Plan de seguimiento del Plan de Acción de la PPSEV</t>
  </si>
  <si>
    <t>Mejorar la calidad de vida de la población afrodescendiente mediante la ejecución de acciones afirmativas de inclusión, con fundamento en los criterios concertados de razonabilidad histórica y gradualidad para la aplicación del sistema de trato preferencial y del sistema de cuotas.</t>
  </si>
  <si>
    <t>Entregar el 100% de los apoyos alimentarios programados en el servicio Canasta complementaria de alimentos Afro a familias en condición de vulnerabilidad e inseguridad alimentaria.</t>
  </si>
  <si>
    <t>Bogotá te Nutre</t>
  </si>
  <si>
    <t>Entregar el cien por ciento (100%) de los apoyos alimentarios programados.</t>
  </si>
  <si>
    <t>Conformación y puesta en marcha de una estrategia transversal que aporte a la pervivencia cultural afro, negra y palenquera.</t>
  </si>
  <si>
    <t>3279797 Ext: 1005</t>
  </si>
  <si>
    <t>lsanchezr@sdis.gov.co</t>
  </si>
  <si>
    <t>Porcentaje de estrategia de pervivencia cultural afro diseñada e implementada</t>
  </si>
  <si>
    <t>_02_Desarrollo_integral_desde_la_gestación_hasta_la_adolescencia</t>
  </si>
  <si>
    <t>_102_Desarrollo_integral_desde_la_gestación_hasta_la_adolescencia</t>
  </si>
  <si>
    <t>Desarrollo_integral_desde_la_gestación_hasta_la_adolescencia</t>
  </si>
  <si>
    <t>mmejiag@sdis.gov.co</t>
  </si>
  <si>
    <t>Distrito Diverso</t>
  </si>
  <si>
    <t>Atender 13.000 personas de los sectores sociales LGBT, sus familias y redes de apoyo.</t>
  </si>
  <si>
    <t>Fady Villegas Cure - Subdirector para la juventud</t>
  </si>
  <si>
    <t>fvillegas@sdis.gov.co</t>
  </si>
  <si>
    <t>Número de diálogos participativos en el marco de la reformulación de la PPJ 2017 - 2027</t>
  </si>
  <si>
    <t>Sumatoria de diálogos participativos con jóvenes afrocolombianos y palenqueros</t>
  </si>
  <si>
    <t>Distrito Joven</t>
  </si>
  <si>
    <t>Formular e implementar 1 Política Pública de Juventud 2017-2027</t>
  </si>
  <si>
    <t>Diseño e implementación de un plan de trabajo que brinde herramientas de seguimiento al cumplimiento de lo acordado por las juventudes de la población afro y palenquera de Bogotá y la subdirección para la juventud, en concordancia con los resultados del ejercicio de reformulación de la PPJ 2017-2027</t>
  </si>
  <si>
    <t>Porcentaje del diseño, implementación, seguimiento y avances del plan de trabajo,  en concordancia con los resultados del ejercicio de reformulación de la PPJ 2017-2027</t>
  </si>
  <si>
    <t>_Promoción_de_relaciones_de_corresponsabilidad_social_transparencia_y_confianza_de_la_administración_distrital_y_los_afrodescendientes</t>
  </si>
  <si>
    <t>Sentar_las_bases_institucionales_específicas_para_ejecución_de_la_política_y_el_plan_para_los_afrodescendientes_en_materia_de:_reforma_legal_para_la_adecuación_institucional_modificación_de_la_estructura_administrativa_(instancias_de_atención)_ampliación_de_los_espacios_de_participación</t>
  </si>
  <si>
    <t>Creación de una estrategia comunicativa diferencial con la oferta misional del sector hábitat, dirigida a la comunidad afro de Bogotá entendiendo las particularidades de la población. </t>
  </si>
  <si>
    <t>Crear e implementar una estrategia comunicativa diferencial con la oferta misional del sector hábitat, dirigida a la comunidad afro de Bogotá entendiendo las particularidades de la población. </t>
  </si>
  <si>
    <t>Tener en cuenta la condición étnica negra, afrocolombiana, y palenquera como una variable positiva adicional para priorizar a los hogares que cumplan con los requisitos para el acceso al PIVE. </t>
  </si>
  <si>
    <t>Otorgar puntaje adicional a hogares de la comunidad étnica negra, afrocolombiana y palenquera que cumplan con los requisitos de acceso al PIVE como una variable positiva para priorizarlos</t>
  </si>
  <si>
    <t>Realizar jornadas de inscripción en articulación con la comisión de hábitat del consejo distrital afro, con el fin de garantizar acceso a las familias u hogares que cumplan con los requisitos del PIVE. </t>
  </si>
  <si>
    <t>Realizar la totalidad de jornadas de información  en articulación con la comisión de hábitat del consejo distrital de comunidades negras, afrocolombianas, raizales y palenqueras que se programen, con el fin de garantizar acceso a las familias que cumplan con los requisitos del PIVE</t>
  </si>
  <si>
    <t>Vincular a un referente con pertenencia afro para el apoyo a la implementación y seguimientos de las acciones afirmativas del sector. </t>
  </si>
  <si>
    <t>_Sector_Hábitat</t>
  </si>
  <si>
    <t>Secretaría del Hábitat</t>
  </si>
  <si>
    <t>Luisa Fernanda Mejía</t>
  </si>
  <si>
    <t>3581600 ext.1403</t>
  </si>
  <si>
    <t>lmejiag@habitatbogota.gov.co</t>
  </si>
  <si>
    <t>Porcentaje ejecución de la Estrategia de comunicación creada e implementada</t>
  </si>
  <si>
    <t>Porcentaje de hogares pertenecientes a comunidades afro postualdos a los cuales se les otorgó puntaje adicional para inclusión en el PIVE</t>
  </si>
  <si>
    <t>(Número de hogares a los cuales se les otorgó puntaje adicional/Número de hogares pertenecientes a la comunidad afro que se postularon al programa*)100</t>
  </si>
  <si>
    <t>Porcentaje de jornadas de información realizadas con la comunidad Afro de Bogotá.</t>
  </si>
  <si>
    <t>(Número de jornadas de información con la comunidad Afro de Bogotá realizadas/Número de jornadas solicitadas por el Consejo Distrital Afro)*100</t>
  </si>
  <si>
    <t>Personas con pertenencia afro vinculadas a la SDHT, para el apoyo a la implementación y seguimiento de las acciones afirmativas del sector</t>
  </si>
  <si>
    <t>Sumatoria de personas con pertenencia afro vinculadas a la SDHT, para el apoyo a la implementación y seguimiento de las acciones afirmativas del sector</t>
  </si>
  <si>
    <t>_07_Eje_transversal_Gobierno_Legítimo_fortalecimiento_local_y_eficiencia</t>
  </si>
  <si>
    <t>42 Transparenica Gestión Pública y Servicio a la Ciudadanía</t>
  </si>
  <si>
    <t>185 Fortalecimiento a la Gestión Pública Efectivo y Eficiente</t>
  </si>
  <si>
    <t> Comunicación estratégica del Hábitat</t>
  </si>
  <si>
    <t xml:space="preserve">Realizar 800 piezas informativas sobre la gestión de la SDHT para comunicación externa_x000D_
_x000D_
</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</si>
  <si>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</si>
  <si>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</si>
  <si>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</si>
  <si>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</si>
  <si>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Acompañar 4000 hogares víctimas del conflicto residentes en Bogotá en la</t>
  </si>
  <si>
    <t>Gestión ambiental participativa para la población Afro, Negra, y palanquera</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</si>
  <si>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</si>
  <si>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_Sector_Ambiente</t>
  </si>
  <si>
    <t>Secretaría de Ambiente</t>
  </si>
  <si>
    <t>Silvia Ortiz Laverde</t>
  </si>
  <si>
    <t>silvia.ortiz@sda.gov.co</t>
  </si>
  <si>
    <t>(Número de personas afro y palenqueras vinculadas   a través de los proyectos de inversión 1132 y 1150 / población afro y palenquera solicitada a través de los proyectos de inversión 1132 y 1150 )* 100</t>
  </si>
  <si>
    <t>N.A</t>
  </si>
  <si>
    <t>Porcentaje de personas afro, y palenqueras vinculadas a través del proyecto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</si>
  <si>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_06_Eje_transversal_sostenibilidad_ambiental_basada_en_eficiencia_energética</t>
  </si>
  <si>
    <t>_39_Ambiente_sano_para_la_equidad_y_disfrute_del_ciudadano</t>
  </si>
  <si>
    <t>_179_Ambiente_sano</t>
  </si>
  <si>
    <t xml:space="preserve">1132
1150
</t>
  </si>
  <si>
    <t>Realizar una campaña intersectorial para visibilizar a la población Afrodescendiente, Negra, Raizal y Palenquera, para la reducción de los niveles de racismo en la ciudad.</t>
  </si>
  <si>
    <t>Diseñar e implementar una campaña comunicativa intersectorial para visibilizar a la población Negra, Afrodescendiente y Palenquera, para reducir los niveles de discriminación en la ciudad.</t>
  </si>
  <si>
    <t>Porcentaje de diseño e implementación de la campaña comunicativa intersectorial</t>
  </si>
  <si>
    <t xml:space="preserve">(Sumatoria de actividades o fases de la campaña intersectorial ejecutadas/ Total de actividades o fases de la campaña intersectorial programadas)*100
Fases:
Concertación: 25%
Propuesta borrador: 25%
Piezas graficas: 25%
Difusión: 25%
</t>
  </si>
  <si>
    <t>N.A.</t>
  </si>
  <si>
    <t>Participación, educación y comunicación para la sostenibilidad ambiental del D. C.</t>
  </si>
  <si>
    <t>Vinculación de un referente con pertenencia Afrodescendiente, negra y Palenquera como enlace para el cumplimiento de las acciones afirmativas, que cuente con el aval del Consejo Consultivo de Comunidades Negras, Afro, Raizal y Palenqueras del D.C.</t>
  </si>
  <si>
    <t>Vinculación de un referente con pertenencia Afrodescendiente, negra y Palenquera como enlace para el cumplimiento de las acciones afirmativas, que cuente con el aval del Consejo Consultivo de Comunidades Negras, Afro y Palenqueras del D.C y el reconocimiento de la Subdirección de Asuntos Étnicos - SAE de la Secretaría Distrital de Gobierno.</t>
  </si>
  <si>
    <t>Un referente vinculado como enlace con pertenencia étnica negra, afro  y/o  palenquera.</t>
  </si>
  <si>
    <t xml:space="preserve"> Un referente con pertenencia Afrodescendiente, negra y Palenquera vinculado. </t>
  </si>
  <si>
    <t>Participar 125,000 ciudadanos en procesos de gestión ambiental local.
Participar 1,125,000 ciudadanos en acciones de educación ambiental.
Diseñar y ejecutar 5 planes de comunicación.</t>
  </si>
  <si>
    <t>Yolanda Ramírez</t>
  </si>
  <si>
    <t xml:space="preserve">(Numero de familias afrodescendientes atendidas a través de  acciones promocionales y preventivas para el cuidado de la salud desarrolladas en la estrategia "Kilombos" (en el 2017 8 Kilombos y 2010  a 2020 10 kilombos)/numero total de familias afrodescendientes priorizadas)*100
 </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</si>
  <si>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negra, afrodescendiente y palenquera en el modelo de atención integral en salud y las rutas integrales de atención en salud.
Fase 2:  2018 culminar el Diseño  de una guía metodológica que permita definir un conjunto de procedimientos de acciones diferenciales para la población negra, afrodescendiente y palenquera en el modelo de atención integral en salud y las rutas integrales de atención en salud. 25%
Fase 3:  a 2019 Validación e implementación de  la guía metodológica que permita definir un conjunto de procedimientos de acciones diferenciales para la población negra, afrodescendiente y palenquera en el modelo de atención integral en salud y las rutas integrales de atención en salud. 25%
Fase 4: a 2020 Implementación de la una guía metodológica que permita definir un conjunto de procedimientos de acciones diferenciales para la población negra, afrodescendiente y palenquera en el modelo de atención integral en salud y las rutas integrales de atención en salud. 25%</t>
  </si>
  <si>
    <t>Porcentaje de personas negras, afrodescendientes y palenqueras atendidas a través de la medida de rehabilitación a víctimas del conflicto armado</t>
  </si>
  <si>
    <t>Porcentaje de avance en el análisis de condiciones de vida y enfermedad de la población Negras, Afrocolombianas, y Palenqueras en Bogotá</t>
  </si>
  <si>
    <t>(Sumatoria de fases o actividades ejecutadas del análisis de condiciones de vida y enfermedad de  la población Negras, Afrocolombianas, y Palenqueras en Bogotá/sumatoria de fases o actividades programadas)*100
Fase  1:  A 2017 Identificación de fuentes de información y definición del plan de análisis que permita evidenciar la situación de salud de la población Negras, Afrocolombianas, y Palenqueras en Bogotá. = 10%
Fase 2: a 2018 Culminar la definición de la metodología y dar inicio al desarrollo del  análisis de condiciones de vida, salud y enfermedad que permita evidenciar  la situación de salud de la población negras, Afrocolombianas, y Palenqueras en Bogotá = 30
Fase 3: a 2019 avance en un 100% en el desarrollo del  análisis de condiciones de vida, salud y enfermedad que permita evidenciar  la situación de salud de la población negras, Afrocolombianas, y Palenqueras en Bogotá. (inicialmente en medio magnético) = 30%
Fase 4: a 2020 actualización y publicación del análisis de condiciones de vida, salud y enfermedad  que  evidencie la situación de salud de la población negras, Afrocolombianas, y Palenqueras en Bogotá. = 30%</t>
  </si>
  <si>
    <t>Diseñar y aplicar un instrumento de recolección de información para identificar los intereses y problemáticas de la población afro adulta mayor en el marco de los servicios sociales de la Secretaría de Integración Social.</t>
  </si>
  <si>
    <t>Entregar el 100% de los apoyos alimentarios programados en la Complementación Alimentaria Canasta  Basica Para Familias Afro en condición de vulnerabilidad e inseguridad alimentaria.</t>
  </si>
  <si>
    <t>Diseñar e implementar una estrategia transversal que aporte a la pervivencia cultural de comunidades negras, afrodescendientes y palenqueras en el marco de los servicios sociales de primera infancia-SDIS</t>
  </si>
  <si>
    <t>Formular e implementar la estrategia Ubuntu por la Paz para reconocer y visibilizar la diversidad y riqueza de las comunidades negras, afrocolombianas y palenqueras de los sectores sociales LGBTI .</t>
  </si>
  <si>
    <t xml:space="preserve"> Realización de los diálogos participativos con  jóvenes afrocolombianos y palenqueros que habitan el Distrito Capital.
</t>
  </si>
  <si>
    <t xml:space="preserve">Realización de los diálogos participativos en el marco de la reformulación de la PPJ 2017 - 2027 con  jóvenes afrocolombianos y palenqueros que habitan el Distrito Capital.
</t>
  </si>
  <si>
    <t>Plan de trabajo  para brindar herramientas de seguimiento al cumplimiento de lo acordado por las juventudes de la población Afro y Palenquera  de Bogotá y la subdirección para la juventud</t>
  </si>
  <si>
    <t>Lucas Correa Montoya</t>
  </si>
  <si>
    <t>3279797 ext. 1940</t>
  </si>
  <si>
    <t>lcorrea@sdis.gov.co</t>
  </si>
  <si>
    <t>(Sumatoria de actividades del plan de Trabajo ejecutadas/Sumatoria de actividades del plan de Trabajo programadas)*100
Hito 1: Diseñar un (1) Plan de Trabajo para la identificación de personas mayores afrocolombianas en el marco de los servicios de la SDIS. Año 1 = 10%
Hito 2: Implementar un (1) plan de trabajo para la identificación de personas mayores afrocolombianas en el marco de los servicios de la SDIS. Año 2 = 50% 
Hito 3: Realizar seguimiento al plan de trabajo para la identificación de personas mayores afrocolombianas en el marco de los servicios de la SDIS Año 3 = 35%
Hito 4: Realizar seguimiento al plan de trabajo para la identificación de personas mayores afrocolombianas en el marco de los servicios de la SDIS. Año 4 = 5%</t>
  </si>
  <si>
    <t xml:space="preserve">Lucas Correa Montoya
</t>
  </si>
  <si>
    <t>Juan Carlos Peña Quintero</t>
  </si>
  <si>
    <t>3279797 ext. 1833</t>
  </si>
  <si>
    <t>jcpena@sdis.gov.co </t>
  </si>
  <si>
    <t>Porcentaje  de apoyos alimentarios entregados</t>
  </si>
  <si>
    <t xml:space="preserve"> (N° de apoyos entregados /N° de apoyos programados)*100</t>
  </si>
  <si>
    <t>Lina María Sánchez Romero Subdirectora para la Infancia</t>
  </si>
  <si>
    <t>(Sumatoria de fases de estrategia ejecutadas/ Sumatoria de fases de estrategia de pervivencia cultural afro, negra, raizales y palenqueras programadas)*100
Hito 1: Propuesta de diseño de estrategia de pervivencia cultural afro para ser implementada en   el marco de los servicios sociales de primera infancia. Año 1=15%
Hito 2: Implementación de la estrategia de pervivencia cultural afro en los servicios sociales de primera infancia. Año=30%
Hito 3: Implementación de la estrategia de pervivencia cultural afro en los servicios sociales de primera infancia Año 3=30%
Hito 4: Evaluación y Ajuste de la estrategia de pervivencia cultural afro implementada en los servicios sociales de primera infancia Año 4= 25%</t>
  </si>
  <si>
    <t>María Doris Mejia Gomez</t>
  </si>
  <si>
    <t>3279797 ext. 1835</t>
  </si>
  <si>
    <t>Porcentaje de formulación e implementación de la estrategia Ubuntu por la Paz</t>
  </si>
  <si>
    <t>(Sumatoria de actividades o fases realizadas de la Estrategia Ubuntu por la Paz/Total de actividades  o fases programadas de la Estrategia Ubuntu por la Paz)*100
Hito1: Diseño, implementación, monitoreo y evaluación  año 1 = 20%
Hito2: implementación, monitoreo y evaluación  año 2  =  30%
Hito3: implementación, monitoreo y evaluación año 3 = 30%
Hito4: implementación, monitoreo y evaluación año 4 = 20%</t>
  </si>
  <si>
    <t xml:space="preserve">Sumatoria de fases o actividades del plan de trabajo para el seguimiento al cumplimiento de lo acordado por las juventudes de la población Afro y palenquera de Bogotá y la subdirección para la juventud, en concordancia con los resultados del ejercicio de reformulación de la PPJ 2017-2027. 
Hito1: Diseño del plan de trabajo y  aprobación año 1= 60%
Hito2: Implementación y seguimiento  año 2  =  15%
Hito3: Implementación y seguimiento año 3 = 15%
Hito4: Encuentro de presentación de avances durante el cuatrenio = 10%
</t>
  </si>
  <si>
    <t xml:space="preserve">
15%</t>
  </si>
  <si>
    <t xml:space="preserve">
10%</t>
  </si>
  <si>
    <t>Atender  17. 530. niñas, niños y adolescentes pertenecientes a grupos poblacionales históricamente segregados</t>
  </si>
  <si>
    <t xml:space="preserve">Para el año 2018 se tiene como porcentaje de avance respecto a la ejecución un 30 % que fue dividido  en las 6 acciones y cada una tiene un peso del 5%.
</t>
  </si>
  <si>
    <t xml:space="preserve">Distrito Joven </t>
  </si>
  <si>
    <t>Ajustar e implementar una escuela de formación social política y organizativa dirigida a mujeres  negras -afrodescendientespara potenciar su autonomía, cualificar su participación.</t>
  </si>
  <si>
    <t xml:space="preserve">Formar a 150 mujeres afro para cualificar su participación y toma de decisiones, desde su perspectiva afro como mujeres a través de la implmentación de unes escuela de formación social y política que cuente con la vinculación de 2 mujeres afro profesionales.
</t>
  </si>
  <si>
    <t>Promoción y realización de eventos conmemorativos del día internacional de la mujer negra, afrolatinoamericana, afrocaribeña y de la diaspora que contribuyan a la visibilización de los intereses necesidades y propuestas de las mujeres negras/afrodescendientes</t>
  </si>
  <si>
    <t>Realizar eventos conmemorativos del día internacional de la mujer negra, afrolatinoamericana, afrocaribeña y de la diáspora que contribuyan a la visibilización de los intereses necesidades y propuestas de las mujeres negras/afrodescendientes</t>
  </si>
  <si>
    <t>Reconocimiento del papel en la socieedad  Bogotana de las mujeres negras/afrodescendientes en el marco de la conmemoración del día internacional de la mujer.</t>
  </si>
  <si>
    <t xml:space="preserve">Realizar actividades de conmemoración del día internacional de la mujer con perspectiva afrodescendiente apra reconocer el papel de las mujeres negras y afrodescendientes en la sociedad bogotana. </t>
  </si>
  <si>
    <t>Realizar una campaña ciudadana en contra de la discriminación y el racismo para comunidades negras desde la cosmovisión y lo ancestral, por profesionales de la comunidad.</t>
  </si>
  <si>
    <t>Diseñar e implementar una estrategia de comunicación  ciudadana en contra de la discriminación y el racismo para comunidades negras desde la cosmovisión y lo ancestral, con participación de la comunidad.</t>
  </si>
  <si>
    <t>_Reconocimiento_y_apoyo_a_las_iniciativas_de_los_afrodescendientes_relacionadas_con_la_acción_política_no_violenta_la_resistencia_civil_y_la_solución_política_del_conflicto_armado</t>
  </si>
  <si>
    <t>Apoyar siete iniciativas ciudadanas afrodescendientes en la protección de los derechos humanos priorizados para el grupo étnico afrobogotano.</t>
  </si>
  <si>
    <t>Apoyar (7) siete iniciativas ciudadanas afrodescendientes en el marco de la convocatoria sobre la protección de los Derechos Humanos</t>
  </si>
  <si>
    <t>Formar a 3500 personas afrodecendientes y funcionarios públicos en temas como legislación afro, cultura, estrategias de concertación y negociación en el marco de la política pública Distrital y Plan Integral de Acciones Afirmativas para el Reconocimiento de la Diversidad Cultural y la Garantía de los Derechos de los Afrodescendientes</t>
  </si>
  <si>
    <t>Priorizar la atención diferencial a través de las medidas de prevención solicitadas por defensores y defensoras de Derechos Humanos, víctimas de trata de personas y población LGBTI de los sectores de la comunidad Afro del distrito.</t>
  </si>
  <si>
    <t>Priorizar la atención diferencial a defensores y defensoras de Derechos Humanos, víctimas de trata de personas y población LGBTI, que pertenezcan a la comunidad Afro, a través de las medidas de prevención que se soliciten.</t>
  </si>
  <si>
    <t>Garantizar la presencia de los enlaces territoriales en las veinte localidades del distrito</t>
  </si>
  <si>
    <t>Garantizar la continuidad de los enlaces territoriales</t>
  </si>
  <si>
    <t>Promover esfuerzos conjuntos con los diferentes sectores distritales para incentivar la presencia de referentes étnicos afro en sus dependencias.</t>
  </si>
  <si>
    <t>Diseñar e implementar un plan de trabajo para incentivar la presencia de referentes étnicos afro en las dependencias de los diferentes sectores distritales</t>
  </si>
  <si>
    <t>Adelantar_acciones_de_planificación_participativa_y_concertada_con_la_Comisión_Consultiva_(instancia_de_representación_legalmente_reconocida)_que_garanticen_el_proceso_de_construcción_consolidación_y_aprobación_de_la_política</t>
  </si>
  <si>
    <t>Garantizar la participación a la comisión de Coordinadores del "Consejo Distrital de Comunidades Negras, Afrocolombianas, Raizales y Palenqueras" en el seguimiento a la implementación del Plan Integral de Acciones Afirmativas para la comunidad afrodescendiente.</t>
  </si>
  <si>
    <t>Diseñar e implementar un plan de trabajo para garantizar la participación a la comisión de Coordinadores del "Consejo Distrital de Comunidades Negras, Afrocolombianas, Raizales y Palenqueras" en el seguimiento a la implementación del Plan Integral de Acciones Afirmativas para la comunidad afrodescendiente</t>
  </si>
  <si>
    <t>Garantizar la asignación de un enlace entre el Consejo Distrital de Comunidades Negras, Afrocolombianas, Raizales y Palenqueras y la Subdirección de Asuntos Étnicos.</t>
  </si>
  <si>
    <t>Implementar espacios de atención diferenciada, en el Distrito Capital para la comunidad negra, afrocolombiana y Palenquera (Dos CONFIA más espacio itinerante)</t>
  </si>
  <si>
    <t>_Sector_Mujer</t>
  </si>
  <si>
    <t>Secretaría de la Mujer</t>
  </si>
  <si>
    <t>_Sector_Gobierno</t>
  </si>
  <si>
    <t>Secretaría de Gobierno</t>
  </si>
  <si>
    <t>CIPO - CDCNARP</t>
  </si>
  <si>
    <t>CIPO</t>
  </si>
  <si>
    <t xml:space="preserve"> CDCNARP</t>
  </si>
  <si>
    <t>Número de mujeres afrodescendientes vinculadas a la Escuela de Formación Política</t>
  </si>
  <si>
    <t>Sumatoria de mujeres afrodescendientes vinculadas a la Escuela de Formación Política.</t>
  </si>
  <si>
    <t>Número de eventos anuales realizados de conmemoración del 25 de julio, Día Intenacional de la Mujer Negra, Afrolatinoamericana, Afrocaribeña y de la Diáspora.</t>
  </si>
  <si>
    <t>Sumatoria de eventos realizados de conmemoración del Día Internacional de la Mujer Negra,  Afrolatinoamericana, Afrocaribeña y de la Diáspora.</t>
  </si>
  <si>
    <t>Número de eventos realizados de conmemoración del  Día Internacional de la Mujer con perspectiva afro.</t>
  </si>
  <si>
    <t>Sumatoria de eventos de conmemoración del  Día Internacional de la Mujer con perspectiva afro.</t>
  </si>
  <si>
    <t>Porcentaje de diseño e implementación de la estrategia de comunicación  ciudadana en contra de la discriminación y el racismo</t>
  </si>
  <si>
    <t>Número de Iniciativas ciudadanas afrodescendientes apoyadas en el marco de la convocatoria</t>
  </si>
  <si>
    <t>Sumatoria de  iniciativas ciudadanas afrodescendientes apoyadas en el marco de la convocatoria</t>
  </si>
  <si>
    <t>Personas afrodescendientes y funcionarios públicos formados en el marco de la cátedra  de derechos humanos para la paz y la reconciliación.</t>
  </si>
  <si>
    <t>Sumatoria de Personas afrodescendientes y funcionarios públicos formados en el marco de la cátedra  de derechos humanos para la paz y la reconciliación</t>
  </si>
  <si>
    <t>Porcentaje de personas afrodescendientes defensoras de DDHH y víctimas atendidas  que fueron priorizadas</t>
  </si>
  <si>
    <t>(Sumatoria de personas atendidas/total de personas priorizadas)*100</t>
  </si>
  <si>
    <t>Número de enlaces territoriales garantizados</t>
  </si>
  <si>
    <t>Sumatoria de enlaces territoriales garantizados</t>
  </si>
  <si>
    <t>Porcentaje de ejecución del plan de trabajo para incentivar la presencia de refrentes étnicos</t>
  </si>
  <si>
    <t>(Sumatoria de actividades o fases del plan de trabajo para incentivar la presencia de referentes étnicos ejecutadas / Sumatoria de actividades o fases del plan de trabajo para incentivar la presencia de referentes étnicos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</si>
  <si>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Porcentaje de ejecución del plan de trabajo garantizar la participación en el seguimiento del Plan de Acciones Afirmativas</t>
  </si>
  <si>
    <t xml:space="preserve">(Sumatoria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
</t>
  </si>
  <si>
    <t>Enlace territorial asignado como enlace entre la SAE y el CDNARP</t>
  </si>
  <si>
    <t>Enlace entre la SAE y el CDNARP contratado</t>
  </si>
  <si>
    <t xml:space="preserve"> Espacios de atención diferenciada para los grupos étnicos del D.C. en funcionamiento </t>
  </si>
  <si>
    <t>Sumatoria de espacios de atenicón diferenciada en funcionamiento</t>
  </si>
  <si>
    <t>Diseñar e implementar una estrategia integral contra la discriminación racial con alcance distrital y local, en la que se articulen actividades pedagógicas y de comunicación, desde la garantía del derecho a la participación</t>
  </si>
  <si>
    <t xml:space="preserve">Fortalecimiento de Capacidades Organizativas y de incidencia de comunidades negras/afrocolombianas
</t>
  </si>
  <si>
    <t xml:space="preserve">Desarrollo de procesos de formación para el reconocimiento, intercambio  y cualificación  de saberes afrocolombianos </t>
  </si>
  <si>
    <t>Apoyo técnico y financiero para el desarrollo de iniciativas que articulen acciones para el empoderamiento afrodescendiente y la reducción de discriminación. 
(Convocatorias Bogotá Líder y 1 + 1 Todos / 1+1 Todas con Enfoque diferencial)</t>
  </si>
  <si>
    <t xml:space="preserve">Conmemoración del Dia Nacional de la afrocolombianidad para el reconocimiento, valoración e integración a partir de los aportes culturales, sociales y políticos que la población negra afrocolombiana </t>
  </si>
  <si>
    <t xml:space="preserve">Conmemorar (Conmemoración del) el Dia Nacional de la afrocolombianidad para el reconocimiento, valoración e integración a partir de los aportes culturales, sociales y políticos que la población negra afrocolombiana </t>
  </si>
  <si>
    <t>Instituto Distrital de la Participación y Acción Comunal - IDPAC</t>
  </si>
  <si>
    <t xml:space="preserve">
No. de participantes en sensibilización ciudadana </t>
  </si>
  <si>
    <t>Organizaciones fortalecidas en capacidades organizativas y de incidencia.</t>
  </si>
  <si>
    <t>No. de organizaciones fortalecidas en capacidades organizativas y de incidencia.</t>
  </si>
  <si>
    <t>Procesos de formación</t>
  </si>
  <si>
    <t xml:space="preserve">No. de Procesos en formación realizados. </t>
  </si>
  <si>
    <t xml:space="preserve">
10
</t>
  </si>
  <si>
    <t xml:space="preserve">Procesos apoyados técnica y financieramente
</t>
  </si>
  <si>
    <t xml:space="preserve">
No. de procesos apoyados técnica y financieramente
</t>
  </si>
  <si>
    <t xml:space="preserve">
4
</t>
  </si>
  <si>
    <t>Participantes en proceso de apoyo técnico y financiero a la Conmemoración día de la Afrocolombianidad.</t>
  </si>
  <si>
    <t>No. Personas participantes en la  Conmemoración día de la Afrocolombianidad.</t>
  </si>
  <si>
    <t>_45_Gobernanza_e_influencia_local_regional_e_internacional</t>
  </si>
  <si>
    <t>196 - Fortalecimiento local, gobernabilidad, gobernanza y participación ciudadana</t>
  </si>
  <si>
    <t xml:space="preserve">Realización de 18 eventos en instituciones, colegios  e Universidades con población diversa, impactando a ciudadanos, estudiantes, funcionarios públicos y privados, con los cuales se realizaron  talleres, diálogos y conversatorio, donde se abordaron temáticas en el marco de las problemáticas de discriminación y racismo  que vive la población afro. dando en un  90% de cumplimiento teniendo piezas comunicativas y un impacto de 2400 personas en escenarios o espacios, esto  en el marco de la campaña" Vive la Diversidad Termina con la Discriminación” 
</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</si>
  <si>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</si>
  <si>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</si>
  <si>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</si>
  <si>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Desarrollo de 8 procesos de formación en cursos ofertados por la Gerencia de Escuela de Participación de formulación de proyectos, políticas y gestión publicas, 1,23 por mi Bogotá, trabajados con organizaciones de procesos afros,   desarrollados en las  localidades de: Usme, Puente Aranda, Ciudad Bolívar, Tunjuelito, Kennedy, Bosa, etc.,. en la actualidad se dictara el curso de   “Tradición Oral Diversidad y Saberes  Ancestrales en las Prácticas  de la Participación Ciudadana.   donde se espera seguir fortaleciendo los procesos étnicos. </t>
  </si>
  <si>
    <t xml:space="preserve">
Promoción para una participación incidente en el Distrito Capital.</t>
  </si>
  <si>
    <t xml:space="preserve">
.Desarrollar 30 obras bajo la metodología Uno + Uno = Todos, Una + Una = Todas, desarrolladas y entregadas a la comunidad</t>
  </si>
  <si>
    <t xml:space="preserve">Siete (7) organizaciones afrodescendientes, (Sanfoka, Rompiendo Barreras, Se quien soy, Mona ri palenque,  Corgemp, Asociación de afrocolombianos de San Cristóbal y Eduafro,)se encuentran en la ultima  fase del proyectos: Uno más Uno = Todos; Una más Una = Todas,  de las cuales 3 serán beneficiarias con apoyo técnico y financiero para el desarrollo de su iniciativa.  En Bogotá líder participaron 13 organizaciones afros, siendo seleccionado la organización juvenil JEUKING  de la localidad de la candelaria.  </t>
  </si>
  <si>
    <t xml:space="preserve">Fortalecimiento a las organizaciones para la participación incidente en la ciudad. </t>
  </si>
  <si>
    <t>Fortalecer 150 organizaciones étnicas en espacios y procesos de participación</t>
  </si>
  <si>
    <t xml:space="preserve">Celebración del día de la afrocolombianidad, “premios Benkos Bioho”, en el teatro Jorge Eliecer Gaitán, el 13 de mayo de 2018, dando cumplimiento a lo concertado, Desarrollando  un evento en favor de la identidad afro, la cultura y las expectativas propias de la comunidad afrobogotana,  entregando 14 galardones en diferentes categorías, haciendo reconocimiento al liderazgo afro distrital.   en este marco de la afrocolombianidad se desarrollaron  4 conversatorios  en la Universidades Autónoma,  Distrital,  Monserrate y en  IED, conmemorado el 21 de mayo. cumpliendo y superando la participación ciudadana.                                     </t>
  </si>
  <si>
    <t>Maria Angélica Ríos</t>
  </si>
  <si>
    <t>mrios@participacionbogota.gov.co</t>
  </si>
  <si>
    <t>María Angélica Ríos</t>
  </si>
  <si>
    <t>Ivomne Carina Forero Bejarano</t>
  </si>
  <si>
    <t>iforero@participacionbogota.gov.co</t>
  </si>
  <si>
    <t>Ruben Dario Gonzalez Hernandez</t>
  </si>
  <si>
    <t>rgonzalez@participacionbogota.gov.co</t>
  </si>
  <si>
    <t>Javier Palacios Torres</t>
  </si>
  <si>
    <t>jpalacios@participacionbogota.gov.co</t>
  </si>
  <si>
    <t>0.5</t>
  </si>
  <si>
    <t>Mujeres protagonistas Activas y Empoderadas en el Cierre de Brechas de Género</t>
  </si>
  <si>
    <t>129 Mujeres Protagonistas, activas y empoderadas</t>
  </si>
  <si>
    <t xml:space="preserve">Acciones con enfoque diferencial para el cierre de brechas de género </t>
  </si>
  <si>
    <t>Implementar 5 acciones afirmativas que contribuyan al reconocimiento y garantía de los derechos de las mujeres desde las diferencias y diversidad que las constituyen</t>
  </si>
  <si>
    <t xml:space="preserve">Rose Hernández </t>
  </si>
  <si>
    <t>3169001 Ext 1019</t>
  </si>
  <si>
    <t>rhernandez@sdmujer.gov.co</t>
  </si>
  <si>
    <t>1131
1128</t>
  </si>
  <si>
    <t xml:space="preserve">Construcción de Una Bogotá que Vive los Derechos Humanos
Funcionamiento (Impresos y Publicaciones)
</t>
  </si>
  <si>
    <t>Implementar el 100% de las actividadades de la SDG correspondientes a los planes de acciones afirmativas para grupos étnicos del distrito</t>
  </si>
  <si>
    <t>Construcción de Una Bogotá que Vive los Derechos Humanos</t>
  </si>
  <si>
    <t>Implementar 80 Iniciativas locales formuladas por grupos sociales de la Red Distrital de Derechos Humanos para la prevención o protección de derechos en sus territorios.</t>
  </si>
  <si>
    <t>Atender el 100% de líderes y defensores de Derechos humanos, población LGBTI, y victimas de trata que demanden medidas de prevención o protección para garantizar sus derechos a la vida, libertad, integridad y seguridad</t>
  </si>
  <si>
    <t xml:space="preserve">Contratación de 7 enlaces étnicos (Afrocolombianos) territoriales  para realizar abordaje territorial en las 20 localidades del distrito y fortalecer la presencia y gestión institucional 
</t>
  </si>
  <si>
    <t>Crear 10 espacios para el fortalecimiento de procesos participativos y organizativos, con miras a incrementar su incidencia en la vida social, cultural, política y económica de la ciudad.</t>
  </si>
  <si>
    <t>3387000 Ext. 5191</t>
  </si>
  <si>
    <t>eddy.bermudez@gobiernobogota.gov.co</t>
  </si>
  <si>
    <t>Director de Convivencia y  Diálogo Social</t>
  </si>
  <si>
    <t xml:space="preserve"> 3387000 Ext. 5410 - 5411</t>
  </si>
  <si>
    <t>Director de Derechos Humanos</t>
  </si>
  <si>
    <t>3387000 Ext. 5410 - 5411</t>
  </si>
  <si>
    <t>cristian.pulido@gobiernobogota.gov.co</t>
  </si>
  <si>
    <t xml:space="preserve">Subdirectora de Asuntos étnicos </t>
  </si>
  <si>
    <t>nur.valencia@gobiernobogota.gov.co</t>
  </si>
  <si>
    <t>Equipo Planes Integrales de Acciones Afirmativas y Política Pública</t>
  </si>
  <si>
    <t>Año  2018</t>
  </si>
  <si>
    <t>Resultado indicador año 2018</t>
  </si>
  <si>
    <t xml:space="preserve">Se ha ejecutado en su totalidad la convocatoria en su fase de promoción y divulgación, inscripción de propuestas, identificación de propuestas habilitadas y no habilitadas (rechazadas) por no cumplir con los requisitos solicitados, deliberación de las propuestas por parte de los jurados, selección del o los ganadores. Está pendiente la ejecución de los proyectos ganadores una vez se concedan los recursos previo proceso de legalización de las becas.  Fase final de ejecución de las nueve (9) becas ganadora de las cuatro (4) convocatorias con enfoque diferencial realizadas en el marco del Programa Distrital de Estímulos. De las nueve (9) becas, ocho (8) dieron cumplimiento a lo dispuesto en sus proyectos realizando la totalidad de presentaciones y eventos programados en las propuestas, además de la observancia en el desarrollo de informes, reportes de gastos, listados de asistencia, caracterización, registros audiovisuales, anexos y condiciones específicas de las becas.  
</t>
  </si>
  <si>
    <t>La convocatoria comprende las fases de promoción y divulgación de las 4 categorías y 9 estímulos a través de medios virtuales, medios de comunicación del Idartes y de otras entidades (p.e. el IDPAC) en programas radiales y en medios escritos y a través de plataformas abiertas como envío de promoción de las becas a través de WhatsApp- Se contaron con 4 ternas, cada una de 3 jurados donde además de la formación, experiencia e idoneidad, se tuvo en cuenta la pertenencia a este grupo étnico. Este último aspecto incidió para contar con una terna de jurados pertenecientes a este grupo étnico (Beca de Tradición Oral). En total se contaron con doce (12 jurados), cuatro (4) de los cuales pertenecen a la población afrodescendiente. Se contaron con 4 ternas, cada una de 3 jurados donde además de la formación, experiencia e idoneidad, se tuvo en cuenta la pertenencia a este grupo étnico. Este último aspecto incidió para contar con una terna de jurados pertenecientes a este grupo étnico (Beca de Tradición Oral). En total se contaron con doce (12 jurados), cuatro (4) de los cuales pertenecen a la población afrodescendiente.</t>
  </si>
  <si>
    <t>Para esta acción se suman recursos de un (1) proyecto de inversión del Sector. Se debe tener en cuenta que del total de los rubros solo se destinaron para este proceso $312.513.336 en 2017. Se concertará con la entidad los rubros para lo que resta del cuatrienio.</t>
  </si>
  <si>
    <t>El Idartes además de contribuir con el préstamo del Teatro Jorge Eliécer Gaitán y el cubrimiento de logística y Sayco – Acinpro para la realización de la 8ª Premiación Benkos Biohó, hizo el cubrimiento de los gastos de logística, salud, Sayco - Acinpro y PULEC de los lugares donde se presentaron las becas de circulación. Se presentaron las tres (3) agrupaciones artísticas dentro del marco del programa Cultura en Común con el apoyo de producción artística y técnica por parte del IDARTES.</t>
  </si>
  <si>
    <t>Meta de gestión de la SDCRD, por tanto, no se cuentan con recursos para esta acción. Sin embargo, la entidad lideró coordinamente con el IDARTES, los componentes desarrollados en la actividad que abarcaron la interculturalidad, hermandad y unidad étnica por medio del arte y la cultura, y en la que fueron visibilizados los proyectos más destacados en las dimensiones de formación y creación a través de la estrategia de los diplomados UNAL del IDARTES.</t>
  </si>
  <si>
    <t>Durante el trimestre la acción se postergó para que sea realizada en 2019, teniendo en cuenta que el Consejo Distrital de Comunidades Negras, solicitó reunión con la Secretaría de Cultura, con el fin de revisar nuevamente el Plan de Acciones Afirmativas - PIAA, al ser desaprobado en la última sesión de este consejo.</t>
  </si>
  <si>
    <t xml:space="preserve">Desde la Dirección de Participación Social, gestión Territorial y Trasectorialidad se Contrató un profesional afro con quien se ha avanzado en la implementación de  acciones orientadas al fortalecimiento de la participación social  en salud e implementación de las acciones afirmativas.
Producto de las concertaciones con la Comisión de Salud del Consejo Consultivo Distrital Afrocolombiano y la respuesta al radicado emitido por ésta instancia a la Dirección de Participación Social, Gestión Territorial y Transectorialidad se decide contratar un talento humano para el enlace con Salud Pública en aras del cumplimiento de la acción afirmativa, recibiendo una terna para la selección de un referente con pertenencia étnica afrocolombiana la cual sera vinculada a través de convenio con la Sub Red Integrada de Servicios de  Salud Norte.
</t>
  </si>
  <si>
    <t xml:space="preserve">Esta acción afirmativa desarrolla sus acciones en el marco de los lineamientos técnicos del plan de Salud Pública de Intervenciones colectivas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consejeros Distritales Afrodescendiente que tienen asiento en la comisión de salud.
Esta estrategia tiene como característica principal realizar acciones  interculturales las cuales en la práctica obedecen a acciones desde la salud pública (promocionales y preventivas) con acciones propias de la Medicina Ancestral “Kilombos”; actualmente cuenta con estrategias diferenciales de atención y abordaje a través de un equipo interdisciplinario conformado por una profesional de enfermería, técnico ambiental en salud, gestor comunitario, partera y medico ancestral. Esta estrategia durante este periodo conto con 8 “Kilombos” que se traduce en 8 equipos correspondientes a 40 personas con pertenecía afrodescendiente, dialogados y concertados con la instancia distrital y local.
Durante este periodo de 2018 se abordaron 752 familias Afrodescendiente de 21 localidades, 94 familias por cada uno de los Kilombos con acciones familiares y atenciones colectivas desde la practica propia de la medicina ancestral y conocimientos occidentales, se resalta mayor relevancia en localidades como Usme, San Cristóbal, Bosa y Suba; logrando impactar a 1.877 personas afrodescendiente de las cuales 1.147 son Mujeres y 730 hombres, así como 19 individuos con pertenecía Palenquera.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Es importante mencionar que se tenia proyectado a nivel tecnico y financiero la apertura de la estrategia en dos Kilombos nuevos en la subred Norte y Centro oriente, sin embargo se presentaron dificultades en los tiempos y oportunidad de la entrega de talento humano por parte de la comisión-comunidad por lo cual dilato el proceso en su tiempo de ejecución. </t>
  </si>
  <si>
    <t xml:space="preserve">La Secretaria Distrital de Salud de Bogotá en convenio con la Subred Integrada de Servicios de Salud Sur Occidente E.S.E y la Subred Integrada de Servicios de Salud Centro Oriente E.S.E, entregan la primera versión de  Guía Metodológica para la atención y prestación de servicios de salud con enfoque diferencial,  en el contexto del Modelo Integral de Atención en Salud, para la población diferencial en el Distrito Capital.  
Por otra parte, desde la Dirección de Provisión de Servicios de Salud se realizó la gestión administrativa para la formalización de una segunda fase a  través de un nuevo convenio con la Subred Integrada de Servicios de Salud Centro Oriente ESE, en donde se contempla en una de sus obligaciones  fases relacionadas con socialización, revisión y  ajuste de la propuesta de guía metodológica para el desarrollo del enfoque diferencial en la atención y prestación de servicios de salud   en el contexto de la humanización de los servicios de salud y en el marco de las Ruta Integral de Atención en Salud, validación con los diferentes actores y sectores competentes en el tema  y prueba piloto para la implementación. 
</t>
  </si>
  <si>
    <t xml:space="preserve">A través del  convenio de cooperación N° 1331 de 2017 suscrito entre la OPS/OMS y SDS el cual tienen objetivo aunar esfuerzos para obtener una "propuesta de la metodología para el uso y análisis de la información como soporte en la toma de decisiones, con enfoque poblacional y diferencial”, en lo concerniente a la población Afrodescendiente.
En tal sentido durante este periodo se logró de manera articulada con el equipo de trabajo del convenio y la Subsecretaría de Salud Pública identificando en cinco (5) sistemas de información la variable, su calidad e información contenida las cuales fueron la Base única de afiliados  al SGSSS, Registro Individual de prestación de servicios (RIPS),  Sistema de Vigilancia en Salud Pública, GESI, Estadísticas Vitales y ASIS en lo relacionado a la oferta. Y en lo concerniente a la demanda  realizo la definición de información que como proceso se debe contar para dar respuesta a las necesidades de la población.
Los insumos de oferta y demanda permiten consolidar la propuesta de plan de análisis diferencial, por lo cual para el mes de febrero de 2019 tiempo en que culmina el convenio se contara con el producto de metodología de plan de análisis con el fin de ser socializado a las comunidades y junto con ellos priorizar y validar la información que se espera recolectar en el análisis.
</t>
  </si>
  <si>
    <t>Esta acción afirmativa se encuentra directamente relacionada con el producto generado del convenio de cooperación internacional de la OPS/OMS con la SDS, ya que se tiene contemplado el diagnóstico de  identificación de fuentes de información  y la metodología  para el plan de análisis el cual culmina en el mes de Febrero 2019. En tal sentido se realiza acompañamiento y seguimiento a las acciones realizadas para contar con el producto.</t>
  </si>
  <si>
    <t>Respecto al presupuesto programado y ejecutado para la vigencia 2018, es importante precisar que  ésta es una actividad de gestión del proyecto de inversión  que no cuenta con presupuesto específico y está en el marco de lo programado por la meta del proyecto.</t>
  </si>
  <si>
    <t>La contratación de la referente afro en la entidad, permitio la estructuración de un plan de trabajo para el diseño e implementación de la estrategia comunicativa.
El presupuesto ejecutado corresponde a las gestiones realizadas por la referente afro y el enlace para comunidades étnicas de la SDHT</t>
  </si>
  <si>
    <t>Se logró la vinculación de 329 hogares afro a programa Pive, de los cuales 216 son población víctima del conflícto armado y 113 son población afro con alguna vulnerabilidad. 
El presupuesto ejecutado corresponde a las gestiones realizadas por la referente afro y el enlace para comunidades étnicas de la SDHT</t>
  </si>
  <si>
    <t>Contar con una referente en la entidad, ha permitido la concertación de actividades. Así mismo, ha permitido contar con un seguimiento preciso al cumplimiento de las acciones planeadas en el presente PIAA
Se cuenta con una referente afro contratada en la Subsecretaría de Gestión Financiera de la SDHT</t>
  </si>
  <si>
    <t>El presupuesto plasmado corresponde a la meta del proyecto. 
El presupuesto destinado a la acción es de gestión dentro del proyecto de inversión. 
El presupuesto asignado para la activudad es de gestión dentro del proyecto. 
*El presupuesto programado esta a acorte 21 de septiembre de 2017
Se consolidó documento de la estrategía de información desde la SDHT</t>
  </si>
  <si>
    <t xml:space="preserve">En tanto la acción no se ha implementado, aún no se reportan logros. 
La Dirección de Formación de Docentes finalizó el proceso de adición de recursos al Fondo de Formación Continua de docentes a través del cual se financiará el diplomado “Consolidación y fortalecimiento de experiencias de inclusión para la diversidad y grupos étnicos: aportes a la construcción de convivencia y cultura de paz” ofertado por la Universidad Distrital, el cual fue seleccionado para la implementación de esta acción. Sin embargo, atendiendo al cierre del calendario escolar de las IED y al cronograma académico de la Universidad Distrital, se determinó que la convocatoria para la participación en este programa de formación, así como su ejecución, se realizarán en la siguiente vigencia.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</si>
  <si>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Según instrucciones de la SDP, por no tener el presupuesto programado de los otros años, el porcentaje es ND (no disponible). 
</t>
  </si>
  <si>
    <t>Durante la vigencia 2018 no se logró la meta programada.
Atendiendo a la solicitud de las comunidades indígena y afrocolombiana, de contemplar en esta acción la pertenencia étnica como criterio para el ingreso de los beneficiarios, la Dirección de Formación de Docentes ha venido trabajando en el alistamiento de una convocatoria que contemple este criterio. En este sentido, durante este trimestre la Dirección de Formación realizó la proyección y destinación de los recursos para la financiación de una cohorte de beneficiarios con pertenencia étnica en programas de maestría con línea en educación intercultural. Así mismo, con el apoyo del equipo de educación intercultural de la Dirección de Inclusión e Integración de Poblaciones, se definió que los programas a ofertarse para el cumplimiento de esta acción, en la cual se integran la comunidad indígena y afrocolombiana, son: la Maestría en Estudios Afrocolombianos de la Pontifica Universidad Javeriana y la Maestría en Educación con el énfasis en educación comunitaria, interculturalidad y ambiente de la Universidad Pedagógica Nacional. Una vez concertados estos aspectos, la Dirección de Formación elaboró el documento de términos de convocatoria de formación posgradual para beneficiarios con pertenencia étnica, el cual a la fecha de corte de este informe estaba en revisión de la Dirección de Inclusión e Integración de Poblaciones.</t>
  </si>
  <si>
    <t xml:space="preserve">Se actualiza el presupuesto programado de acuerdo con los movimientos presupuestales realizados y lo registrado en SEGPLAN. El presupuesto programado corresponde al de la meta del proyecto del cuatrienio 2017-2020 registrado en SEGPLAN. 
El presupuesto ejecutado del objeto de gasto "Apoyar la participación de Docentes y Directivos Docentes de los Colegios Oficiales en programas de posgrado en los niveles de Especialización, Maestría y Doctorado" que incluye todas las poblaciones es de $4'805.486.288 año 2018 . No se tiene presupuesto específico para grupos étnicos. En este caso segun instrucciones de la SDP, el presupuesto ejecutado es NA (no aplica), y el porcentaje de presupuesto también es NA (no aplica).
</t>
  </si>
  <si>
    <t xml:space="preserve">El principal logro de esta sesión de la Cátedra de Pedagogía fue la articulación de las comunidades indígena y afrocolombiana en un espacio académico y cultural en el cual se conversó acerca de la diversidad cultural y étnica, los retos frente a la discriminación y el racismo y las posibilidades de diálogo y encuentro colectivo entre las comunidades. 
En cumplimiento de esta acción, el 30 de octubre de 2018 se realizó la sesión de la Cátedra de Pedagogía “La educación intercultural y los estudios de la diáspora africana. Posibilidades pedagógicas para la transformación de la escuela en la ciudad” que contó con la intervención del profesor Santiago Arboleda Quiñonez, investigador de la Universidad Andina Simón Bolívar de Ecuador, experto en los efectos del racismo en el destierro y el ecogenoetnocidio de las comunidades afrocolombianas, y el profesor Abadio Green Stocel, doctor en educación de la Universidad de Antioquia; como conferencistas invitados. Así mismo, la Cátedra contó con la intervención cultural del grupo musical Inga INDIMARKA, quienes realizaron un acto inicial de armonización a través de la música, así mismo, contó con la participación del grupo musical El Sonar del Telembí quienes cerraron la Cátedra con una intervención musical. 
La Cátedra contó con la participación de 231 personas entre los que se destacan docentes, directivos docentes, maestros en formación y miembros de organizaciones de las comunidades.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</si>
  <si>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</si>
  <si>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 xml:space="preserve">En este proceso se logró el efectivo abordaje de la temática de educación intercultural en el marco del proceso de acompañamiento a maestros de reciente vinculación
La Dirección de Formación de Docentes realizó el proceso de acompañamiento a maestros (as) de reciente vinculación, el cual contó con la participación de 35 maestros de la localidad de Bosa y abordó 4 temáticas entre las cuales se encuentra la educación intercultural, que estuvo enfocada al reconocimiento de la diversidad cultural y étnica en la escuela y a sensibilizar a los maestros acerca de la necesidad de abordar este tema al interior de su aula y sus instituciones educativas.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</si>
  <si>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ejecutado del objeto de gasto "Acompañamiento a lo maestros, maestras y Directivos Docentes recien vinculados en la Planta de personal Docente de la SED" que incluye todas las poblaciones , es de$195.576.000 año 2018. No se tiene presupuesto específico para grupos étnicos.  En este caso segun instrucciones de la SDP, el presupuesto ejecutado es NA (no aplica), y el porcentaje de presupuesto también es NA (no aplica).</t>
  </si>
  <si>
    <t xml:space="preserve">El principal logro frente a esta acción es la identificación de los maestros beneficiarios de los procesos de formación que adelanta la Dirección de Formación de Docentes que se reconocen como miembros de grupos étnicos. A la fecha de corte de este informe, se han identificado 35 maestros que se autorreconocen como miembros de la comunidad afrocolombiana y que han participado en estrategias de formación de la Dirección. A continuación, se señala la distribución:
- 15 maestros (as) afrocolombianos beneficiarios de programas de formación permanente. 
- 8 maestros (as) afrocolombianos beneficiarios de la estrategia de profesionalización de maestros normalistas. 
- 9 maestros (as) afrocolombianos beneficiarios del portafolio de formación Espacio Maestro. 
- 3 maestros (as) afrocolombianos beneficiarios de la estrategia de participación como ponentes en eventos culturales y académicos.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</si>
  <si>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
</t>
  </si>
  <si>
    <t xml:space="preserve">Se fortaleció la articulación institucional y con instancias comunitarias para el desarrollo de la Estrategia de Búsqueda Activa, bien sea a través de recorridos para la búsqueda “casa a casa” o para llevar a cabo jornadas de atención en territorio que beneficien a las comunidades afrodescendientes, raizales y palenqueras. 
En este sentido, se busca generar espacios periódicos de encuentros con los consejeros locales de la comunidad afro en todas las localidades de Bogotá, que permitan identificar las necesidades de la población y georreferenciar los sectores de la ciudad en donde se requiere desarrollar la estrategia de Búsqueda Activa. 
Adicionalmente, se estableció con la Comisión de Educación del Consejo Distrital realizar la focalización de los territorios de manera conjunta con los líderes locales y representantes de Organizaciones sociales en las diferentes localidades de Bogotá. Adicionalmente, se buscará realizar un cronograma de acompañamiento a los recorridos que realiza la Subdirección de Asuntos Étnicos SAE con el fin de identificar de manera conjunta los requerimientos de la comunidad afro, especialmente aquella población desescolarizada para generar una atención oportuna que permita la vinculación al Sistema Educativo Oficial en la vigencia 2019.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</si>
  <si>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$2'548,647,403 año 2018. No se tiene presupuesto específico para grupos étnicos.  En este caso segun instrucciones de la SDP, el presupuesto ejecutado es NA (no aplica), y el porcentaje de presupuesto también es NA (no aplica).</t>
  </si>
  <si>
    <t>Durante el año 2018, se dio inició a la socialización de la Ruta de Acceso y Permanencia en Instituciones Educativas Distritales que cuentan con presencia de estudiantes afrocolombianos. De igual manera, se presentó de manera general la ruta de acceso y permanencia y la cartilla publicada a la Comisión de Educación, proyectando un trabajo conjunto con el fin de presentar y ajustar el diseño de taller que permitirá sensibilizar a la comunidad afrodescendiente frente a la ruta de acceso y permanencia, así como a la comunidad educativa en general, integrando acciones y propósitos para garantizar una educación inclusiva.</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</si>
  <si>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ejecutado del objeto de gasto "Realizar diseño, implementación, seguimiento y evaluación de Planes de Cobertura Local y de  Ruta del Acceso y Permanencia Escolar." que incluye todas las poblaciones, es de $267'000.000 año 2018. No se tiene presupuesto específico para grupos étnicos.  En este caso segun instrucciones de la SDP, el presupuesto ejecutado es NA (no aplica), y el porcentaje de presupuesto también es NA (no aplica).</t>
  </si>
  <si>
    <t xml:space="preserve">Se fortaleció la articulación institucional y con instancias comunitarias para la focalización de grupos de atención de jóvenes y adultos específicos para la comunidad afrodescendientes residente en la ciudad de Bogotá, principalmente en las localidades de Usme, San Cristóbal y Ciudad Bolívar.  
En este sentido, se vienen generando espacios periódicos de encuentros con los consejeros locales de la comunidad afro en todas las localidades de Bogotá, que permitan identificar las necesidades de la población y generar la apertura de grupos de educación flexible proyectados a 2019.  
Frente al grupo específico de atención de AFROMUPAZ, a través de la Estrategia Educativa Flexible se ha logrado vincular en la implementación 2018 a 31 participantes afro, mediante la cual podrán culminar sus estudios de primaria o de bachillerato, adicionalmente, aprovechando diferentes escenarios formativos los estudiantes han participado activamente de un proceso de formación integral y diferencial que les permite atender sus necesidades.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</si>
  <si>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del cuatrienio específico para la acción para calcular el porcentaje.
El presupuesto programado del objeto de gasto "Realizar estrategias de alfabetización y acciones orientadas a fortalecer la educación de adultos con oferta educativa pertinente" que incluye todas las poblaciones, es de $589.607.220 año 2018. Adicionalmente el objeto de gasto "Implementar estrategias o modelos flexibles, presenciales o virtuales para la atención de población en extraedad, vulnerable y/o diversa" que incluye todas las poblaciones, es de $4'276.142.000. No se tiene presupuesto específico para grupos étnicos.  En este caso segun instrucciones de la SDP, el presupuesto ejecutado es NA (no aplica), y el porcentaje de presupuesto también es NA (no aplica).</t>
  </si>
  <si>
    <t>No se elaboró 1 estudio de viabilidad de la implementación de la minuta diferencial en el PAE. Sin embargo, en el marco del contrato CO1.PCCNTR.548478, el cual tenía por objeto: “Realizar el proceso de verificación de consumo en las diferentes modalidades entregadas a través de PAE, en cada una de las localidades del Distrito como estrategia de seguimiento e identificación de los elementos que determinan el consumo”, se realizó la verificación, que incluyó el consumo de complementos alimentarios escolares en grupos étnicos.
Principales logros :
(i) Desarrollar el proceso de verificación de consumo desde los enfoques cualitativo y cuantitativo en el Programa de Alimentación Escolar, que vinculó una muestra representativa de grupos étnicos de 724 estudiantes.
(ii) Identificar el consumo y no consumo de los complementos alimentarios entregados a través del PAE a estudiantes pertenecientes a grupos étnicos. Dicha identificación incluyó porcentajes de consumo por componentes del complemento, preferencias de alimentos y percepciones del PAE.</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</si>
  <si>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presupuesto programado de la acción es de $893,650,058 año 2018 y esta dirigido a varias poblaciones, no solo afrodescendientes.  En este caso segun instrucciones de la SDP, el presupuesto ejecutado es NA (no aplica), y el porcentaje de presupuesto también es NA (no aplica).</t>
  </si>
  <si>
    <t xml:space="preserve">Durante el año 2018, en el marco del proceso de fortalecimiento de la Cátedra de Estudios Afrocolombianos en cincuenta y un (51) Instituciones Educativas, se alcanzaron los siguientes logros:
a. La apropiación y reconocimiento de la estrategia CEA por parte de los directivos y docentes al interior de las IED, quienes mostraron disposición a participar en el proceso.
b. Reconocimiento de las dinámicas de cada IED relacionadas con el trabajo sobre la Cátedra, a través de la realización de actividades de mapeo institucional, y en la conformación de los equipos dinamizadores, encargados de liderar la estrategia de implementación de la CEA.  
c. Desarrollo de talleres de formación y sensibilización con maestros, maestras y estudiantes, de aportar elementos teóricos, metodológicos y conceptuales que brinden herramientas pedagógicas y didácticas para implementar la CEA. También, se adelantaron asesorías in situ por áreas en las IED con el propósito de orientar en las búsquedas y construcciones conceptuales y metodológicas sobre la CEA a los maestros y maestras. 
d. En el caso de los talleres realizados con estudiantes, se promovió el autorreconocimiento étnico – racial de los estudiantes afrodescendientes, y diálogos acerca de las afectaciones causadas por situaciones de racismo y discriminaciones étnico-raciales vivenciadas en los contextos escolares y estrategias para su superación.
e. Socialización de la Ruta de Atención Integral a casos de racismo y discriminación étnico-racial, promoviendo su conocimiento y difusión por parte de docentes, directivos docentes y orientadores escolares, quienes han mostrado gran interés por incorporarla en sus dinámicas institucionales.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</si>
  <si>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El presupuesto programado para la accion incluye $371.141.422 asignados al equipo de profesionales encargado del proceso de fortalecimiento e implementación de la CEA en las instituciones educativas priorizadas. También, se ejecutaron $277.527.040 a través del contrato interadministrativo 578815 entre la SED y la Universidad Distrital Francisco José de Caldas, con el objeto de “Desarrollar procesos de asistencia técnica y fortalecimiento de la Catedra de Estudios Afrocolombianos y de atención con enfoque diferencial en la Instituciones Educativas Distritales, con la participación de las Comunidades Educativas y de las Comunidades Afrocolombianas”.
En total, en 2018 se ejecutaron $ 648.668.462
</t>
  </si>
  <si>
    <t xml:space="preserve">Como los principales logros en el proceso de implementación de ésta acción afirmativa se pueden señalar los siguientes así: 
- Atención, Acompañamiento y seguimiento a veintidós (22) denuncias de presunto racismo y discriminación étnico-racial reportados por acudientes u otras entidades en veinte (20) instituciones educativas distritales.
- Elaboración del Plan de Implementación de la Ruta de Atención Integral a casos de racismo y discriminación étnico-racial.
- Mejoramiento de los procesos de atención a los casos de racismo y discriminación étnicas al interior de las IED.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</si>
  <si>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Las acciones de implementación de la Ruta de Atención Integral a casos de racismo y discriminación racial están a cargo del equipo de acompañamiento pedagógico a la Cátedra de Estudios Afrocolombianos. 
En este caso segun instrucciones de la SDP, el presupuesto ejecutado es NA (no aplica), y el porcentaje de presupuesto también es NA (no aplica).</t>
  </si>
  <si>
    <t xml:space="preserve">Principales logros :
- Apropiar los recursos necesarios para la reimpresión de cuatro mil (4.000) ejemplares de la Caja de herramientas, y realizar los ajustes necesarios para su reimpresión en el 2019.
-  Que las 51 IED acompañadas pedagógicamente apropiaran los materiales de la Caja de Herramientas de la CEA para su trabajo curricular.
- Entrega de tres (3) maletines de “Relatos del Pacífico” a cada una de las 51 Instituciones Educativas del Distrito acompañadas para la implementación de la Cátedra de estudios Afrocolombianos.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</si>
  <si>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de la SED, ya que la reimpresión de la Caja de Herramientas Pedagógicas de la Cátedra de Estudios Afrocolombianos se proyecta para el año 2019 con recursos provenientes de excedentes financieros de cooperativas. Además, el material Caja de Relatos del Pacífico fue donado por el Fondo Acción.
En este caso segun instrucciones de la SDP, el presupuesto ejecutado es NA (no aplica), y el porcentaje de presupuesto también es NA (no aplica).</t>
  </si>
  <si>
    <t xml:space="preserve">Principales logros
 - Promover espacios de reconocimiento étnico-cultural a los y las estudiantes de las comunidades negras, afrocolombianas, raizales y palenqueras. 
- Facilitar diálogos entorno a las afectaciones causadas por situaciones de racismo y discriminaciones étnico raciales vivenciadas en los contextos escolares y estrategias para su superación. 
- Realización de espacios de reflexión con los y las docentes, directivos docentes, coordinadores y orientadores sobre las realidades de racismo y la discriminación étnico-racial que afectan cotidianamente a las personas pertenecientes a los pueblos étnicos a través de estereotipos, prejuicios e imaginarios, posibilitando el reconocimiento de prácticas antirracistas dentro del sistema educativo distrital.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</si>
  <si>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Para el año 2018, el presupuesto programado de la acción es de $30.500.000. A final de año se tiene información del presupuesto ejecutado de la acción del año 2018, por lo tanto en la columna correspondiente solo se incluye el valor 2017.
</t>
  </si>
  <si>
    <t xml:space="preserve">Durante 2018 se han entregado se entregaron 40 colecciones de material bibliográfico a igual número de colegios. En la conformación de las colecciones entregadas un 1% de los materiales abordan el tema de las comunidades Negras, Afrocolombianas y Palenqueras.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</si>
  <si>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La acción afirmativa no requiere presupuesto específico ya que las bibliotecas escolares son espacios pedagógicos que permiten el desarrollo de competencias transversales.
En este caso segun instrucciones de la SDP, el presupuesto ejecutado es NA (no aplica), y el porcentaje de presupuesto también es NA (no aplica).</t>
  </si>
  <si>
    <t xml:space="preserve">Desde la DCTME se propuso esta acción teniendo como referente que se contaría con espacios en las reuniones de nodo de la Red de bibliotecas escolares y en el Portal red Académica, para incluir las temáticas que permitieran movilizar los materiales sobre las comunidades. Sin embargo, se ha planteado a la DCTME la necesidad de contratar talleristas para el desarrollo de actividades específicas en torno al tema. 
Ahora bien, la DCTME no cuenta con un presupuesto para generar espacios de formación con los bibliotecarios escolares, diferentes a los anteriormente mencionados toda vez que el equipo de bibliotecarios escolares se compone de contratistas y personal administrativo de planta, y misionalmente la Dirección no tiene la posibilidad de ejecutar recursos para el tipo de formación solicitada. 
Sin embargo, se han realizado las gestiones pertinentes para contar con los recursos y la metodología que permita avanzar en la acción afirmativa en 2019.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</si>
  <si>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La acción afirmativa no requiere presupuesto específico, ya que se logra al desarrollar a través de otra actidad correspondiente al Congreso de Lectura "Iguales pero diversos, que se centró en el tema del respecto por la diversidad y la construcción de paz".
En este caso segun instrucciones de la SDP, el presupuesto ejecutado es NA (no aplica), y el porcentaje de presupuesto también es NA (no aplica).</t>
  </si>
  <si>
    <t xml:space="preserve">El principal logro de la incorporación de estas acciones administrativas en los dos fondos mencionados, es una mayor oportunidad de acceso a la población perteneciente a este grupo étnico considerando que obtiene este puntaje adicional. Es de considerar, que las posibilidades de acceso a estas estrategias están principalmente ligadas a los resultados de pruebas Saber 11, donde la acción afirmativa incentiva la participación de estudiantes pertenecientes al grupo étnico. </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</si>
  <si>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t>
  </si>
  <si>
    <t xml:space="preserve">Se realizaron 5 socializaciones de las estrategias de acceso a educación superior con personas pertenecientes a este grupo étnico interesadas en acceder a las mismas. Estas se dispusieron previa solicitud de los interesados en los espacios dispuestos para dicho fin: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</si>
  <si>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t>
  </si>
  <si>
    <t>* Esta acción no cuenta con presupuesto específico, dado que la variable ambiental del territorio incide en todos los grupos poblacionales presentes en el D.C
* Esta acción es compartida con el plan de acciones afirmativas de la comunidad raizal.
 En el  segundo semestre de de 2018, se desarrollarón espacios de diálogo y construcción conjunta entre los representantes  de la comunidad raizal y el equipo de trabajo de la SDA. En donde se generó una propuesta borrador  para la campaña comunicativa.
Se da inicio al diseño de la campaña a través de los primeros aportes dados por el referente étnico.</t>
  </si>
  <si>
    <t xml:space="preserve">La construcción de un plan de trabajo para la identificación de personas mayores afrodescendientes, aporta a la transversalización del enfoque diferencial en la Política Pública Social de Envejecimiento y Vejez, ya que se asume que las personas mayores afrodescendientes requieren atención que reconozca que su proceso de envejecimiento está asociado a su historicidad cultural, la construcción del territorio, entendiendo a Bogotá como una ciudad diversa e incluyente.
La existencia de un profesional del equipo de política pública exclusivo para la implementación de la acción afirmativa, facilita el avance y el seguimiento de la misma, así como la creación de lazos de confianza con los colectivos afrodescendientes que facilitan la comunicación, concertación y articulación permanente.
Aprobación conjunta con el Consultivo Afrodescendiente del plan de trabajo que da cumplimiento a la acción afirmativa concertada. El plan de trabajo consta de 4 fases.
El plan de trabajo se encuentra en implementación en la segunda fase, con el levantamiento de información en la localidad de Usme, piloteando la metodología, categorías y variables de investigación, concertadas con las representantes afrodescendientes.
</t>
  </si>
  <si>
    <t xml:space="preserve">Identificar los intereses y problemáticas de la población afrodescendiente en el marco de los servicios sociales de la Secretaría de Integración Social, aporta al avance de la PPSEV porque: 1. Garantiza la participación y autodeterminación de los pueblos afrodescendiente  2. Fortalece su identidad individual y colectiva en favor del rescate y valoración de su aporte cultural a la construcción de ciudad   3. Facilita encontrar fórmulas territoriales para la transversalización del enfoque diferencial desde la perspectiva étnica.
Se validó con el Consultivo Afrodescendiente las categorías, variables y preguntas para la identificación y caracterización de necesidades e intereses de personas mayores afrodescendientes.
Los instrumentos de caracterización concertados para las categorías demográficas y diversidad (SIRBE) y para las categorías de cultura y preferencia (Guion de preguntas orientadoras) ya se aplicó en la localidad de Usme, localidad concertada para el pilotaje de instrumentos y metodología concertadas.
</t>
  </si>
  <si>
    <t>Un profesional del equipo de política pública de la Subdirección para la Vejez lidera el desarrollo de las dos acciones programadas para el 2018, lo que ha permitido darle continuidad a la acción en concertación con el Consejo Afro.</t>
  </si>
  <si>
    <t xml:space="preserve">Durante la vigencia del año  2018 se suministraron el 96% de los apoyos alimentarios programados.
Con corte a 31 de Diciembre del 2018 se programaron 12592 apoyos alimentarios y se realizó la entrega de 12194 apoyos alimentarios de canasta básica afro.           </t>
  </si>
  <si>
    <t xml:space="preserve">El porcentaje del presupuesto programado para la actividad se obtuvo de la sumatoria del presupuesto programado para las vigencias  2017, 2018, 2019, 2020, dividido entre el total del presupuesto de la meta cuatrienio.     
El presupuesto ejecutado es verificable en la herramienta HEFI-SDIS-2018                                                                                                                                                                                                                                      </t>
  </si>
  <si>
    <t>Desde la Estrategia Sawabona, "Te Respeto" i) se desarrollaron (930) acompañamientos por las y los sabedores de la Estrategia Sawabona, en promedio siete (7) por cada una de las 100 unidades operativas priorizadas para el fortalecimiento de la cultura afro en la Ciudad, ii) implementación de metodologías en las Unidades operativas a partir de los saberes culturales de los sabedoras y sabedores afrodescendientes, entre los principales saberes movilizados se encuentran comida afro, danzas, rondas infantiles afro, lengua raizal. La implementación de esta estrategia aportó a la oportunidad de reconocer los valores culturales desde la primera infancia, cuya intención es lograr disminuir situaciones de discriminación por pertenencia étnica.</t>
  </si>
  <si>
    <t xml:space="preserve">El presupuesto programado y el avance frente a la meta proyecto es tomado del Seguimiento al Plan de Acción -SPI- y revisado en conjunto con el profesional financiero de la Subdirección para la Infancia.
El valor del presupuesto ejecutado de la acción afirmativa, corresponde a la sumatoria del presupuesto 2017 y presupuesto 2018.
El porcentaje del presupuesto programado se obtuvo del valor la acción para el cuatrienio sobre el presupuesto programado de la meta proyecto.
Es de indicar que el presupuesto ejecutado, corresponde al diseño e implementación de la estrategia, descritos en el campo de implementación, que contiene a su vez la contratación de 14 sabedoras y sabedores,  este proceso se desarrolló a través del convenio con la Organización de Estados Iberoamericanos N° 8328 de 2017, específicamente componente 2 y posteriormente fue realizada la contratación desde la Entidad SDIS.
Las cifras de Beneficiarios y Beneficiarias son Fuente: Sistema de Información Misional SIRBE. Reporte con corte a 30 de junio 2018 en el marco del plan de desarrollo BMT -  Las cifras reportadas son las niñas y niños afro, negros y palenqueros identificados en los 100 Jardines diurnos y Casas de Pensamiento Intercultural priorizadas para la implementación de la estrategia.
Es de indicar, que la Estrategia Sawabona llega a todas las niñas y niños en las unidades operativas priorizadas, pero para efectos del reporte únicamente se presentan las cifras de niñas y niños atendidos que en la caracterización sus familias se reconocen como afro, negro y palenquero.
</t>
  </si>
  <si>
    <t>Estrategia Ubuntu por la Paz dinamizará acciones en torno a los ejes temáticos: 1-Espiritualidades Ancestrales,2-Arte, Cultura, Patrimonio  Ancestral e Identitario,3- Nuevos lenguajes y nuevas visiones AFRO y LGBTI para la inclusión y la convivencia , 4-Estética de lo AFRO y lo LGBTI,5- Comida ancestral y 6-  Botánica urbana ancestral, vinculando personas de los sectores sociales LGBTI con identidades étnicas asociadas a las comunidades negras, afrocolombianas y Palenqueras de las localidades de la zona centro (los Mártires, Santa Fe y Candelaria), durante la vigencia 2017 . Además para esta vigencia se realizará identificación y caracterización de población LGBTI con pertenencia étnica y se realizaran acciones y actividades para la transformación de mitos, imaginarios y prejuicios asociados a lo étnico, las orientaciones sexuales e identidades de géneros en servidores públicos de la Secretaria de Integración Social  contribuyendo a la generación de condiciones institucionales para el desarrollo de la estrategia.</t>
  </si>
  <si>
    <t>La Subdirección para la Juventud, dispuso para la gestión de los diálogos de Política Pública de Juventud que se han realizado durante el año 2018 una persona que se encargará de articular los procesos participativos en la fases de formulación de la Política Pública de Juventud y para el apoyo al desarrollo de las actividades de las y los jóvenes Afro y Palenqueros del Distrito.</t>
  </si>
  <si>
    <t xml:space="preserve">Luego de que el plan de trabajo fuera socializado en la Mesa de Juventud, en los meses de julio y agosto de 2018, para identificar la oferta institucional.  buscando la superación de las problemáticas que impiden el libre desarrollo de la ciudadanía juvenil. Las acciones identificadas, se adjuntaron al plan de trabajo y se han socializado en diferentes instancias de participación de la población Afro y Palenquera. 
Se han realizado socializaciones en diferentes instancias consultivas: ejemplo. Consejo Consultivo Distrital Afro, Encuentro Distrital de Estudiantes Afrodescendientes, Mesa Distrital de Víctimas Afrocolombianas y Palenqueras, Mesas de Víctimas (Ciudad Bolívar, Mesa de Mujeres, Usaquén). Adicionalmente, se tienen proyectadas más socializaciones en las instancias locales y fundaciones.
- Avances en problemática  Racismo y discriminación: En el mes de octubre, se realizó una jornada con el equipo territorial de la Subdirección para la Juventud y la Subdirección para asuntos LGBTI con 50 funcionarios.
- Para la superación de la problemática de discriminación, se plantea realizar en el 2019 un encuentro de saberes de la población Afro, con los colectivos sociales que están articulados en el proyecto “Distrito Joven”.
-Buscando una solución estratégica a los problemas de Barreras de Acceso a Oportunidades Laborales, homicidios y barreras de acceso a la educación: La Subdirección para la Juventud mediante su componente de Ruta de Oportunidades colocó a disposición de las juventudes Afrocolombianas y Palenqueras, y acorde a la solicitud del Consejo Consultivo, el 30% de los cupos para la adición del programa de Empleo para la Reconciliación.
- Están participando del programa 45 jóvenes Afrocolombianos y 1 Palenquero
-• Con respecto a la inversión que se ha realizado para las juventudes de las comunidades Afrocolombianas y Palenqueras se tienen las siguientes cifras: $194.354.600 por las y los jóvenes que han participado del modelo de empleo; 46 jóvenes se han vinculado hasta el momento. Valor por persona: 4.225.100. (Fuente Convenio No. 9277 de 2017 Subdirección para la Juventud ).
- • Para el tema de salud, se han realizado jornadas con talleres de prevención al consumo de sustancias Psicoactivas - SPA y talleres para la prevención de la Maternidad y la Paternidad Temprana contando con la participación de 101 jóvenes Afrocolombianos y 4 Palenqueros. Reporte SIRBE Diciembre 2018.
- 12 atenciones están dispuestas para la atención como parte del componente de Ruta de Oportunidades de Distrito Joven; con preferencia para las personas del enfoque  diferencial.   </t>
  </si>
  <si>
    <t xml:space="preserve">De acuerdo a los compromisos desarrollados por la Subdirección para la Juventud se desarrolló una propuesta de trabajo que compila las problemáticas expresadas por las y los jóvenes afro y palenqueros. Además, desde la mesa técnica de juventud, en el ejercicio de lo pactado se está trabajando en propuestas Transectoriales de las diferentes secretarías que permitan la mitigación de las problemáticas expresadas por las y los jóvenes. En adición a los avances presentados para el año 2018, cabe resaltar que las juventudes también participaron en la Semana Distrital de la juventud en el mes de noviembre y que diferentes agrupaciones con Pertenencia étnica obtuvieron los primeros lugares recibiendo estímulos a las disciplinas presentadas.
En el reporte Sirbe se entregan las siguientes cifras de participación en el 2018 - Meta 1 prevención 101 jóvenes
Meta 2 y 3 : Ruta de Oportunidades:  34 
Meta 4. 16
</t>
  </si>
  <si>
    <t>1.1</t>
  </si>
  <si>
    <t>1.2</t>
  </si>
  <si>
    <t>1.3</t>
  </si>
  <si>
    <t>1.4</t>
  </si>
  <si>
    <t>1.5</t>
  </si>
  <si>
    <t>1.6</t>
  </si>
  <si>
    <t>2.1</t>
  </si>
  <si>
    <t>1.7</t>
  </si>
  <si>
    <t>4.1</t>
  </si>
  <si>
    <t>1.8</t>
  </si>
  <si>
    <t>1.9</t>
  </si>
  <si>
    <t>1.10</t>
  </si>
  <si>
    <t>1.11</t>
  </si>
  <si>
    <t>1.12</t>
  </si>
  <si>
    <t>8.1</t>
  </si>
  <si>
    <t>1.13</t>
  </si>
  <si>
    <t>5.1</t>
  </si>
  <si>
    <t>1.14</t>
  </si>
  <si>
    <t>2.2</t>
  </si>
  <si>
    <t>5.2</t>
  </si>
  <si>
    <t>5.3</t>
  </si>
  <si>
    <t>1.15</t>
  </si>
  <si>
    <t>1.16</t>
  </si>
  <si>
    <t xml:space="preserve">Respecto al presupuesto programado y ejecutado para esta acción, se precisa, que el proyecto de inversión 7525 no contempla acciones específicas para población Afrodescendiente, no obstante se realizará esta acción desde actividades de gestión con el talento humano con el fin de cumplir las metas propuestas en el Plan de acciones afirmativas para la vigencia 2018.
Respecto a la ejecución presupuestal lo ejecutado fue menor a lo programado debido a la contingencia generada por La implementación de la nueva plataforma de contratación SECOP II que genero demoras en los procesos de contratación en la vigencia.
</t>
  </si>
  <si>
    <t>(Numero de personas negras, afrodescendientes y palenqueras  victimas del conflicto armado atendidas través de la medida de rehabilitación a víctimas del conflicto armado/ Numero de personas negras, afrodescendientes y palenqueras victimas del conflicto armado priorizadas en el marco del PAPSIVI) *100</t>
  </si>
  <si>
    <t>2.3</t>
  </si>
  <si>
    <t>2.4</t>
  </si>
  <si>
    <t>2.5</t>
  </si>
  <si>
    <t>2.6</t>
  </si>
  <si>
    <t>2.7</t>
  </si>
  <si>
    <t>Pendiente</t>
  </si>
  <si>
    <t>2.8</t>
  </si>
  <si>
    <t>2.9</t>
  </si>
  <si>
    <t>2.10</t>
  </si>
  <si>
    <t>2.11</t>
  </si>
  <si>
    <t>2.12</t>
  </si>
  <si>
    <t>4.2</t>
  </si>
  <si>
    <t>4.3</t>
  </si>
  <si>
    <t>1.17</t>
  </si>
  <si>
    <t>3.1</t>
  </si>
  <si>
    <t>3.2</t>
  </si>
  <si>
    <t>3.3</t>
  </si>
  <si>
    <t>3.4</t>
  </si>
  <si>
    <t>3.5</t>
  </si>
  <si>
    <t>3.6</t>
  </si>
  <si>
    <t>2.13</t>
  </si>
  <si>
    <t>2.14</t>
  </si>
  <si>
    <t>1.18</t>
  </si>
  <si>
    <t>2.15</t>
  </si>
  <si>
    <t>2.16</t>
  </si>
  <si>
    <t>3.7</t>
  </si>
  <si>
    <t>3.8</t>
  </si>
  <si>
    <t>7.1</t>
  </si>
  <si>
    <t>3.9</t>
  </si>
  <si>
    <t>1.19</t>
  </si>
  <si>
    <t>1.20</t>
  </si>
  <si>
    <t>3.10</t>
  </si>
  <si>
    <t>2.17</t>
  </si>
  <si>
    <t>1.21</t>
  </si>
  <si>
    <t>8.3</t>
  </si>
  <si>
    <t>8.4</t>
  </si>
  <si>
    <t>8.5</t>
  </si>
  <si>
    <t>5.4</t>
  </si>
  <si>
    <t>6.1</t>
  </si>
  <si>
    <t>4.4</t>
  </si>
  <si>
    <t>3.11</t>
  </si>
  <si>
    <t>1.22</t>
  </si>
  <si>
    <t>1.23</t>
  </si>
  <si>
    <t>4.5</t>
  </si>
  <si>
    <t>1.24</t>
  </si>
  <si>
    <t>3.12</t>
  </si>
  <si>
    <t>3.13</t>
  </si>
  <si>
    <t>3.14</t>
  </si>
  <si>
    <t>3.15</t>
  </si>
  <si>
    <t>3.16</t>
  </si>
  <si>
    <t>3.17</t>
  </si>
  <si>
    <t>Un profesional del equipo de política pública de la Subdirección para la Vejez lidera el desarrollo de las dos acciones programadas para el 2018, lo que ha permitido darle continuidad a la acción en concertación con los y  las representantes del Consejo Distrital de Comunidades Negras, Afrocolombianas, Raizales y Palenqueras en Bogotá.  afrodescendiente.</t>
  </si>
  <si>
    <t>A 30 de diciembre   de 2018 se realizaron avances en concertación de las acciones para la anualidad.1. Botánica urbana ancestral: Conversatorio de sabedoras ancestrales afro sobre medicina ancestral .2. Arte, Cultura, Patrimonio Ancestral e Identitario: Círculo de canto ancestral afro con músicos de percusión, para realizar un reconocimiento de la identidad no hegemónica encuentro población  afro  y LGBTI.3. Espiritualidades ancestrales: Ritual de armonización y sanación ancestral afro para población afro y LGBTI.4. Nuevos lenguajes y nuevas visiones AFRO y LGBT para la inclusión y la convivencia: Cine foro dialogando sobre identidades diversas.5. Estética de los AFRO y lo LGBT: Muestra de saberes y sabiduría afro (turbantes).6. Comida ancestral: Muestras gastronómicas
Historias y cosmogonía del Tambor.
Para Diciembre de 2018 se logró realizar el evento de "Ubuntu por la paz"  en Centro de atención integral a la diversidad sexual y de géneros Zona centro; gracias a la articulación con el ministerio del Interior, la secretaría Distrital de Salud y la secretaría de Integración Social (la Dirección poblacional y la Subdirección para Asuntos LGBTI). En el marco de la fiesta roja se hizo reconocimiento a personalidades que han contribuido en el avance de derechos para la población LGBTI  racializada como afro. El 7 de noviembre se llevó a cabo el evento "Ubuntu por la paz" en donde se realizó un ritual de sanación para las personas participantes, un conversatorio en el marco de la interseccionalidad entre las identidades de género no hegemónicas y los procesos de racialización hacia las personas afro; evidenciando las prácticas de discriminación y las formas de resistencia de estas comunidades, se conto con una jornada de  salud con enfoque étnico -Afro y  con  alimentación con dicho  enfoque; en esta actividad participaron 175 personas.</t>
  </si>
  <si>
    <t xml:space="preserve">(Sumatoria de fases o actividades de la estrategia de comunicación ejecutadas /Sumatoria de fases de la estrategia de comunicación programadas)*100
15% de avance de la    estrategia comunicativa diferencial particularidades de la población. 
35% de avance de la    estrategia comunicativa diferencial particularidades de la población. 
25% de avance de la    estrategia comunicativa diferencial particularidades de la población. 
25% de avance de la    estrategia comunicativa diferencial particularidades de la población. 
</t>
  </si>
  <si>
    <t>La Subdirección de Asuntos Étnicos de la Secretaria Distrital de Gobierno, mediante la implementación de los Planes Integrales de Acciones Afirmativas implementó 3 espacios de atención diferenciada  CONFIA (Centro de Orientación y Fortalecimiento Integral Afrobogotano). Ubicados físicamente en las localidades de San Cristóbal, Ciudad Bolívar, y Candelaria.  En febrero del 2018 inició la implementación del espacio de itinerante (Etnobus).</t>
  </si>
  <si>
    <t xml:space="preserve">(Sumatoria de fases de diseño e emplementación del instrumento de recolecciòn de información/Fases programadas)*100
Hito 1: Diseñar un (1) instrumento de recolección de información  para identificar los intereses y problemáticas de la población afro en el marco de los servicios sociales de la Secretaría de Integración Social. Año 1 = 10%
Hito 2: Aplicar un (1) instrumento de recolección de  información  para identificar los intereses y problemáticas de la población afro en el marco de los servicios sociales de la Secretaría de Integración Social. Año 2 = 50%
Hito 3: Realizar seguimiento a la aplicación del instrumento de recolección de la información. Año 3 = 35% 
Hito 4: Realizar seguimiento a la aplicación del instrumento de recolección de la información. Año 4 = 5% </t>
  </si>
  <si>
    <t xml:space="preserve">1. Luego del exitoso cumplimiento de la meta en el 2017, para la fase de socialización y validación de Agenda Pública con corte a junio de 2018, se han realizado un total de 88 diálogos en el marco de la formulación de la Política Pública de Juventud 2018 - 2030. En este mismo sentido, y con respecto a la asistencia en dichos espacios se ha contado con la participación aproximada  de 30,000. Durante el año 2018 se han articulado 2 diálogos más con jóvenes afrodescendientes y palenqueros buscando asegurar la participación del grupo poblacional.  
2. Durante los diálogos realizados el 22 y 24  de mayo se reporta una participación de 51  jóvenes afrodescendientes y palenqueros                                                                                                                                                                                                                                                                                         
 En relación a los diálogos participativos de Política Pública de Juventud, se tenía una vigencia para la realización de la acción desde junio 1 de 2017 hasta el 31 de diciembre de 2017. En este sentido, el primer diálogo realizado en la localidad de Antonio Nariño entregó la participación de jóvenes de las comunidades Afrocolombianas y Palenqueras de la siguiente manera: 5 hombres y 11 mujeres de diferentes localidades y procesos sociales del distrito. El diálogo se ejecutó el día 20 de mayo de 2017 en la Casa de Juventud de Antonio Nariño. 
De otro lado, para el segundo diálogo programado con las comunidades Afrocolombianas y Palenqueras, se obtuvo la participación de 5 hombres y 8 mujeres de diferentes localidades de Bogotá. El diálogo se realizó en la localidad de Santa Fe – Casa Comunitaria Santa Bárbara ( 27 de mayo).    
Las y los jóvenes participantes evidenciaron problemáticas como el racismo, discriminación, barreras en el acceso a la educación, poco acceso a oportunidades laborales, carencia de un estilo de vida saludable por cuenta del consumo de Sustancias Psicoactivas, homicidios selectivos por parte de pandillas y falta de condiciones de vida digna. Además, como parte del ejercicio participativo y de gestión de la información obtenida, el equipo de Política Pública de Juventud de Distrito Joven, sistematizó la información y la analizó para su posterior inclusión como insumo en la construcción del documento de Agenda Pública que se realizó por expertos que edificarían las dimensiones de la Política Pública de Juventud venidera.
Por otra parte, buscando la realización de nuevos aportes para la Política Pública de Juventud y con miras a garantizar la participación de las y los jóvenes de las comunidades Afrocolombianas y Palenqueras, se concertaron 2 nuevos diálogos participativos de Política Pública de Juventud adicionales para un total de 4 entre los años 2017 y 2018. En este sentido, para la participación del primer diálogo realizado durante 2018 se dio en la localidad de San Cristóbal (22 de mayo) y asistieron 15 mujeres y 17 hombres de las comunidades Afrocolombianas y Palenqueras. Con respecto a lo anterior, para el segundo diálogo participativo realizado en la localidad de Antonio Nariño ( 24 de mayo), acompañaron 6 mujeres y 13 hombres.
Las y los jóvenes de las comunidades Afrocolombianas y Palenqueras que participaron en los diferentes diálogos reafirmaron y contribuyeron también, a la construcción del documento de situacionalidad que se gestó para dar cumplimiento a la Fase II de Agenda Pública y que entregará la aprobación de la misma.
Finalmente, para el caso puntual del cuarto trimestre del año, se reitera que ya habiendo cumplido la meta desde el año 2017, se gestó un espacio adicional de participación para las juventudes de las comunidades el pasado 14 y 15 de diciembre en donde participaron 12 jóvenes delegadas y delegados de los diálogos de política pública precedentes y con pertenencia étnica de las comunidades Afrocolombianas, Negras y Palenqueras. Lo anterior, buscando aportes significativos para el Sistema Distrital de Participación de las juventudes que hará parte de la Fase 3 de Formulación de la Política Pública de Juventud.  
</t>
  </si>
  <si>
    <t>Participantes de procesos de sensibilización ciudadana</t>
  </si>
  <si>
    <t>Promoción para una participación incidente en el Distrito Capital.</t>
  </si>
  <si>
    <t xml:space="preserve">Lograr 28.956,208 impactos ciudadanos a través de los medios de comunicación con las que cuenta el IDPAC (Redes Sociales, Emisoras, Páginas Web, otros.)
</t>
  </si>
  <si>
    <t>Formar 42,000 ciudadanos en los procesos de participación</t>
  </si>
  <si>
    <t>NO CUENTA CON PRESUPUESTO ESPECÍFICO Presupuesto general para atender a toda la población. Depende de la demanda.</t>
  </si>
  <si>
    <t>Realizar el 100% de seguimiento a la gestión de instrumentos de financiación</t>
  </si>
  <si>
    <t>Durante 2018, no se realizaron charlas informativas del programa. 
Se solicitó a la Comisión de Vivienda el envío de un cronograma de reuniones en las localidades con el fin de que la referente afro pueda asistir a dichas jornadas. 
El presupuesto ejecutado corresponde a las gestiones realizadas por la referente afro y el enlace para comunidades étnicas de la SDHT.
La acción se realizará en 2019.</t>
  </si>
  <si>
    <t>Sin observación</t>
  </si>
  <si>
    <r>
      <rPr>
        <b/>
        <sz val="10"/>
        <color indexed="8"/>
        <rFont val="Calibri Light"/>
        <family val="2"/>
        <scheme val="major"/>
      </rPr>
      <t>1132:</t>
    </r>
    <r>
      <rPr>
        <sz val="10"/>
        <color theme="1"/>
        <rFont val="Calibri Light"/>
        <family val="2"/>
        <scheme val="major"/>
      </rPr>
      <t xml:space="preserve"> Evaluar técnicamente el 100 % de sectores definidos (100 ha) para la gestión de declaratoria como área protegida y elementos conectores de la EEP.
</t>
    </r>
    <r>
      <rPr>
        <b/>
        <sz val="10"/>
        <color indexed="8"/>
        <rFont val="Calibri Light"/>
        <family val="2"/>
        <scheme val="major"/>
      </rPr>
      <t xml:space="preserve">1150: </t>
    </r>
    <r>
      <rPr>
        <sz val="10"/>
        <color theme="1"/>
        <rFont val="Calibri Light"/>
        <family val="2"/>
        <scheme val="major"/>
      </rPr>
      <t xml:space="preserve">Habilitar 4 hectáreas de redes de senderos ecológicos secundarios en los Cerros Orientales.
Vincular 10 grupos de interés en la conservación de  Cerros implementando 5 iniciativas ambientales para la apropiación social.
</t>
    </r>
  </si>
  <si>
    <t>Participar 1,125,000 ciudadanos en acciones de educación ambiental.</t>
  </si>
  <si>
    <t>Se realizó la contratación de  Eliana Yineth Asprilla Mosquera, mediante CPS 20180692 ), como referente étnica de las comunidades negras, afrodescendientes y palenqueras para la Oficina de Participación, Educación y Localidades  de la SDA. Esta vinculación continuó hasta el 30 de diciembre de 2018.</t>
  </si>
  <si>
    <t>1026-1022</t>
  </si>
  <si>
    <t>Observatorio de Desarrollo Económico - Consolidación del ecosistema y mejoramiento de Ia productividad de las Mipymes</t>
  </si>
  <si>
    <t>Generar repones de información economica y estadística - Alcanzar mil descargas visitas y/o entregas de los documentos del Obsen atorio de Desarrollo Económico. - Apoyar Ia realización de eventos de intermediación y comercialización emprcsarial.</t>
  </si>
  <si>
    <t xml:space="preserve">El contratista en mención en el 2018 tuvo dos contratos, 260 y 406, en los cuales logró apoyar la inclusión de la comunidad NARP en los planes y actividades de la SDDE, para fortalecer las unidades productivas de dicha población y por ende el mejoramiento de la calidad de vida de los mismos. </t>
  </si>
  <si>
    <t>(Sumatoria de fases y actividades en el diseño e implementación de la estrategia comunicativa ejecutadas/sumatoria de fases en el diseño e implementación de la estrategia comunicativa programadas)*100
Diseño de la estrategia (25%)
Implementación
(25%)
Implementación
(25%)
Evaluación
(25%)</t>
  </si>
  <si>
    <t>72 personas.</t>
  </si>
  <si>
    <t xml:space="preserve">(Sumatoria de fases de diseño e implementación de ruta de atención diferencial ejecutadas/sumatoria de fases de diseño e implementación de ruta de atención diferencial programadas)
Diseño (25%)
Implementación (25%)
Implementación
Evaluación y ajuste
</t>
  </si>
  <si>
    <t>OBSERVATORIO DE DESARROLLO ECONÓMICO</t>
  </si>
  <si>
    <t xml:space="preserve">Generar reportes de información económica y estadística </t>
  </si>
  <si>
    <t>$ 2.850.0000 para el 2018</t>
  </si>
  <si>
    <t>Participaron 95 familias.</t>
  </si>
  <si>
    <t>Esta actividad no está asignada a ningún proyecto, está a disposición de la colaboración de la Dirección de Desarrollo Empresarial y a la de Abastecimiento Alimentario.</t>
  </si>
  <si>
    <t>Cantidad de ferias gastronómicas para comunidades negras, afrodescendientes y palenqueras ejecutadas</t>
  </si>
  <si>
    <t xml:space="preserve">Durante el año 2018 se implementó la acción afirmativa, obteniendo como principales logros los siguientes puntos: 
• Selección y contratación de dos profesionales pertenecientes a las comunidades Negras y Afrodescendientes, como facilitadoras de la Escuela de Formación por un valor de 20.220.000 pesos. 
• Alimentación de las participanctes por un valor de 23.081.000 pesos.                                                                                                                             •Ajuste y retroalimentación a los contenidos del primer módulo de la Escuela de Formación social, política y organizativa - La Negra Agustina, con las siguientes temáticas; el enfoque diferencial de género y étnico; caracterización de mujeres participantes; sistema sexo – género; relaciones de género y política pública de mujeres y equidad de género.  
• Concertación y conformación de dos grupos de mujeres negras, afrocolombianas y raizales para realizar la Escuela de Formación, uno en la Casa de la Cultura de la localidad de Suba y otro en el Centro CONFIA de la localidad Candelaria. 
• Graduación de  50 mujeres Negras y Afrocolombianas que cumplieron con el 80% de participación en las sesiones de la escuela. 
• Las mujeres Negras y Afrocolombianas valoran de manera positiva el proceso adelantado en la Escuela, y resaltan aprendizajes relacionados con los siguientes temas: Empoderamiento político, autonomía, exigibilidad de derechos, fortalecimiento cultural y organizativo, medicina ancestral, racismo y discriminación. Además, señalaron a la escuela como un escenario de compartir e intercambio de saberes que fortalece el proceso de las mujeres negras y afrocolombianas en Bogotá. 
</t>
  </si>
  <si>
    <t>El proyecto 1107 - Divulgación y Apropiación del Patrimonio Cultural del D.C., tiene por objetivo general el "fomento del sentido de pertenencia por el patrimonio cultural de la ciudad, como factor de desarrollo socio - cultural de la ciudadanía". Dentro de las acciones programadas para el cumplimiento de este objetivo, se incluye el componente de fomento del patrimonio cultural que se asocia al Programa Distrital de Estímulos y Apoyos Concertados. En este ejercicio se ha decidido incluir presupuesto destinado a Becas de apropiación del patrimonio relacionado con Grupos Étnicos. 
Logros 2017: Durante el año 2017 se adelantaron acciones referentes a la inclusión de becas y/o apoyos concertados para la convocatoria a adelantar en 2018, logrando la programación de una beca de "apropiación del patrimonio cultural inmaterial de las comunidades: Rrom, raizal y negra, afrodescendiente y palenquera en Bogotá" que incluye 3 estímulos (uno por cada grupo étnico) con un valor individual de $ 16.000.000 de pesos.
Logros 2018: Se designa como ganador de la "beca de apropiación del patrimonio cultural inmaterial de las comunidades Rrom, Raizal y Negra Afrodescendiente y Palenquera en Bogotá" en la categoría "Población Negra, Afrodescendiente y Palenquera" a la Agrupación Lumbalú con un estímulo económico de $ 16.000.000 (Resolución 308 de 06 de junio de 2018 y Registro Presupuestal 690).</t>
  </si>
  <si>
    <t>El proceso ganador cuenta con acciones que desde la formación, la creación y la circulación buscan generar apropiación social.</t>
  </si>
  <si>
    <t>2.67 %</t>
  </si>
  <si>
    <r>
      <rPr>
        <b/>
        <sz val="10"/>
        <color indexed="8"/>
        <rFont val="Calibri Light"/>
        <family val="2"/>
        <scheme val="major"/>
      </rPr>
      <t>1132:</t>
    </r>
    <r>
      <rPr>
        <sz val="10"/>
        <color theme="1"/>
        <rFont val="Calibri Light"/>
        <family val="2"/>
        <scheme val="major"/>
      </rPr>
      <t xml:space="preserve"> $ 933.188.757
</t>
    </r>
    <r>
      <rPr>
        <b/>
        <sz val="10"/>
        <color indexed="8"/>
        <rFont val="Calibri Light"/>
        <family val="2"/>
        <scheme val="major"/>
      </rPr>
      <t xml:space="preserve">1150: $ </t>
    </r>
    <r>
      <rPr>
        <sz val="10"/>
        <color theme="1"/>
        <rFont val="Calibri Light"/>
        <family val="2"/>
        <scheme val="major"/>
      </rPr>
      <t xml:space="preserve">2.855.281.738
</t>
    </r>
  </si>
  <si>
    <t xml:space="preserve">$ 1.559.960.100
$ 2.661.807.900
$1.007.201.307
</t>
  </si>
  <si>
    <t>Se desarrollarón espacios de diálogo y construcción conjunta entre los representantes  de la comunidad afro y el equipo de trabajo de la SDA. En donde se generó una propuesta borrador  para la campaña comunicativa.
Se da inicio al diseño de la campaña a través de los primeros aportes dados por el referente étnico.</t>
  </si>
  <si>
    <t xml:space="preserve">Se realizó gestión intersinstitucional a nivel distrital para dar cumplimiento a esta acción desde una perspectiva de sector, como resultado se genera lo siguiente:
• Convenio 2018 031 suscrito por el IDIPRON, SDA y el Fondo de Desarrollo Lcal de San Cristóbal (10 personas vinculadas)
• Convenio 2017 1342 suscrito por la SDA y Jarnd{ín Botánico (2 personas vinculadas)
• Finalmente, y en aras de fortalecer y hacer más visible el compromiso que se desprende desde la OPEL, desde la OPEL se articuló y gestionó con el Servicio Nacional de Aprendizaje- SENA y el Instituto Distrital de Turismo – IDT, la consecución de 30 cupos para capacitación en guianza turística. </t>
  </si>
  <si>
    <t>En el mes de mayo de 2018 se realizó con éxito el V Encuentro de Teatro Étnico en las instalaciones de la FUGA.</t>
  </si>
  <si>
    <t>Producto del proceso curatorial, es la primera vez que la Muestra de Cine Afro contó con un número significativo de registros audiovisuales en diferentes géneros que se presentaron en esta edición. Paralelamente se realizó un espacio participativo donde realizadores, productores y artistas de la población dedicado a esta área artística colaboraron en enriquecer el proceso curatorial.</t>
  </si>
  <si>
    <t>A esta meta se asoció las acciones asociadas con las Beca para el reconocimiento de la tradición oral de la población negra, afrodescendiente y palenquera (4 estímulos) y la Muestra de cine afro.   Se sugiere que a futuro, el énfasis de esta BECA PARA EL RECONOCIMIENTO DE LA TRADICIÓN ORAL DE LA POBLACIÓN NEGRA, AFRODESCENDIENTE Y PALENQUERA, se enfoque hacia el área de la Literatura, de tal manera que se valore el aporte del grupo étnico hacia la Literatura (Oralitura)</t>
  </si>
  <si>
    <t xml:space="preserve">Por primera vez se entregó estímulos en otra dimensión diferente a la circulación (investigación), y en áreas diferentes a la música y danza donde suelen concentrarse la formulación de iniciativas (artes plásticas), lo que corrobora que dentro de los artistas afro hay desarrollo de otras áreas y procesos diferentes en los que tradicionalmente se ha encasillado el arte de este grupo étnico, muchas veces por los cultores y poseeedores de cultura. Se realizó la exposición “Other another” en Casa Estudio 74, resaltando la obra de la artista afro Joyce Rivas.
 </t>
  </si>
  <si>
    <t xml:space="preserve">Participaron 12 artistas en formación que a su vez hicieron parte en el montaje que se presentó en el evento final "Arte para la intercvulturalidad".
Para el desarrollo de esta meta se incluyeron las acciones asociadas a la Beca de investigación para el reconocimiento de las prácticas artísticas y nuevas formas de visibilidad cultural de los pueblos negros, afrodescendientes y palenqueros (1 estímulo) y la Beca de curaduría en artes plásticas, para el reconocimiento de las prácticas artísticas de la población negra, afrocolombiana y palenquera - decenio afrodescendiente (1 estímulo) </t>
  </si>
  <si>
    <t>Se programaron con Cultura Común las actividades artísticas en los escenarios del Programa; actividades que se llevaron a cabo entre los meses de septiembre a noviembre. Básicamente esta meta se dio cumplimiento con la ejecución de la Beca de circulación de ensambles para el reconocimiento de las prácticas culturales y artísticas de las comunidades negras, afrodescendientes y palenqueras (3 estímulos) y el hecho de haber asumido el préstamo del escenario y sus correspondientes gastos logísticos y de Sayco – Acinpro.</t>
  </si>
  <si>
    <t xml:space="preserve">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teniendo en cuenta las competencias del Instituto no es posible apoyar el diseño e implementación de un estudio con estas caractéristicas, por lo que se acordó con la SDCRD que sería esta entidad quien adelantaría dicho documento. </t>
  </si>
  <si>
    <t>Teniendo en cuenta que el IDPC no tiene la competencia para realizar un estudio de viabilidad con las caracteristicas requeridas, para el cumplimiento de la meta esta acción se redireccionó a la SDCRD, Dirección de Arte, Cultura y Patrimonio, Subdirección de infraestructura cultural.</t>
  </si>
  <si>
    <t>Porcentaje de fases en la identificación y adecuación de los sistemas de información distritales de la Secretaria Distrital de Salud   que permitan captar la variable Negras, Afrocolombianas, y Palenqueras para ser analizada</t>
  </si>
  <si>
    <t xml:space="preserve">Se realizó el lanzamiento de la beca, sin embargo, solo se asignaron $6.000.000 de pesos, toda vez, que fueron pocas las propuestas que se presentaron en la convocatoria y en su mayoría no cumplieron con los requisitos de la beca.  </t>
  </si>
  <si>
    <t xml:space="preserve">Para esta acción se suman recursos de un (1) proyecto de inversión del sector. Se debe tener en cuenta que del total de los rubros solo se destinaron para esta acción $30.000.000 en 2018 dentro del plan de adquisiciones de la secretaria. </t>
  </si>
  <si>
    <t>N.D.</t>
  </si>
  <si>
    <t>Meta de gestión de la SDCRD. 
Se desarrolló el evento denominado “Arte para la Interculturalidad” en el Teatro Jorge Eliécer Gaitán, el día 11 de diciembre, acción conjunta con el Instituto Distrital de las Artes - IDARTES y el apoyo de la Secretaría Distrital de Integración Social - SDIS.</t>
  </si>
  <si>
    <t xml:space="preserve">Durante el año 2018 se mantuvo el dialogo con la Comisión de mujer y género del Consejo Distrital de Comunidades, Negras, Afrocolombianas, Raizales y Palenqueras - NARP-, en pro de formular, concertar e implementar la propuesta para el evento de Conmemoración del “Día Internacional de la Mujer Afrodescendiente”, durante este proceso se resaltan los siguientes aspectos:
1. Se realizó un evento central el día 15 de diciembre, planeado y concertado entre la Secretaria Distrital de la Mujer y la Comisión de Mujer y Genero del Consejo NARP. 
2. Se contó con la armonización de una saberdora y con la participación de 230 personas Negras y Afrocolombianas de las diferentes organizaciones y territorios del Distrito. 
3. Se realizó un panel sobre el “Rol de la Mujer Negra y Afrocolombiana y Política Pública de Mujeres y Equidad de Género”, con cuatro sabedoras seleccionadas por la Comisión de mujer y género del Consejo Distrital NARP.
4. Se realizaron siete muestras culturales de mujeres Negras y Afrocolombianas. (Tres grupos de cantadoras, un grupo de danza urbana, tres grupos de danza tradicional) seleccionadas por la Comisión de mujer y género del Consejo Distrital NARP.
Es de anotar que con la realización de este evento se ejecutó también el presupuesto para la siguiente acción afirmativa: "Realizar actividades de conmemoración del día internacional de la mujer con perspectiva afrodescendiente para reconocer el papel de las mujeres negras y afrodescendientes en la sociedad bogotana". Esto,  como complemento de la actividad realizada en marzo y de acuerdo a los dialogos con la Comisión de Mujer y Género de Consejo NARP. Por esta razón, con el evento del 15 de diciembre se dió respuesta a las dos acciones concertadas bajo los criterios de la Comisión y de la SDMujer.
</t>
  </si>
  <si>
    <t>En el marco de la conmemoración del 8 de marzo, la SDMujer coordinó a través de la estrategia de transversalización la realización de dos eventos de carácter distrital: - Decreto 133 de 2018 por medio del cual se otorga la Orden Civil al Mérito "Ciudad de Bogotá" en el Grado Comendador a Mujeres e Iniciativas Colectivas de Mujeres en el marco de la conmemoración del Día Internacional de la Mujer. - Evento de Conmemoración del día Internacional de los Derechos de las Mujeres.  En este sentido, cabe resaltar que la administración aunó esfuerzos con el fin de reconocer el papel de las mujeres negras y afrodescendientes en la sociedad Bogotana para lo cual, se dispuso de los recursos técnicos y humanos conducentes a: Visibilizar, por primera vez en la ciudad, mediante la condecoración por parte del Alcalde Mayor a mujeres e iniciativas afro que representan procesos emblemáticos y transformadores para la ciudad, destacando el papel de la  Comisión de Género, creada en el marco del Consejo Distrital de Comunidades Negras, Afrocolombianas, Raizales y Palenqueras y; resignificar el espacio público y favorecer la apropiación del mismo por parte de las ciudadanas (bici recorrido y evento central de carácter cultural), viabilizado con los aportes de la Secretaría Distrital de Integración Social, Instituto Distrital de las Artes IDARTES, Instituto Distrital de la Participación y Acción Comunal - IDPAC, Secretaría Distrital de Salud, Alta Consejería para los Derechos de las Víctimas, la Paz y la Reconciliación, Secretaría Distrital de la Mujer, entre otros.
En este punto es de señalar que, como se describió anteriormente y en atención a los diálogos con la Comisión de Mujer y Género del Consejo NARP, se ejecutó el presupuesto de esta acción en la conmemoración del día de la mujer afrolatina, afrocaribeña y de la diáspora.</t>
  </si>
  <si>
    <t xml:space="preserve">No es posible determinar un Porcentaje de Presupuesto Programado para la Acción, dado que se ha realizado cada año desde proyectos diferentes. 
Además dichas actividades se encuentran respaldadas por varios contratos de bolsas de la entidad como por ejemplo operador logistico, transporte, entre otros. Por tanto, no es posible establecer un porcentaje asociado.
* El evento se realizó el dia 15 de septiembre del año 2018.                                                                    
* En el año 2017 el presupuesto ejecutado en la acción fue de $ 24.748.431 , a través del proyecto 1067 "Mujeres protagonistas, activas y emepoderadas". 
* En el año 2018 el presupuesto ejecutado en la acción afirmativa fue de $ 62.814.250, a través del proyecto de inversión 7527 "Acciones con enfoque diferencial para el cierre de brechas de genero". Este presupuesto corresponde a lo concertado con la comisión de mujer y género del consejo consultivo NARP para esta conmemoraciòn y para el 8 de marzo de 2018. Esto se debió a que algunas de las metas del Proyecto 1067 se trasladaron al nuevo Proyecto 7527. Se aclara que de este presupuesto $50.000.000 corresponden a la acciòn  "Realizar actividades de conmemoración del día internacional de la mujer con perspectiva afrodescendiente apra reconocer el papel de las mujeres negras y afrodescendientes en la sociedad bogotana", y $12.814.250 corresponden a la Conmemoración del Día Internacional de la Mujer Negra,  Afrolatinoamericana, Afrocaribeña y de la Diáspora.  
* El presupusto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acción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 </t>
  </si>
  <si>
    <t xml:space="preserve">Para la realización del evento de conmemoración del 8 de marzo se realizó el evento en articulación con las demás entidades distritales participantes. Se presentaron algunas dificultades para cubrir directamente desde la Secretaría Distrital de la Mujer este evento, toda vez que para esa fecha el proceso contractual de apoyo logístico se encontraba en curso. 
</t>
  </si>
  <si>
    <t xml:space="preserve">En relacion a esta accion afirmativa durante este periodo no se cuenta con un avance en abordaje a personas ya que el proceso se encuentra en construcción y concertación de los lineamientos diferenciales para contar con una estrategia.  En este sentido durante el primer semestre de 2018 de manera concertada con consejeros distritales Afrodescendiente y representante de la mesa distrital de victimas Afro, se desarrollaron actividades que permitieron contar con un diagnóstico y análisis acerca del contexto de los Kilombos en Bogotá con mayor énfasis en aquellos que operan en los CLAVS, asi como de una propuesta de atención psicosocial con enfoque diferencial para la población afrodescendiente como una medida de atención en salud colectiva desde la medicina Ancestral la cual han denominado “Psicoancestral”.
Se resalta que estas actividades se realizaron por parte de un equipo interdisciplinario con pertenencia étnica afrodescendiente desde la Subred Integrada de Servicios de Salud Sur Occidente, este equipo estaba compuesto de 3 profesionales y 3 técnicos en salud concertados con consejeros de la Comisión de Salud; por lo cual se está a la espera de la socialización de este producto a los diferentes actores como lo son delegados de la mesa distrital afrodescendiente, consejeros de la comisión de pos conflicto y comisión de salud con el fin de dar a conocer el producto, recibir aportes para su respectivo ajuste y validación.
En tal sentido y con el ánimo de dar continuidad al espacio de socialización, ajuste e implementación de acciones se contempló la continuidad de las acciones por un periodo de seis (6) meses programado de manera técnica y financiera, sin embargo por dinámicas de las comunidades se presentaron dificultades en los espacios de diálogo y concertación situación que no permitió dar inicio, por lo cual se espera retomar para el  2019  siempre y cuando haya un consenso entre los diferentes actores. Es de resaltar que el sector salud participo de varias reuniones con el ánimo de concertar y avanzar junto con el apoyo de la Subdirección de Asuntos Étnicos SAE y Alta Consejería. 
</t>
  </si>
  <si>
    <t xml:space="preserve">El presupuesto registrado en la columna de Presupuesto Programado para la Meta, corresponde a lo programado para la vigencia para la acción específica.  
En relacion al indicador se reitera que durante este periodo no se cuenta con avance debido a las dificultades presentadas con las comunidades en el proceso de dialogo y concertacion que imposibilitaron implementar las acciones contempladas. 
</t>
  </si>
  <si>
    <t xml:space="preserve">1. La implementación de la campaña se  ha trabajo articuladamente  en muchos escenarios locales con los consejeros (as) afros, en las localidades de Usme, Ciudad Bolívar, Usaquén y Rafael Uribe Uribe ,  quienes han participado, aportando con su experiencia en la reflexión y sensibilización  de la discriminación afro en Bogotá.  
2. El número de población y porcentaje presentados, fue registrado de forma general entre los cuatro grupos étnicos. Por tanto, esta cifra será evidente en las cuatro (4) matrices  de seguimiento de los PIAA. Lo anterior, considerando que las estrategias de articulación entre  actividades pedagógicas y de comunicación son desarrollados en términos de participación e inclusión sin desfragmentar la meta alcanzada.
3 - Los recursos registrados en la columna AJ - Presupuesto programado para la meta del proyecto, corresponden a los registrados en SEGPLAN a corte de Diciembre 31 de 2018 y del total de la meta, mas no para el cumplimiento específico de la Acción registrada.
</t>
  </si>
  <si>
    <t xml:space="preserve">Veintitres (23)organizaciones se encuentran fortalecidas, a través de la estrategia de  formación, promoción y fortalecimiento permanente, en las  19 localidades, facilitando en este proceso la incidencia, visibilizacion y participación de estas en los diferentes espacios e instancias,  organizaciones: Tambores de yoruba, makezalen, Corgemp , Eduafro, Sanfoka etc. jeuking, Rompiendo Barreras, Kamdombeo, Mujeres guerreras  etc.
</t>
  </si>
  <si>
    <t>1. Organizaciones sociales Afro, fortalecidas en su totalidad para la presente vigencia.
2 - Los recursos registrados en la columna AJ - Presupuesto programado para la meta del proyecto, corresponden a los registrados en SEGPLAN a corte de Diciembre 31 de 2018 y del total de la meta, mas no para el cumplimiento específico de la Acción registrada.</t>
  </si>
  <si>
    <t>1. Con la estrategia de formación,  a través de la Gerencia de Escuela se espera cumplir y superar la meta de personas vinculadas ,  procesos ofertados y cursados y certificados, buscando garantizar la cualificación de nuestras comunidades en asustas: públicos,  saberes étnicos y  participación. 
2 - Los recursos registrados en la columna AJ - Presupuesto programado para la meta del proyecto, corresponden a los registrados en SEGPLAN a corte de Diciembre 31 de 2018 y del total de la meta, mas no para el cumplimiento específico de la Acción registrada.</t>
  </si>
  <si>
    <t>1- Se realizara  fortalecimiento y  asesoría a las organizaciones afros, en el marco de la  presentación, redacción y sustentación de estos proyectos e iniciativas, en base a los criterios definidos por la gerencia de proyectos del IDPAC, para facilitar el  mayor numero de participación e incidencia de organizaciones.   
2 - Los recursos registrados en la columna AJ - Presupuesto programado para la meta del proyecto, corresponden a los registrados en SEGPLAN a corte de Diciembre 31 de 2018 y del total de la meta, mas no para el cumplimiento específico de la Acción registrada.</t>
  </si>
  <si>
    <t>1- Se realizó reunión de articulación con la comisión del consejo distrital, quienes aportaron ideas y propuestas  para el desarrollo de estas conmemoración, "Premios Benkos Bioho", siendo  esta uno de los galardonados por el trabajo distrital permanente en favor la comunidad afrobogotana, junto al  consejo local afro de Antonio Nariño.
2 -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</si>
  <si>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Se realizó la evaluación y calificacion de las propuestas del Concurso de la Campaña contra el racismo, saliendo seleccionada la Campaña #RacisNO. La ganadora del concurso trabajará en conjunto con el equipo de la Secretaría Distrital de Gobierno para consolidar la campaña y llevarla a las localidades de la ciudad.
El 18 de julio de 2018 se realizó el lanzamiento de la campaña #RacisNO, una estrategia que busca reducir la discriminación racial en Bogotá y llevar un mensaje a la ciudadanía sobre la importancia de valorar la diversidad étnica y cultural. 
Oficialmente arrancó con un gran concierto gratuito en la Plaza de Bolívar, realizado el 25 de julio, con Choquibtown como artista principal. 
A partir de ese día, los bogotanos encontrarán mensajes alusivos al respeto, la igualdad y la multiculturalidad por toda la ciudad, en espacios como eucoles, radio, televisión y redes sociales.  Las piezas de la campaña incluyen videos que muestran cómo algunos comportamientos cotidianos segregan a la población y qué se debe hacer para vivir en armonía y tener las mismas oportunidades. Esta es una campaña que busca perdurar en el tiempo. Una campaña integral de la Administración. </t>
  </si>
  <si>
    <t>Implementar el 100% de las actividades de la SDG correspondientes a los planes de acciones afirmativas para grupos étnicos del distrito</t>
  </si>
  <si>
    <t xml:space="preserve">Dentro de la Ruta de Atención y Protección a Defensores y Defesoras de Derechos Humanos se logró el reporte, visibilización, atención y seguimiento de las situaciones de riesgo de 56 lideres/as, Defensores y Defensoras de Derechos Humanos Afros y sus núcleos de hogar, en el marco de nuevos ingresos brindando las medidas de atención inmediata de acompañamiento psicológico y orientación jurídica y de medidas transitorias en los casos que las requirieron.  
En el marco de la Ruta de Atención a Víctimas de Trata de Personas se tuvo el ingreso a de 7 personas Afro, llevando a cabo el seguimiento respectivo.   En la Estrategia de atención Víctimas de Violencia(s) en Razón a su Orientación Sexual e Identidad de Género,  se presentaron 4 ingresos, con sus respectivo seguimiento.
El logro alcanzado es la atención efectiva de acuerdo a la demanda. La respuesta psicosocial por parte de la Dirección de Derechos Humanos permite la articulación con la Subdirección de Asuntos Étnicos, quienes brindan acompañamiento en temas de discriminación racial.  Los referentes afro de la Subdirección de Asuntos Étnicos participan constantemente en la creación y mejoramiento de los protocolos de atención para la implementación del enfoque diferencial.
</t>
  </si>
  <si>
    <t xml:space="preserve">Implementación del seguimiento desde la Subdirección de Asuntos Étnicos de la Secretaría Distrital de Gobierno para incentivar la presencia de referentes étnicos de comunidades negras, afrocolombianas y palenqueras en los diferentes sectores del distrito que contribuyan a la dinamización de la política pública distrital desde cada uno de ellos en cumplimiento de los sectores que concertaron la acción afirmativa.  Los sectores distritales con los que se concertaron acciones, han contratado referentes Afro para apoyar la implementación de las acciones afirmativas.  
El 12 de octubre y 29 de noviembre se realizaron jornadas de encuentro entre los referentes étnicos afro  que hacen parte de las acciones afirmativas en los diferentes sectores, y que genero un espacio de diálogo y reflexión en torno al rol de cada uno en la implementación de las acciones afirmativas, para potenciar la articulación interinstitucional para el cumplimiento del plan. </t>
  </si>
  <si>
    <t xml:space="preserve">Desde la Subdirección de Asuntos Étnicos (SAE) en cabeza del subdirector y con el apoyo del equipo PIAA y los enlaces territoriales afro, se avanzó en la definición e implementación de la estrategia de seguimiento del PIAA, la cual tiene por objeto contar con información oportuna, periódica y confiable sobre la ejecución de las acciones afirmativas. 
En el proceso de implementación de la estrategia se realiza articulación con el equipo de Planes Integrales de Acciones Afirmativas del Sector Gobierno y reuniones periódicas con los sectores y el 16 de febrero de 2018 se realizó una reunión con las coordinadoras de las comisiones del CDCNARP en la que se acordó reporte trimestral de seguimiento. 
En sesión del Consejo distrital se dieron a conocer la estrategia de implementación por parte de los sectores, y la estrategia de seguimiento de las acciones afirmativas.
Ha existido dificultad en las reuniones trimestrales, la SAE a través del enlace solicitó en diferentes espacios la reunión, pero la coordinación manifestó en su momento que faltaban algunos coordinadores de comisión.   No obstante, se ha brindado el avance en  la implementación por cada uno de sectores en las sesiones del CDCNARP el 17 de mayo y el 25 de julio.  En el mes de septiembre se realizó una reunión con la comisión colegiada y el nuevo coordinador del espacio.  
</t>
  </si>
  <si>
    <t xml:space="preserve">Desde la Subdirección de Asuntos Étnicos se tiene garantizada la asignación de un enlace afro, quien realiza acompañamiento al Consejo Distrital de Comunidades Negras, Afrocolombianas, Raizales y Palenqueras.  Acompañamiento al espacio mixto del Consejo Distrital de Comunidades Negras, Afrocolombianas, Raizales y Palenqueras, en dos (2) sesiones.   Asistencia técnica al espacio autónomo del Consejo Distrital de Comunidades Negras, Afrocolombianas, Raizales y Palenqueras, en cuatro (4) sesiones. Acompañamiento a las comisiones de trabajo del espacio autónomo del Consejo Distrital de de Comunidades Negras, Afrocolombianas, Raizales y Palenqueras (2 espacio autonomo) (3 espacio mixto).   </t>
  </si>
  <si>
    <r>
      <t xml:space="preserve">El presupuesto registrado en la columna de </t>
    </r>
    <r>
      <rPr>
        <i/>
        <sz val="10"/>
        <rFont val="Calibri Light"/>
        <family val="2"/>
        <scheme val="major"/>
      </rPr>
      <t>Presupuesto Programado para la Meta</t>
    </r>
    <r>
      <rPr>
        <sz val="10"/>
        <rFont val="Calibri Light"/>
        <family val="2"/>
        <scheme val="major"/>
      </rPr>
      <t xml:space="preserve">, corresponde a lo programado para vigencias 2017 y 2018, para la acción específica.  En la columna de </t>
    </r>
    <r>
      <rPr>
        <i/>
        <sz val="10"/>
        <rFont val="Calibri Light"/>
        <family val="2"/>
        <scheme val="major"/>
      </rPr>
      <t>Porcentaje de la Acción</t>
    </r>
    <r>
      <rPr>
        <sz val="10"/>
        <rFont val="Calibri Light"/>
        <family val="2"/>
        <scheme val="major"/>
      </rPr>
      <t xml:space="preserve">, se está registrando el porcentaje que se ha ejecutado hasta el momento. </t>
    </r>
  </si>
  <si>
    <r>
      <rPr>
        <sz val="10"/>
        <rFont val="Calibri Light"/>
        <family val="2"/>
        <scheme val="major"/>
      </rPr>
      <t>(Sumatoria de fases o actividades ejecutadas en la identificación y adecuación de los sistemas de información distritales de la Secretaria Distrital de Salud   que permitan captar la variable Negras, Afrocolombianas, y Palenqueras para ser analizada/Sumatoria de fases o actividades programadas en la identificación y adecuación de  los sistemas de información distritales de la Secretaria Distrital de Salud   que permitan captar la variable Negras, Afrocolombianas, y Palenqueras para ser analizada)*100
Fase  1:  2017 se Identificara los sistemas de información distritales de la Secretaria Distrital de salud que permitan captar la variable poblacional (Negras, Afrocolombianas, y Palenqueras.</t>
    </r>
    <r>
      <rPr>
        <sz val="10"/>
        <color indexed="8"/>
        <rFont val="Calibri Light"/>
        <family val="2"/>
        <scheme val="major"/>
      </rPr>
      <t xml:space="preserve"> = 20%
Fase 2: a 2018 Culminar el proceso de identificación y se avance en el ajuste a los sistemas de información distritales que permitan captar la variable poblacional (Negras, Afrocolombianas,  y Palenqueras = 40
Fase 3: a 2019 avance en un 100% de ajuste a los sistemas de información distritales que permitan captar la variable poblacional (Negras, Afrocolombianas, y Palenqueras = 30%
Fase 4: a 2020 Retroalimentación y ajuste sistemas de información distritales que permitan captar la variable poblacional (Negras, Afrocolombianas,  Palenqueras=10%</t>
    </r>
  </si>
  <si>
    <r>
      <t>El presupuesto del la estrategia y la manera de difusion estan por definirse. - Este presupuesto es</t>
    </r>
    <r>
      <rPr>
        <b/>
        <sz val="10"/>
        <color indexed="8"/>
        <rFont val="Calibri Light"/>
        <family val="2"/>
        <scheme val="major"/>
      </rPr>
      <t xml:space="preserve"> Global y  y corresponde a lo programado en el cuatrienio para ésta meta.</t>
    </r>
  </si>
  <si>
    <r>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t>
    </r>
    <r>
      <rPr>
        <sz val="10"/>
        <color rgb="FFFF0000"/>
        <rFont val="Calibri Light"/>
        <family val="2"/>
        <scheme val="major"/>
      </rPr>
      <t>(35) salarios mínimos legales mensuales vigentes y dependerá del nivel de ingresos del hogar postulante.</t>
    </r>
    <r>
      <rPr>
        <sz val="10"/>
        <rFont val="Calibri Light"/>
        <family val="2"/>
        <scheme val="major"/>
      </rPr>
      <t xml:space="preserve">
* El presupuesto programado se encuentra a corte 21 de septiembre. </t>
    </r>
  </si>
  <si>
    <r>
      <rPr>
        <b/>
        <sz val="10"/>
        <color indexed="8"/>
        <rFont val="Calibri Light"/>
        <family val="2"/>
        <scheme val="major"/>
      </rPr>
      <t>1132</t>
    </r>
    <r>
      <rPr>
        <sz val="10"/>
        <color theme="1"/>
        <rFont val="Calibri Light"/>
        <family val="2"/>
        <scheme val="major"/>
      </rPr>
      <t xml:space="preserve">: Gestión integral para la conservación, recuperación y conectividad de la Estructura Ecológica Principal y otras áreas de interés ambiental en el Distrito Capital.
</t>
    </r>
    <r>
      <rPr>
        <b/>
        <sz val="10"/>
        <color indexed="8"/>
        <rFont val="Calibri Light"/>
        <family val="2"/>
        <scheme val="major"/>
      </rPr>
      <t>1150:</t>
    </r>
    <r>
      <rPr>
        <sz val="10"/>
        <color theme="1"/>
        <rFont val="Calibri Light"/>
        <family val="2"/>
        <scheme val="major"/>
      </rPr>
      <t xml:space="preserve">Implementación de acciones del plan de manejo de la franja de adecuación y la Reserva Forestal Protectora de los Cerros Orientales en cumplimiento de la sentencia del Consejo De Estado </t>
    </r>
  </si>
  <si>
    <r>
      <t xml:space="preserve">No es posible determinar un Porcentaje de </t>
    </r>
    <r>
      <rPr>
        <i/>
        <sz val="10"/>
        <color indexed="8"/>
        <rFont val="Calibri Light"/>
        <family val="2"/>
        <scheme val="major"/>
      </rPr>
      <t>Presupuesto Programado para la Acción</t>
    </r>
    <r>
      <rPr>
        <sz val="10"/>
        <color indexed="8"/>
        <rFont val="Calibri Light"/>
        <family val="2"/>
        <scheme val="major"/>
      </rPr>
      <t xml:space="preserve">, dado que se ha realizado cada año desde proyectos diferentes. 
Además dichas actividades se encuentran respaldadas por varios contratos de bolsas de la entidad como por ejemplo operador logistico, transporte, entre otros. Por tanto, no es posible establecer un porcentaje asociado.
*La implementación de la escuela de formación política  se realizó el ultimo trimestre del año 2018.
* En el año 2017 el presupuesto ejecutado en la acción fue de $ 32.820.000,  a través del proyecto de inversión  1067 "Mujeres protagonistas, activas y emepoderadas"
* En el año 2018 el presupuesto ejecutado en  la acción fue de $43.301.000 a través del proyecto de inversión 7527 "Acciones con enfoque diferencial para el cierre de brechas de género". Esto se debió a que algunas de las metas del Proyecto 1067 se trasladaron al nuevo Proyecto 7527.
* El presupusto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t>
    </r>
  </si>
  <si>
    <r>
      <t xml:space="preserve">(Sumatoria de actividades o fases de la estrategia contra de la discriminación y el racismo ejecutadas/ Total de actividades o fases en la estrategia contra de la discriminación y el racismo programadas)*100
</t>
    </r>
    <r>
      <rPr>
        <b/>
        <sz val="10"/>
        <color indexed="8"/>
        <rFont val="Calibri Light"/>
        <family val="2"/>
        <scheme val="major"/>
      </rPr>
      <t xml:space="preserve">Actividad 1: </t>
    </r>
    <r>
      <rPr>
        <sz val="10"/>
        <color indexed="8"/>
        <rFont val="Calibri Light"/>
        <family val="2"/>
        <scheme val="major"/>
      </rPr>
      <t xml:space="preserve"> Diseño de la Campaña 33%
</t>
    </r>
    <r>
      <rPr>
        <b/>
        <sz val="10"/>
        <color indexed="8"/>
        <rFont val="Calibri Light"/>
        <family val="2"/>
        <scheme val="major"/>
      </rPr>
      <t>Actividad 2</t>
    </r>
    <r>
      <rPr>
        <sz val="10"/>
        <color indexed="8"/>
        <rFont val="Calibri Light"/>
        <family val="2"/>
        <scheme val="major"/>
      </rPr>
      <t xml:space="preserve">: Implementación de la Campaña 33%
</t>
    </r>
    <r>
      <rPr>
        <b/>
        <sz val="10"/>
        <color indexed="8"/>
        <rFont val="Calibri Light"/>
        <family val="2"/>
        <scheme val="major"/>
      </rPr>
      <t>Actividad 3:</t>
    </r>
    <r>
      <rPr>
        <sz val="10"/>
        <color indexed="8"/>
        <rFont val="Calibri Light"/>
        <family val="2"/>
        <scheme val="major"/>
      </rPr>
      <t xml:space="preserve"> Implementación y Evaluación de la Campaña 33%</t>
    </r>
  </si>
  <si>
    <r>
      <t xml:space="preserve">Meta Constante: 
</t>
    </r>
    <r>
      <rPr>
        <sz val="10"/>
        <rFont val="Calibri Light"/>
        <family val="2"/>
        <scheme val="major"/>
      </rPr>
      <t xml:space="preserve">El costo de la acción se compone del personal para el apoyo a la gestión y la contratación de bienes y servicios para la campaña.    A través de la carta de compromiso la OIM dispuso de recursos para apoyar la campaña. </t>
    </r>
    <r>
      <rPr>
        <b/>
        <sz val="10"/>
        <rFont val="Calibri Light"/>
        <family val="2"/>
        <scheme val="major"/>
      </rPr>
      <t xml:space="preserve">
2017: </t>
    </r>
    <r>
      <rPr>
        <sz val="10"/>
        <rFont val="Calibri Light"/>
        <family val="2"/>
        <scheme val="major"/>
      </rPr>
      <t>$737122  (Desagregado en el reporte de 2017) Piezas lanzamiento campaña.</t>
    </r>
    <r>
      <rPr>
        <b/>
        <sz val="10"/>
        <rFont val="Calibri Light"/>
        <family val="2"/>
        <scheme val="major"/>
      </rPr>
      <t xml:space="preserve">
2018: </t>
    </r>
    <r>
      <rPr>
        <sz val="10"/>
        <rFont val="Calibri Light"/>
        <family val="2"/>
        <scheme val="major"/>
      </rPr>
      <t>$47.147.246 + 1.750.000 (OIM):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t>
    </r>
    <r>
      <rPr>
        <b/>
        <sz val="10"/>
        <rFont val="Calibri Light"/>
        <family val="2"/>
        <scheme val="major"/>
      </rPr>
      <t xml:space="preserve">
2019: </t>
    </r>
    <r>
      <rPr>
        <sz val="10"/>
        <rFont val="Calibri Light"/>
        <family val="2"/>
        <scheme val="major"/>
      </rPr>
      <t xml:space="preserve"> 11.000.000 - (Indicativo) Proyección Costos Campaña</t>
    </r>
    <r>
      <rPr>
        <b/>
        <sz val="10"/>
        <rFont val="Calibri Light"/>
        <family val="2"/>
        <scheme val="major"/>
      </rPr>
      <t xml:space="preserve">
2020: </t>
    </r>
    <r>
      <rPr>
        <sz val="10"/>
        <rFont val="Calibri Light"/>
        <family val="2"/>
        <scheme val="major"/>
      </rPr>
      <t>N.A.</t>
    </r>
  </si>
  <si>
    <r>
      <t xml:space="preserve">A través de la Dirección de Diálogo social se coordina el proceso de FORMACIÓN, INICIATIVAS CIUDADANAS E INTEGRACIÓN DE MOVIMIENTOS O GRUPOS SOCIALES A LA RED DISTRITAL DE DERECHOS HUMANOS, DIALOGO Y CONVIVENCIA -  CONVENIO DE ASOCIACIÓN 607 DE 2017 . De esta manera se realizó la Convocatoria de Iniciativas Ciudadanas, por medio de la cual  se busca proteger y garantizar los Derechos Humanos en las localidades y los grupos étnicos, con miras a lograr desarrollo social y a la inclusión.  Las iniciativas estaban enfocadas en la prevención de las violencias contra mujeres y  a la garantía de derechos de los pueblos étnicos.  Las  organizaciones recibiieron  elementos e insumos por un valor de hasta 8 millones de pesos para la implementación de las iniciativas.
En la vigencia 2018 Se efectuó el concurso de iniciativas ciudadanas, entre las cuales fueron seleccionadas dos: 
</t>
    </r>
    <r>
      <rPr>
        <b/>
        <sz val="10"/>
        <color rgb="FF000000"/>
        <rFont val="Calibri Light"/>
        <family val="2"/>
        <scheme val="major"/>
      </rPr>
      <t>Voces de reflexión, caminos de hermandad –</t>
    </r>
    <r>
      <rPr>
        <sz val="10"/>
        <color indexed="8"/>
        <rFont val="Calibri Light"/>
        <family val="2"/>
        <scheme val="major"/>
      </rPr>
      <t xml:space="preserve"> apropiando derechos para construir una paz duradera " del Consejo Distrital de Comunidades Negras, Afrocolombianas, Raizales y Palenqueras – Comisión de Posconflicto y Derechos Humanos. Se logró construir caminos de hermandad, mediante el desarrollo de la actividad denominada “Arte Terapia” que contribuyan a sanar las afectaciones emocionales generadas durante el proceso de interlocución y dialogo a nivel comunitario e institucional.   Desarrollar un proceso de sensibilización en torno a los derechos y violencias que afectan a las mujeres Afrocolombianas, su forma de mitigación y los procesos de restitución de derechos, así como aplicación de rutas integrales de protección.  Apropiación conceptual de las dinámicas sociales, generadas a partir de un proceso de reflexión a través de un “Cine Foro” que permita la canalización, discusión y análisis de los procesos comportamentales y de interrelaciona miento de las personas y sus entornos de vida cotidiana.
</t>
    </r>
    <r>
      <rPr>
        <b/>
        <sz val="10"/>
        <color rgb="FF000000"/>
        <rFont val="Calibri Light"/>
        <family val="2"/>
        <scheme val="major"/>
      </rPr>
      <t>Sensibilización y sanación para el proceso mujeres de violencia sexual en el marco del conflicto armado</t>
    </r>
    <r>
      <rPr>
        <sz val="10"/>
        <color indexed="8"/>
        <rFont val="Calibri Light"/>
        <family val="2"/>
        <scheme val="major"/>
      </rPr>
      <t xml:space="preserve">" del Asociación de Desplazados, Población Vulnerable y Grupos Étnicos - ASOETNIC.  Se logró concientizar a las mujeres (20)  y sus familias en la importancia de aterrizar los sucesos del pasado para llegar a tener una vida estable y realizar su proyecto de vida. Se realizó una mesa de trabajo en conjunto donde la organización ASOETNIC fue la mediadora de este proceso de intervención para que de esta manera se haga seguimiento a las acciones de direcciones a la reparación integral de las mujeres víctimas de violencia sexual.   </t>
    </r>
  </si>
  <si>
    <r>
      <rPr>
        <b/>
        <sz val="10"/>
        <rFont val="Calibri Light"/>
        <family val="2"/>
        <scheme val="major"/>
      </rPr>
      <t xml:space="preserve">Meta progresiva: 
</t>
    </r>
    <r>
      <rPr>
        <sz val="10"/>
        <rFont val="Calibri Light"/>
        <family val="2"/>
        <scheme val="major"/>
      </rPr>
      <t xml:space="preserve">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afrodescendientes cuyo presupuesto ya se relacionó en la acción PILGE, no se cuantifica en esta acción para no duplicar información. 
</t>
    </r>
    <r>
      <rPr>
        <b/>
        <sz val="10"/>
        <rFont val="Calibri Light"/>
        <family val="2"/>
        <scheme val="major"/>
      </rPr>
      <t>2017</t>
    </r>
    <r>
      <rPr>
        <sz val="10"/>
        <rFont val="Calibri Light"/>
        <family val="2"/>
        <scheme val="major"/>
      </rPr>
      <t xml:space="preserve"> $10.000.000  Valor por Iniciativa ($5.000.000)
</t>
    </r>
    <r>
      <rPr>
        <b/>
        <sz val="10"/>
        <rFont val="Calibri Light"/>
        <family val="2"/>
        <scheme val="major"/>
      </rPr>
      <t>2018:</t>
    </r>
    <r>
      <rPr>
        <sz val="10"/>
        <rFont val="Calibri Light"/>
        <family val="2"/>
        <scheme val="major"/>
      </rPr>
      <t xml:space="preserve"> $16.000.000 Valor por Iniciativa ($8.000.000)
</t>
    </r>
    <r>
      <rPr>
        <b/>
        <sz val="10"/>
        <rFont val="Calibri Light"/>
        <family val="2"/>
        <scheme val="major"/>
      </rPr>
      <t xml:space="preserve">2019: </t>
    </r>
    <r>
      <rPr>
        <sz val="10"/>
        <rFont val="Calibri Light"/>
        <family val="2"/>
        <scheme val="major"/>
      </rPr>
      <t>$20.000.000 (Indicativo) Valor proyectado por iniciativa $10.000.000 (DOS)</t>
    </r>
    <r>
      <rPr>
        <b/>
        <sz val="10"/>
        <rFont val="Calibri Light"/>
        <family val="2"/>
        <scheme val="major"/>
      </rPr>
      <t xml:space="preserve">
2020:</t>
    </r>
    <r>
      <rPr>
        <sz val="10"/>
        <rFont val="Calibri Light"/>
        <family val="2"/>
        <scheme val="major"/>
      </rPr>
      <t xml:space="preserve"> $12.000.000 (Indicativo)  Valor proyectado por iniciativa $12.000.000 (UNA)</t>
    </r>
    <r>
      <rPr>
        <b/>
        <sz val="10"/>
        <rFont val="Calibri Light"/>
        <family val="2"/>
        <scheme val="major"/>
      </rPr>
      <t xml:space="preserve">
</t>
    </r>
  </si>
  <si>
    <r>
      <t xml:space="preserve">Continúa la implementación de la formación en el marco del módulo pedagógico de derechos étnico para el Programa Distrital de Educación en Derechos Humanos para la Paz y la Reconciliación, con enfoque poblacional, diferencial y territorial, a través de la realización de diferentes talleres del capítulo de características socioculturales de las comunidades negras, afrocolombianas, raizales y palenqueras.   
</t>
    </r>
    <r>
      <rPr>
        <sz val="10"/>
        <rFont val="Calibri Light"/>
        <family val="2"/>
        <scheme val="major"/>
      </rPr>
      <t xml:space="preserve">A cargo de los enlaces territoriales afro se realizó la siguiente formación: 25 talleres realizados en 10 localidades con la participación de </t>
    </r>
    <r>
      <rPr>
        <b/>
        <sz val="10"/>
        <rFont val="Calibri Light"/>
        <family val="2"/>
        <scheme val="major"/>
      </rPr>
      <t xml:space="preserve">1132 </t>
    </r>
    <r>
      <rPr>
        <sz val="10"/>
        <rFont val="Calibri Light"/>
        <family val="2"/>
        <scheme val="major"/>
      </rPr>
      <t>personas formadas, de los cuales 799 son hombres y 333 mujeres</t>
    </r>
    <r>
      <rPr>
        <sz val="10"/>
        <color rgb="FFFF0000"/>
        <rFont val="Calibri Light"/>
        <family val="2"/>
        <scheme val="major"/>
      </rPr>
      <t>.</t>
    </r>
    <r>
      <rPr>
        <sz val="10"/>
        <rFont val="Calibri Light"/>
        <family val="2"/>
        <scheme val="major"/>
      </rPr>
      <t xml:space="preserve">  y a través de los profesionales de los CONFIA de Candelaria, San Cristobal  y Ciudad Bolívar en el servicio de Formación </t>
    </r>
    <r>
      <rPr>
        <b/>
        <sz val="10"/>
        <rFont val="Calibri Light"/>
        <family val="2"/>
        <scheme val="major"/>
      </rPr>
      <t xml:space="preserve">1.911. </t>
    </r>
    <r>
      <rPr>
        <sz val="10"/>
        <rFont val="Calibri Light"/>
        <family val="2"/>
        <scheme val="major"/>
      </rPr>
      <t xml:space="preserve"> Para un total de </t>
    </r>
    <r>
      <rPr>
        <b/>
        <sz val="10"/>
        <rFont val="Calibri Light"/>
        <family val="2"/>
        <scheme val="major"/>
      </rPr>
      <t>3.043</t>
    </r>
    <r>
      <rPr>
        <sz val="10"/>
        <rFont val="Calibri Light"/>
        <family val="2"/>
        <scheme val="major"/>
      </rPr>
      <t xml:space="preserve">
</t>
    </r>
    <r>
      <rPr>
        <b/>
        <sz val="10"/>
        <rFont val="Calibri Light"/>
        <family val="2"/>
        <scheme val="major"/>
      </rPr>
      <t xml:space="preserve">Profesionalización de líderes y liderezas: </t>
    </r>
    <r>
      <rPr>
        <sz val="10"/>
        <rFont val="Calibri Light"/>
        <family val="2"/>
        <scheme val="major"/>
      </rPr>
      <t xml:space="preserve">La Secretaría Distrital de Gobierno -en articulación interinstitucional con la Universidad Pedagógica Nacional y el ICETEX- lleva a cabo el proceso de profesionalización en la Licenciatura en Educación Comunitaria con énfasis en Derechos Humanos para  Defensores, Defensoras, líderes y lideresas de Derechos Humanos del Distrito, en este proceso participan 9 personas afro: (8 mujeres 1 hombre)
</t>
    </r>
    <r>
      <rPr>
        <b/>
        <sz val="10"/>
        <rFont val="Calibri Light"/>
        <family val="2"/>
        <scheme val="major"/>
      </rPr>
      <t>Para un total de 3.052 personas formadas en el 2018</t>
    </r>
    <r>
      <rPr>
        <sz val="10"/>
        <rFont val="Calibri Light"/>
        <family val="2"/>
        <scheme val="major"/>
      </rPr>
      <t xml:space="preserve">
</t>
    </r>
    <r>
      <rPr>
        <sz val="10"/>
        <color rgb="FFFF0000"/>
        <rFont val="Calibri Light"/>
        <family val="2"/>
        <scheme val="major"/>
      </rPr>
      <t xml:space="preserve">
</t>
    </r>
  </si>
  <si>
    <r>
      <rPr>
        <b/>
        <sz val="10"/>
        <color indexed="8"/>
        <rFont val="Calibri Light"/>
        <family val="2"/>
        <scheme val="major"/>
      </rPr>
      <t>Meta  progresiva</t>
    </r>
    <r>
      <rPr>
        <sz val="10"/>
        <color indexed="8"/>
        <rFont val="Calibri Light"/>
        <family val="2"/>
        <scheme val="major"/>
      </rPr>
      <t xml:space="preserve">
Los talleres son realizados por el equipo de enlaces afro cuyo presupuesto ya se relaciona en la acción PILGE, no se cuantifica en esta acción para no duplicar información. 
</t>
    </r>
    <r>
      <rPr>
        <b/>
        <sz val="10"/>
        <color rgb="FF000000"/>
        <rFont val="Calibri Light"/>
        <family val="2"/>
        <scheme val="major"/>
      </rPr>
      <t xml:space="preserve">
2017</t>
    </r>
    <r>
      <rPr>
        <sz val="10"/>
        <color indexed="8"/>
        <rFont val="Calibri Light"/>
        <family val="2"/>
        <scheme val="major"/>
      </rPr>
      <t xml:space="preserve">: $39.892.002:  Beca a tres (3) jóvenes afro en la cumbre mundial de jóvenes (One Young World), realizada en el mes de octubre, cada una por valor de $13.297.334
</t>
    </r>
    <r>
      <rPr>
        <b/>
        <sz val="10"/>
        <color rgb="FF000000"/>
        <rFont val="Calibri Light"/>
        <family val="2"/>
        <scheme val="major"/>
      </rPr>
      <t>2018</t>
    </r>
    <r>
      <rPr>
        <sz val="10"/>
        <color indexed="8"/>
        <rFont val="Calibri Light"/>
        <family val="2"/>
        <scheme val="major"/>
      </rPr>
      <t xml:space="preserve">: $73.755.299: 9 personas convenio Universidad Pedagógica ICETEX: Valor semestre: $4.338.547.    Total 9 personas: $73.755.299.  Uno de ellas ingreso en el II semestre del 2018.   
</t>
    </r>
    <r>
      <rPr>
        <b/>
        <sz val="10"/>
        <color rgb="FF000000"/>
        <rFont val="Calibri Light"/>
        <family val="2"/>
        <scheme val="major"/>
      </rPr>
      <t>2019</t>
    </r>
    <r>
      <rPr>
        <sz val="10"/>
        <color indexed="8"/>
        <rFont val="Calibri Light"/>
        <family val="2"/>
        <scheme val="major"/>
      </rPr>
      <t xml:space="preserve">: $84.341.358  (Indicativo).  Valor Semestre: $4.685.631  9 personas
</t>
    </r>
    <r>
      <rPr>
        <b/>
        <sz val="10"/>
        <color rgb="FF000000"/>
        <rFont val="Calibri Light"/>
        <family val="2"/>
        <scheme val="major"/>
      </rPr>
      <t>2020:</t>
    </r>
    <r>
      <rPr>
        <sz val="10"/>
        <color indexed="8"/>
        <rFont val="Calibri Light"/>
        <family val="2"/>
        <scheme val="major"/>
      </rPr>
      <t xml:space="preserve">$42.170.679 (Indicativo).  La profesionalización concluye en Junio de 2020, por ello se programa en el presupuesto. </t>
    </r>
  </si>
  <si>
    <r>
      <rPr>
        <b/>
        <sz val="10"/>
        <color rgb="FF000000"/>
        <rFont val="Calibri Light"/>
        <family val="2"/>
        <scheme val="major"/>
      </rPr>
      <t>Meta por demanda:</t>
    </r>
    <r>
      <rPr>
        <sz val="10"/>
        <color indexed="8"/>
        <rFont val="Calibri Light"/>
        <family val="2"/>
        <scheme val="major"/>
      </rPr>
      <t xml:space="preserve"> 
El presupuesto ejecutado contempla las medidas de atención inicial brindadas por los profesionales de la Dirección de Derechos Humanos – Componente de Prevención y Protección (atención por Dupla Psicojurídica), y las medidas transitorias brindadas a través del convenio de asociación suscrito con la Cruz Roja Colombiana.  El cálculo se realiza a través de la proyección para el 2018 del indicador sintético elaborado para cada ruta con la información de atenciones 2017.
Los valores descritos incluyen el costo correspondiente a la Medidas Iniciales brindadas por los profesionales de la Dirección de Derechos Humanos – Componente de Prevención y Protección (atención por Dupla Psicojurídica),
Los costos correspondientes a los demás relacionados con el recurso humano requerido para la atención por parte del Asociado (facilitadores y coordinación).  Los cuales se calculan con el promedio del total de personas atendidas durante la vigencia. 
</t>
    </r>
    <r>
      <rPr>
        <b/>
        <sz val="10"/>
        <color rgb="FF000000"/>
        <rFont val="Calibri Light"/>
        <family val="2"/>
        <scheme val="major"/>
      </rPr>
      <t>2017</t>
    </r>
    <r>
      <rPr>
        <sz val="10"/>
        <color indexed="8"/>
        <rFont val="Calibri Light"/>
        <family val="2"/>
        <scheme val="major"/>
      </rPr>
      <t xml:space="preserve">: $187.978.413
</t>
    </r>
    <r>
      <rPr>
        <b/>
        <sz val="10"/>
        <color rgb="FF000000"/>
        <rFont val="Calibri Light"/>
        <family val="2"/>
        <scheme val="major"/>
      </rPr>
      <t>2018:</t>
    </r>
    <r>
      <rPr>
        <sz val="10"/>
        <color rgb="FF000000"/>
        <rFont val="Calibri Light"/>
        <family val="2"/>
        <scheme val="major"/>
      </rPr>
      <t xml:space="preserve"> $171.700.401 
</t>
    </r>
    <r>
      <rPr>
        <b/>
        <sz val="10"/>
        <color rgb="FF000000"/>
        <rFont val="Calibri Light"/>
        <family val="2"/>
        <scheme val="major"/>
      </rPr>
      <t>2019</t>
    </r>
    <r>
      <rPr>
        <sz val="10"/>
        <color rgb="FF000000"/>
        <rFont val="Calibri Light"/>
        <family val="2"/>
        <scheme val="major"/>
      </rPr>
      <t xml:space="preserve">: $180.285.421 (Indicativo)
</t>
    </r>
    <r>
      <rPr>
        <b/>
        <sz val="10"/>
        <color rgb="FF000000"/>
        <rFont val="Calibri Light"/>
        <family val="2"/>
        <scheme val="major"/>
      </rPr>
      <t xml:space="preserve">2020: </t>
    </r>
    <r>
      <rPr>
        <sz val="10"/>
        <color rgb="FF000000"/>
        <rFont val="Calibri Light"/>
        <family val="2"/>
        <scheme val="major"/>
      </rPr>
      <t>$90.649.846 (Indicativo)</t>
    </r>
    <r>
      <rPr>
        <sz val="10"/>
        <color indexed="8"/>
        <rFont val="Calibri Light"/>
        <family val="2"/>
        <scheme val="major"/>
      </rPr>
      <t xml:space="preserve">
</t>
    </r>
  </si>
  <si>
    <r>
      <rPr>
        <b/>
        <sz val="10"/>
        <rFont val="Calibri Light"/>
        <family val="2"/>
        <scheme val="major"/>
      </rPr>
      <t xml:space="preserve">Meta Constante: </t>
    </r>
    <r>
      <rPr>
        <sz val="10"/>
        <rFont val="Calibri Light"/>
        <family val="2"/>
        <scheme val="major"/>
      </rPr>
      <t xml:space="preserve">Costo de apoyo a la gestión más ajuste del 5% frente a la vigencia fiscal anterior, corresponde al valor de contratos de prestación de servicios de enlaces afro más apoyo a la coordinación. . 
</t>
    </r>
    <r>
      <rPr>
        <b/>
        <sz val="10"/>
        <rFont val="Calibri Light"/>
        <family val="2"/>
        <scheme val="major"/>
      </rPr>
      <t>2017</t>
    </r>
    <r>
      <rPr>
        <sz val="10"/>
        <rFont val="Calibri Light"/>
        <family val="2"/>
        <scheme val="major"/>
      </rPr>
      <t xml:space="preserve">:$224.075.000
</t>
    </r>
    <r>
      <rPr>
        <b/>
        <sz val="10"/>
        <rFont val="Calibri Light"/>
        <family val="2"/>
        <scheme val="major"/>
      </rPr>
      <t>2018:</t>
    </r>
    <r>
      <rPr>
        <sz val="10"/>
        <rFont val="Calibri Light"/>
        <family val="2"/>
        <scheme val="major"/>
      </rPr>
      <t xml:space="preserve"> $257.904.534
</t>
    </r>
    <r>
      <rPr>
        <b/>
        <sz val="10"/>
        <rFont val="Calibri Light"/>
        <family val="2"/>
        <scheme val="major"/>
      </rPr>
      <t xml:space="preserve">2019: </t>
    </r>
    <r>
      <rPr>
        <sz val="10"/>
        <rFont val="Calibri Light"/>
        <family val="2"/>
        <scheme val="major"/>
      </rPr>
      <t xml:space="preserve">$270.799.760 (Indicativo 7 enlaces afro en un año, incremento 5%)
</t>
    </r>
    <r>
      <rPr>
        <b/>
        <sz val="10"/>
        <rFont val="Calibri Light"/>
        <family val="2"/>
        <scheme val="major"/>
      </rPr>
      <t>2020</t>
    </r>
    <r>
      <rPr>
        <sz val="10"/>
        <rFont val="Calibri Light"/>
        <family val="2"/>
        <scheme val="major"/>
      </rPr>
      <t xml:space="preserve">: $142.169.874 (Indicativo 7 enlaces afro en 6 meses, incremento 5%)
</t>
    </r>
  </si>
  <si>
    <r>
      <rPr>
        <b/>
        <sz val="10"/>
        <color indexed="8"/>
        <rFont val="Calibri Light"/>
        <family val="2"/>
        <scheme val="major"/>
      </rPr>
      <t>Meta Progresiva</t>
    </r>
    <r>
      <rPr>
        <sz val="10"/>
        <color indexed="8"/>
        <rFont val="Calibri Light"/>
        <family val="2"/>
        <scheme val="major"/>
      </rPr>
      <t xml:space="preserve">
Apoyo a la gestión del equipo de formulación y seguimiento de los Planes de Acciones Afirmativas y los enlaces territoriales.  No se presupuesta en esta acción ya que el valor esta asociado al trabajo de los enlaces y equipo PIAA que se ubica en la AA de enlaces y seguimiento.  
</t>
    </r>
  </si>
  <si>
    <r>
      <rPr>
        <b/>
        <sz val="10"/>
        <color indexed="8"/>
        <rFont val="Calibri Light"/>
        <family val="2"/>
        <scheme val="major"/>
      </rPr>
      <t>Meta Acumulativa</t>
    </r>
    <r>
      <rPr>
        <sz val="10"/>
        <color indexed="8"/>
        <rFont val="Calibri Light"/>
        <family val="2"/>
        <scheme val="major"/>
      </rPr>
      <t xml:space="preserve">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porcentual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t>
    </r>
    <r>
      <rPr>
        <b/>
        <sz val="10"/>
        <color rgb="FF000000"/>
        <rFont val="Calibri Light"/>
        <family val="2"/>
        <scheme val="major"/>
      </rPr>
      <t xml:space="preserve">2017: </t>
    </r>
    <r>
      <rPr>
        <sz val="10"/>
        <color indexed="8"/>
        <rFont val="Calibri Light"/>
        <family val="2"/>
        <scheme val="major"/>
      </rPr>
      <t xml:space="preserve">$55.012.500  - 1 Coordinador y 4 profesionales de apoyo equipo PIAA. 
</t>
    </r>
    <r>
      <rPr>
        <b/>
        <sz val="10"/>
        <color rgb="FF000000"/>
        <rFont val="Calibri Light"/>
        <family val="2"/>
        <scheme val="major"/>
      </rPr>
      <t>2018</t>
    </r>
    <r>
      <rPr>
        <sz val="10"/>
        <color indexed="8"/>
        <rFont val="Calibri Light"/>
        <family val="2"/>
        <scheme val="major"/>
      </rPr>
      <t xml:space="preserve">: $136.904.160 - 1 Coordinador y 5 profesionales de apoyo equipo PIAA.  Se costea por peso procentual de acuerdo al numero de acciones por grupo étnico.
</t>
    </r>
    <r>
      <rPr>
        <b/>
        <sz val="10"/>
        <color rgb="FF000000"/>
        <rFont val="Calibri Light"/>
        <family val="2"/>
        <scheme val="major"/>
      </rPr>
      <t xml:space="preserve">
2019: </t>
    </r>
    <r>
      <rPr>
        <sz val="10"/>
        <color rgb="FF000000"/>
        <rFont val="Calibri Light"/>
        <family val="2"/>
        <scheme val="major"/>
      </rPr>
      <t>$143.749.368</t>
    </r>
    <r>
      <rPr>
        <b/>
        <sz val="10"/>
        <color rgb="FF000000"/>
        <rFont val="Calibri Light"/>
        <family val="2"/>
        <scheme val="major"/>
      </rPr>
      <t xml:space="preserve">  - </t>
    </r>
    <r>
      <rPr>
        <sz val="10"/>
        <color rgb="FF000000"/>
        <rFont val="Calibri Light"/>
        <family val="2"/>
        <scheme val="major"/>
      </rPr>
      <t>Costo proyectado a la gestión parcial de personas integrantes del equipo profesional PIAA (5) en un año</t>
    </r>
    <r>
      <rPr>
        <b/>
        <sz val="10"/>
        <color rgb="FF000000"/>
        <rFont val="Calibri Light"/>
        <family val="2"/>
        <scheme val="major"/>
      </rPr>
      <t xml:space="preserve">
2020: </t>
    </r>
    <r>
      <rPr>
        <sz val="10"/>
        <color rgb="FF000000"/>
        <rFont val="Calibri Light"/>
        <family val="2"/>
        <scheme val="major"/>
      </rPr>
      <t>$75.468.418-</t>
    </r>
    <r>
      <rPr>
        <b/>
        <sz val="10"/>
        <color rgb="FF000000"/>
        <rFont val="Calibri Light"/>
        <family val="2"/>
        <scheme val="major"/>
      </rPr>
      <t xml:space="preserve"> </t>
    </r>
    <r>
      <rPr>
        <sz val="10"/>
        <color rgb="FF000000"/>
        <rFont val="Calibri Light"/>
        <family val="2"/>
        <scheme val="major"/>
      </rPr>
      <t>Costo proyectado a la gestión parcial de personas integrantes del equipo profesional PIAA (5)</t>
    </r>
    <r>
      <rPr>
        <b/>
        <sz val="10"/>
        <color rgb="FF000000"/>
        <rFont val="Calibri Light"/>
        <family val="2"/>
        <scheme val="major"/>
      </rPr>
      <t xml:space="preserve"> </t>
    </r>
    <r>
      <rPr>
        <sz val="10"/>
        <color rgb="FF000000"/>
        <rFont val="Calibri Light"/>
        <family val="2"/>
        <scheme val="major"/>
      </rPr>
      <t xml:space="preserve">en 6 meses. </t>
    </r>
  </si>
  <si>
    <r>
      <rPr>
        <b/>
        <sz val="10"/>
        <color indexed="8"/>
        <rFont val="Calibri Light"/>
        <family val="2"/>
        <scheme val="major"/>
      </rPr>
      <t>Meta Constante</t>
    </r>
    <r>
      <rPr>
        <sz val="10"/>
        <color indexed="8"/>
        <rFont val="Calibri Light"/>
        <family val="2"/>
        <scheme val="major"/>
      </rPr>
      <t xml:space="preserve">
El contratista que apoya la realización de esta acción, hace parte del los enlaces afro.  Por lo tanto que el presupuesto se especifica en dicha acción para no generarduplicidad de valor. </t>
    </r>
  </si>
  <si>
    <r>
      <rPr>
        <sz val="10"/>
        <color theme="1"/>
        <rFont val="Calibri Light"/>
        <family val="2"/>
        <scheme val="major"/>
      </rPr>
      <t xml:space="preserve">Fortalecer  </t>
    </r>
    <r>
      <rPr>
        <sz val="10"/>
        <color indexed="8"/>
        <rFont val="Calibri Light"/>
        <family val="2"/>
        <scheme val="major"/>
      </rPr>
      <t xml:space="preserve">Capacidades Organizativas y de incidencia de comunidades negras/afrocolombianas
</t>
    </r>
  </si>
  <si>
    <r>
      <rPr>
        <sz val="10"/>
        <color theme="1"/>
        <rFont val="Calibri Light"/>
        <family val="2"/>
        <scheme val="major"/>
      </rPr>
      <t>Desarrollar</t>
    </r>
    <r>
      <rPr>
        <sz val="10"/>
        <color indexed="8"/>
        <rFont val="Calibri Light"/>
        <family val="2"/>
        <scheme val="major"/>
      </rPr>
      <t xml:space="preserve"> procesos de formación para el reconocimiento, intercambio  y cualificación  de saberes afrocolombianos </t>
    </r>
  </si>
  <si>
    <r>
      <rPr>
        <sz val="10"/>
        <color theme="1"/>
        <rFont val="Calibri Light"/>
        <family val="2"/>
        <scheme val="major"/>
      </rPr>
      <t>Apoyar tecnica y financieramente</t>
    </r>
    <r>
      <rPr>
        <sz val="10"/>
        <color indexed="8"/>
        <rFont val="Calibri Light"/>
        <family val="2"/>
        <scheme val="major"/>
      </rPr>
      <t xml:space="preserve"> el desarrollo de iniciativas que articulen acciones para el empoderamiento afrodescendiente y la reducción de discriminación. 
(Convocatorias Bogotá Líder y 1 + 1 Todos / 1+1 Todas con Enfoque diferencial)</t>
    </r>
  </si>
  <si>
    <r>
      <rPr>
        <b/>
        <sz val="10"/>
        <color indexed="8"/>
        <rFont val="Calibri Light"/>
        <family val="2"/>
        <scheme val="major"/>
      </rPr>
      <t xml:space="preserve">Meta Constante: </t>
    </r>
    <r>
      <rPr>
        <sz val="10"/>
        <color indexed="8"/>
        <rFont val="Calibri Light"/>
        <family val="2"/>
        <scheme val="major"/>
      </rPr>
      <t xml:space="preserve">El costo es asociado al personal para la atención, mantenimiento, servicios públicos, vigilancia y arrendamiento de los espacios de atención diferenciada y al conductor del espacio de atención itinerante (Etnobus). 
</t>
    </r>
    <r>
      <rPr>
        <b/>
        <sz val="10"/>
        <color rgb="FF000000"/>
        <rFont val="Calibri Light"/>
        <family val="2"/>
        <scheme val="major"/>
      </rPr>
      <t>2017</t>
    </r>
    <r>
      <rPr>
        <sz val="10"/>
        <color indexed="8"/>
        <rFont val="Calibri Light"/>
        <family val="2"/>
        <scheme val="major"/>
      </rPr>
      <t xml:space="preserve">: </t>
    </r>
    <r>
      <rPr>
        <sz val="10"/>
        <color rgb="FF000000"/>
        <rFont val="Calibri Light"/>
        <family val="2"/>
        <scheme val="major"/>
      </rPr>
      <t xml:space="preserve">$318.253.046 </t>
    </r>
    <r>
      <rPr>
        <sz val="10"/>
        <color indexed="8"/>
        <rFont val="Calibri Light"/>
        <family val="2"/>
        <scheme val="major"/>
      </rPr>
      <t xml:space="preserve"> Personal: $292.695.000, Servicios: $1.621.264, Arriendo CONFIA Candelaria $23.936.782.
</t>
    </r>
    <r>
      <rPr>
        <b/>
        <sz val="10"/>
        <color rgb="FF000000"/>
        <rFont val="Calibri Light"/>
        <family val="2"/>
        <scheme val="major"/>
      </rPr>
      <t>2018:</t>
    </r>
    <r>
      <rPr>
        <sz val="10"/>
        <color rgb="FF000000"/>
        <rFont val="Calibri Light"/>
        <family val="2"/>
        <scheme val="major"/>
      </rPr>
      <t xml:space="preserve"> $765.793.936-</t>
    </r>
    <r>
      <rPr>
        <b/>
        <sz val="10"/>
        <color rgb="FF000000"/>
        <rFont val="Calibri Light"/>
        <family val="2"/>
        <scheme val="major"/>
      </rPr>
      <t xml:space="preserve"> </t>
    </r>
    <r>
      <rPr>
        <sz val="10"/>
        <color indexed="8"/>
        <rFont val="Calibri Light"/>
        <family val="2"/>
        <scheme val="major"/>
      </rPr>
      <t xml:space="preserve">Personal: $526.993.965, Vigilancia: 208.180.888, Servicios CONFIA San Cristobal: $9.120.785, Arriendo CONFIA Candelaria:$12.813.840  Servicios CONFIA Candelaria $4.628.894.   Etnobus: Proyectos de inversión:1128 Funcionamiento (impresos y publicaciones)  $16.222.258 / 4 grupos étnicos: $4.055.564. 
</t>
    </r>
    <r>
      <rPr>
        <b/>
        <sz val="10"/>
        <color rgb="FF000000"/>
        <rFont val="Calibri Light"/>
        <family val="2"/>
        <scheme val="major"/>
      </rPr>
      <t>2019</t>
    </r>
    <r>
      <rPr>
        <sz val="10"/>
        <color indexed="8"/>
        <rFont val="Calibri Light"/>
        <family val="2"/>
        <scheme val="major"/>
      </rPr>
      <t xml:space="preserve">: $831.325.290  Gastos administrativos y de operación proyectados.  
</t>
    </r>
    <r>
      <rPr>
        <b/>
        <sz val="10"/>
        <color rgb="FF000000"/>
        <rFont val="Calibri Light"/>
        <family val="2"/>
        <scheme val="major"/>
      </rPr>
      <t>2020:</t>
    </r>
    <r>
      <rPr>
        <sz val="10"/>
        <color indexed="8"/>
        <rFont val="Calibri Light"/>
        <family val="2"/>
        <scheme val="major"/>
      </rPr>
      <t xml:space="preserve"> $436.445.777 Gastos administrativos y de operación proyectados. </t>
    </r>
  </si>
  <si>
    <t>No.</t>
  </si>
  <si>
    <t>Presupuesto programado para la meta del proyecto para el cuatrienio</t>
  </si>
  <si>
    <t>Porcentaje del presupuesto programado para las acciones en el cuatrienio
(0 a 100)</t>
  </si>
  <si>
    <t>Presupuesto ejecutado acumulado para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</si>
</sst>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 #,##0;[Red]\-&quot;$&quot;\ #,##0"/>
    <numFmt numFmtId="42" formatCode="_-&quot;$&quot;\ * #,##0_-;\-&quot;$&quot;\ * #,##0_-;_-&quot;$&quot;\ * &quot;-&quot;_-;_-@_-"/>
    <numFmt numFmtId="41" formatCode="_-* #,##0_-;\-* #,##0_-;_-* &quot;-&quot;_-;_-@_-"/>
    <numFmt numFmtId="43" formatCode="_-* #,##0.00_-;\-* #,##0.00_-;_-* &quot;-&quot;??_-;_-@_-"/>
    <numFmt numFmtId="164" formatCode="&quot;$&quot;#,##0;[Red]\-&quot;$&quot;#,##0"/>
    <numFmt numFmtId="165" formatCode="_-&quot;$&quot;* #,##0.00_-;\-&quot;$&quot;* #,##0.00_-;_-&quot;$&quot;* &quot;-&quot;??_-;_-@_-"/>
    <numFmt numFmtId="166" formatCode="&quot;$&quot;\ #,##0_);[Red]\(&quot;$&quot;\ #,##0\)"/>
    <numFmt numFmtId="167" formatCode="_(&quot;$&quot;\ * #,##0_);_(&quot;$&quot;\ * \(#,##0\);_(&quot;$&quot;\ * &quot;-&quot;_);_(@_)"/>
    <numFmt numFmtId="168" formatCode="_(* #,##0_);_(* \(#,##0\);_(* &quot;-&quot;_);_(@_)"/>
    <numFmt numFmtId="169" formatCode="_(&quot;$&quot;\ * #,##0.00_);_(&quot;$&quot;\ * \(#,##0.00\);_(&quot;$&quot;\ * &quot;-&quot;??_);_(@_)"/>
    <numFmt numFmtId="170" formatCode="_(* #,##0.00_);_(* \(#,##0.00\);_(* &quot;-&quot;??_);_(@_)"/>
    <numFmt numFmtId="171" formatCode="0.0%"/>
    <numFmt numFmtId="172" formatCode="_(* #,##0_);_(* \(#,##0\);_(* &quot;-&quot;??_);_(@_)"/>
    <numFmt numFmtId="173" formatCode="_-* #,##0_-;\-* #,##0_-;_-* &quot;-&quot;??_-;_-@_-"/>
    <numFmt numFmtId="174" formatCode="_(* #,##0.000_);_(* \(#,##0.000\);_(* &quot;-&quot;??_);_(@_)"/>
    <numFmt numFmtId="175" formatCode="_-&quot;$&quot;* #,##0_-;\-&quot;$&quot;* #,##0_-;_-&quot;$&quot;* &quot;-&quot;??_-;_-@_-"/>
    <numFmt numFmtId="176" formatCode="_-[$$-240A]\ * #,##0_-;\-[$$-240A]\ * #,##0_-;_-[$$-240A]\ * &quot;-&quot;??_-;_-@_-"/>
    <numFmt numFmtId="177" formatCode="&quot;$&quot;\ #,##0"/>
    <numFmt numFmtId="178" formatCode="_(* #,##0.0000_);_(* \(#,##0.0000\);_(* &quot;-&quot;_);_(@_)"/>
    <numFmt numFmtId="179" formatCode="\$#,##0;[Red]&quot;-$&quot;#,##0"/>
  </numFmts>
  <fonts count="26" x14ac:knownFonts="1">
    <font>
      <sz val="11"/>
      <color theme="1"/>
      <name val="Calibri"/>
      <family val="2"/>
      <scheme val="minor"/>
    </font>
    <font>
      <sz val="10"/>
      <color indexed="8"/>
      <name val="Calibri Light"/>
      <family val="2"/>
      <scheme val="major"/>
    </font>
    <font>
      <b/>
      <sz val="10"/>
      <name val="Calibri Light"/>
      <family val="2"/>
      <scheme val="major"/>
    </font>
    <font>
      <sz val="10"/>
      <name val="Calibri Light"/>
      <family val="2"/>
      <scheme val="major"/>
    </font>
    <font>
      <sz val="10"/>
      <color theme="1"/>
      <name val="Calibri Light"/>
      <family val="2"/>
      <scheme val="major"/>
    </font>
    <font>
      <u/>
      <sz val="11"/>
      <color theme="10"/>
      <name val="Calibri"/>
      <family val="2"/>
      <scheme val="minor"/>
    </font>
    <font>
      <sz val="10"/>
      <name val="Arial"/>
      <family val="2"/>
    </font>
    <font>
      <sz val="11"/>
      <color theme="1"/>
      <name val="Calibri"/>
      <family val="2"/>
      <scheme val="minor"/>
    </font>
    <font>
      <sz val="10"/>
      <name val="Calibri Light"/>
      <family val="2"/>
    </font>
    <font>
      <b/>
      <sz val="9"/>
      <color indexed="81"/>
      <name val="Tahoma"/>
      <family val="2"/>
    </font>
    <font>
      <sz val="9"/>
      <color indexed="81"/>
      <name val="Tahoma"/>
      <family val="2"/>
    </font>
    <font>
      <b/>
      <sz val="10"/>
      <name val="Calibri Light"/>
      <family val="2"/>
    </font>
    <font>
      <sz val="10"/>
      <color rgb="FF000000"/>
      <name val="Calibri Light"/>
      <family val="2"/>
      <scheme val="major"/>
    </font>
    <font>
      <u/>
      <sz val="10"/>
      <color theme="10"/>
      <name val="Calibri Light"/>
      <family val="2"/>
      <scheme val="major"/>
    </font>
    <font>
      <sz val="10"/>
      <color rgb="FFFF0000"/>
      <name val="Calibri Light"/>
      <family val="2"/>
      <scheme val="major"/>
    </font>
    <font>
      <sz val="11"/>
      <name val="Calibri"/>
      <family val="2"/>
      <scheme val="minor"/>
    </font>
    <font>
      <sz val="11"/>
      <color indexed="8"/>
      <name val="Calibri"/>
      <family val="2"/>
    </font>
    <font>
      <b/>
      <sz val="10"/>
      <color indexed="8"/>
      <name val="Calibri Light"/>
      <family val="2"/>
      <scheme val="major"/>
    </font>
    <font>
      <i/>
      <sz val="11"/>
      <color rgb="FF7F7F7F"/>
      <name val="Calibri"/>
      <family val="2"/>
      <scheme val="minor"/>
    </font>
    <font>
      <i/>
      <sz val="10"/>
      <name val="Calibri Light"/>
      <family val="2"/>
      <scheme val="major"/>
    </font>
    <font>
      <sz val="10"/>
      <color indexed="63"/>
      <name val="Calibri Light"/>
      <family val="2"/>
      <scheme val="major"/>
    </font>
    <font>
      <u/>
      <sz val="10"/>
      <name val="Calibri Light"/>
      <family val="2"/>
      <scheme val="major"/>
    </font>
    <font>
      <i/>
      <sz val="10"/>
      <color indexed="8"/>
      <name val="Calibri Light"/>
      <family val="2"/>
      <scheme val="major"/>
    </font>
    <font>
      <u/>
      <sz val="10"/>
      <color indexed="30"/>
      <name val="Calibri Light"/>
      <family val="2"/>
      <scheme val="major"/>
    </font>
    <font>
      <b/>
      <sz val="10"/>
      <color rgb="FF000000"/>
      <name val="Calibri Light"/>
      <family val="2"/>
      <scheme val="major"/>
    </font>
    <font>
      <u/>
      <sz val="10"/>
      <color theme="4" tint="-0.249977111117893"/>
      <name val="Calibri Light"/>
      <family val="2"/>
      <scheme val="maj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9" tint="0.39997558519241921"/>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bottom/>
      <diagonal/>
    </border>
  </borders>
  <cellStyleXfs count="28">
    <xf numFmtId="0" fontId="0" fillId="0" borderId="0"/>
    <xf numFmtId="0" fontId="6" fillId="0" borderId="0"/>
    <xf numFmtId="0" fontId="5" fillId="0" borderId="0" applyNumberFormat="0" applyFill="0" applyBorder="0" applyAlignment="0" applyProtection="0"/>
    <xf numFmtId="170" fontId="7"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7"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6"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2"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8" fillId="0" borderId="0" applyNumberFormat="0" applyFill="0" applyBorder="0" applyAlignment="0" applyProtection="0"/>
    <xf numFmtId="42" fontId="7" fillId="0" borderId="0" applyFont="0" applyFill="0" applyBorder="0" applyAlignment="0" applyProtection="0"/>
  </cellStyleXfs>
  <cellXfs count="171">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2" fillId="2" borderId="4" xfId="0" applyFont="1" applyFill="1" applyBorder="1" applyAlignment="1"/>
    <xf numFmtId="0" fontId="3" fillId="2" borderId="5" xfId="0" applyFont="1" applyFill="1" applyBorder="1" applyAlignment="1"/>
    <xf numFmtId="14" fontId="3" fillId="3" borderId="9" xfId="0" applyNumberFormat="1" applyFont="1" applyFill="1" applyBorder="1" applyAlignment="1"/>
    <xf numFmtId="0" fontId="2" fillId="0" borderId="9" xfId="0" applyFont="1" applyBorder="1" applyAlignment="1">
      <alignment horizontal="left"/>
    </xf>
    <xf numFmtId="0" fontId="4" fillId="0" borderId="7" xfId="0" applyFont="1" applyBorder="1" applyAlignment="1">
      <alignment horizontal="center"/>
    </xf>
    <xf numFmtId="0" fontId="0" fillId="0" borderId="0" xfId="0" applyAlignment="1">
      <alignment horizontal="center"/>
    </xf>
    <xf numFmtId="9" fontId="8" fillId="7" borderId="12" xfId="0" applyNumberFormat="1" applyFont="1" applyFill="1" applyBorder="1" applyAlignment="1">
      <alignment wrapText="1"/>
    </xf>
    <xf numFmtId="9" fontId="0" fillId="0" borderId="0" xfId="0" applyNumberFormat="1" applyAlignment="1">
      <alignment horizontal="center" vertical="center"/>
    </xf>
    <xf numFmtId="0" fontId="15" fillId="0" borderId="0" xfId="0" applyFont="1" applyAlignment="1">
      <alignment horizontal="center"/>
    </xf>
    <xf numFmtId="0" fontId="0" fillId="6" borderId="0" xfId="0" applyFill="1"/>
    <xf numFmtId="0" fontId="0" fillId="6" borderId="0" xfId="0" applyFill="1" applyAlignment="1">
      <alignment horizontal="center"/>
    </xf>
    <xf numFmtId="0" fontId="15" fillId="6" borderId="0" xfId="0" applyFont="1" applyFill="1" applyAlignment="1">
      <alignment horizontal="center"/>
    </xf>
    <xf numFmtId="9" fontId="0" fillId="6" borderId="0" xfId="0" applyNumberFormat="1" applyFill="1" applyAlignment="1">
      <alignment horizontal="center" vertical="center"/>
    </xf>
    <xf numFmtId="177" fontId="0" fillId="6" borderId="0" xfId="0" applyNumberFormat="1" applyFill="1"/>
    <xf numFmtId="178" fontId="0" fillId="6" borderId="0" xfId="6" applyNumberFormat="1" applyFont="1" applyFill="1"/>
    <xf numFmtId="0" fontId="4" fillId="0" borderId="13" xfId="0" applyFont="1" applyFill="1" applyBorder="1" applyAlignment="1">
      <alignment horizontal="left" vertical="center" wrapText="1"/>
    </xf>
    <xf numFmtId="167" fontId="0" fillId="6" borderId="0" xfId="0" applyNumberFormat="1" applyFill="1"/>
    <xf numFmtId="167" fontId="0" fillId="6" borderId="0" xfId="8" applyFont="1" applyFill="1"/>
    <xf numFmtId="172" fontId="0" fillId="0" borderId="0" xfId="0" applyNumberFormat="1"/>
    <xf numFmtId="172" fontId="0" fillId="6" borderId="0" xfId="0" applyNumberFormat="1" applyFill="1"/>
    <xf numFmtId="0" fontId="3" fillId="0" borderId="13" xfId="0" applyFont="1" applyFill="1" applyBorder="1" applyAlignment="1">
      <alignment horizontal="center" vertical="center"/>
    </xf>
    <xf numFmtId="6" fontId="3" fillId="0" borderId="13" xfId="27" applyNumberFormat="1" applyFont="1" applyFill="1" applyBorder="1" applyAlignment="1">
      <alignment horizontal="center" vertical="center"/>
    </xf>
    <xf numFmtId="167" fontId="4" fillId="0" borderId="13" xfId="8" applyFont="1" applyFill="1" applyBorder="1" applyAlignment="1">
      <alignment horizontal="center" vertical="center"/>
    </xf>
    <xf numFmtId="42" fontId="3" fillId="0" borderId="13" xfId="27" applyFont="1" applyFill="1" applyBorder="1" applyAlignment="1">
      <alignment horizontal="center" vertical="center"/>
    </xf>
    <xf numFmtId="0" fontId="2" fillId="6" borderId="13" xfId="0" applyFont="1" applyFill="1" applyBorder="1" applyAlignment="1">
      <alignment horizontal="center" vertical="center" wrapText="1"/>
    </xf>
    <xf numFmtId="174" fontId="1" fillId="0" borderId="13" xfId="3" applyNumberFormat="1"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vertical="center" wrapText="1"/>
    </xf>
    <xf numFmtId="0" fontId="17"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13" fillId="0" borderId="13" xfId="5"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1"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14" fontId="4" fillId="0" borderId="13"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171" fontId="4" fillId="0" borderId="13" xfId="0" applyNumberFormat="1" applyFont="1" applyFill="1" applyBorder="1" applyAlignment="1">
      <alignment horizontal="center" vertical="center" wrapText="1"/>
    </xf>
    <xf numFmtId="0" fontId="13" fillId="0" borderId="13" xfId="5" applyFont="1" applyFill="1" applyBorder="1" applyAlignment="1">
      <alignment vertical="center" wrapText="1"/>
    </xf>
    <xf numFmtId="0" fontId="1" fillId="0" borderId="13" xfId="0" applyFont="1" applyFill="1" applyBorder="1" applyAlignment="1">
      <alignment horizontal="left" vertical="center" wrapText="1"/>
    </xf>
    <xf numFmtId="167" fontId="1" fillId="0" borderId="13" xfId="8" applyFont="1" applyFill="1" applyBorder="1" applyAlignment="1">
      <alignment horizontal="center" vertical="center" wrapText="1"/>
    </xf>
    <xf numFmtId="0" fontId="1" fillId="0" borderId="13" xfId="0" applyFont="1" applyFill="1" applyBorder="1" applyAlignment="1">
      <alignment horizontal="center" vertical="center"/>
    </xf>
    <xf numFmtId="14" fontId="3" fillId="0" borderId="13"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1" fillId="0" borderId="13" xfId="0" applyFont="1" applyFill="1" applyBorder="1" applyAlignment="1">
      <alignment horizontal="left" vertical="center" wrapText="1" shrinkToFit="1"/>
    </xf>
    <xf numFmtId="164" fontId="1" fillId="0" borderId="13" xfId="0" applyNumberFormat="1" applyFont="1" applyFill="1" applyBorder="1" applyAlignment="1">
      <alignment horizontal="center" vertical="center" wrapText="1"/>
    </xf>
    <xf numFmtId="14" fontId="3" fillId="0" borderId="13" xfId="0" applyNumberFormat="1" applyFont="1" applyFill="1" applyBorder="1" applyAlignment="1">
      <alignment horizontal="left" vertical="center" wrapText="1"/>
    </xf>
    <xf numFmtId="0" fontId="3" fillId="0" borderId="13" xfId="0" applyFont="1" applyFill="1" applyBorder="1" applyAlignment="1">
      <alignment horizontal="left" vertical="center" wrapText="1"/>
    </xf>
    <xf numFmtId="9" fontId="3" fillId="0" borderId="13" xfId="0" applyNumberFormat="1" applyFont="1" applyFill="1" applyBorder="1" applyAlignment="1">
      <alignment horizontal="center" vertical="center" wrapText="1"/>
    </xf>
    <xf numFmtId="14" fontId="3" fillId="0" borderId="13" xfId="0" applyNumberFormat="1" applyFont="1" applyFill="1" applyBorder="1" applyAlignment="1">
      <alignment vertical="center" wrapText="1"/>
    </xf>
    <xf numFmtId="14" fontId="1" fillId="0" borderId="13" xfId="0" applyNumberFormat="1" applyFont="1" applyFill="1" applyBorder="1" applyAlignment="1">
      <alignment vertical="center" wrapText="1"/>
    </xf>
    <xf numFmtId="177" fontId="1" fillId="0" borderId="13" xfId="0" applyNumberFormat="1" applyFont="1" applyFill="1" applyBorder="1" applyAlignment="1">
      <alignment vertical="center" wrapText="1"/>
    </xf>
    <xf numFmtId="3" fontId="1" fillId="0" borderId="13" xfId="0" applyNumberFormat="1" applyFont="1" applyFill="1" applyBorder="1" applyAlignment="1">
      <alignment vertical="center" wrapText="1"/>
    </xf>
    <xf numFmtId="9" fontId="1" fillId="0" borderId="13" xfId="0" applyNumberFormat="1" applyFont="1" applyFill="1" applyBorder="1" applyAlignment="1">
      <alignment horizontal="center" vertical="center" wrapText="1"/>
    </xf>
    <xf numFmtId="177" fontId="3" fillId="0" borderId="13" xfId="0" applyNumberFormat="1" applyFont="1" applyFill="1" applyBorder="1" applyAlignment="1">
      <alignment vertical="center" wrapText="1"/>
    </xf>
    <xf numFmtId="178" fontId="1" fillId="0" borderId="13" xfId="6" applyNumberFormat="1" applyFont="1" applyFill="1" applyBorder="1" applyAlignment="1">
      <alignment vertical="center" wrapText="1"/>
    </xf>
    <xf numFmtId="10" fontId="1" fillId="0" borderId="13" xfId="0" applyNumberFormat="1" applyFont="1" applyFill="1" applyBorder="1" applyAlignment="1">
      <alignment horizontal="center" vertical="center" wrapText="1"/>
    </xf>
    <xf numFmtId="0" fontId="25" fillId="0" borderId="13" xfId="5" applyFont="1" applyFill="1" applyBorder="1" applyAlignment="1">
      <alignment horizontal="center" vertical="center" wrapText="1"/>
    </xf>
    <xf numFmtId="176" fontId="4" fillId="0" borderId="13" xfId="0" applyNumberFormat="1" applyFont="1" applyFill="1" applyBorder="1" applyAlignment="1">
      <alignment horizontal="left" vertical="center" wrapText="1"/>
    </xf>
    <xf numFmtId="0" fontId="1" fillId="0" borderId="13" xfId="0" applyFont="1" applyFill="1" applyBorder="1" applyAlignment="1">
      <alignment horizontal="right" vertical="center" wrapText="1"/>
    </xf>
    <xf numFmtId="0" fontId="23" fillId="0" borderId="13" xfId="5" applyFont="1" applyFill="1" applyBorder="1" applyAlignment="1">
      <alignment vertical="center" wrapText="1"/>
    </xf>
    <xf numFmtId="1" fontId="1" fillId="0" borderId="13" xfId="0" applyNumberFormat="1" applyFont="1" applyFill="1" applyBorder="1" applyAlignment="1">
      <alignment horizontal="center" vertical="center" wrapText="1"/>
    </xf>
    <xf numFmtId="0" fontId="23" fillId="0" borderId="13" xfId="2" applyFont="1" applyFill="1" applyBorder="1" applyAlignment="1">
      <alignment vertical="center" wrapText="1"/>
    </xf>
    <xf numFmtId="0" fontId="3" fillId="0" borderId="13" xfId="0" applyFont="1" applyFill="1" applyBorder="1" applyAlignment="1">
      <alignment horizontal="right" vertical="center" wrapText="1"/>
    </xf>
    <xf numFmtId="0" fontId="1" fillId="0" borderId="13" xfId="0" applyFont="1" applyFill="1" applyBorder="1" applyAlignment="1">
      <alignment vertical="top" wrapText="1"/>
    </xf>
    <xf numFmtId="3" fontId="1" fillId="0" borderId="13"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1" fillId="0" borderId="13" xfId="0" applyFont="1" applyFill="1" applyBorder="1" applyAlignment="1">
      <alignment horizontal="justify"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xf>
    <xf numFmtId="1" fontId="4" fillId="0" borderId="13" xfId="0" applyNumberFormat="1" applyFont="1" applyFill="1" applyBorder="1" applyAlignment="1">
      <alignment horizontal="center" vertical="center" wrapText="1"/>
    </xf>
    <xf numFmtId="0" fontId="4" fillId="0" borderId="13" xfId="4"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xf>
    <xf numFmtId="0" fontId="4" fillId="0" borderId="13" xfId="0" applyFont="1" applyFill="1" applyBorder="1"/>
    <xf numFmtId="169" fontId="1" fillId="0" borderId="13" xfId="7" applyNumberFormat="1" applyFont="1" applyFill="1" applyBorder="1" applyAlignment="1">
      <alignment horizontal="right" vertical="center" wrapText="1"/>
    </xf>
    <xf numFmtId="169" fontId="1" fillId="0" borderId="13" xfId="7" applyFont="1" applyFill="1" applyBorder="1" applyAlignment="1">
      <alignment horizontal="right" vertical="center" wrapText="1"/>
    </xf>
    <xf numFmtId="9" fontId="3" fillId="0" borderId="13" xfId="0" applyNumberFormat="1" applyFont="1" applyFill="1" applyBorder="1" applyAlignment="1">
      <alignment horizontal="left" vertical="center" wrapText="1"/>
    </xf>
    <xf numFmtId="9" fontId="3" fillId="0" borderId="13" xfId="0" applyNumberFormat="1" applyFont="1" applyFill="1" applyBorder="1" applyAlignment="1">
      <alignment vertical="top" wrapText="1"/>
    </xf>
    <xf numFmtId="169" fontId="4" fillId="0" borderId="13" xfId="7" applyFont="1" applyFill="1" applyBorder="1" applyAlignment="1">
      <alignment horizontal="center" vertical="center" wrapText="1"/>
    </xf>
    <xf numFmtId="173" fontId="4" fillId="0" borderId="13" xfId="3" applyNumberFormat="1" applyFont="1" applyFill="1" applyBorder="1" applyAlignment="1">
      <alignment horizontal="center" vertical="center"/>
    </xf>
    <xf numFmtId="1" fontId="4" fillId="0" borderId="13" xfId="4" applyNumberFormat="1" applyFont="1" applyFill="1" applyBorder="1" applyAlignment="1">
      <alignment horizontal="center" vertical="center" wrapText="1"/>
    </xf>
    <xf numFmtId="9" fontId="4" fillId="0" borderId="13" xfId="0" applyNumberFormat="1" applyFont="1" applyFill="1" applyBorder="1" applyAlignment="1">
      <alignment horizontal="left" vertical="center" wrapText="1"/>
    </xf>
    <xf numFmtId="172" fontId="4" fillId="0" borderId="13" xfId="3"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3" fontId="1" fillId="0" borderId="13" xfId="0" applyNumberFormat="1" applyFont="1" applyFill="1" applyBorder="1" applyAlignment="1">
      <alignment horizontal="right" vertical="center" wrapText="1"/>
    </xf>
    <xf numFmtId="10" fontId="1" fillId="0" borderId="13" xfId="4" applyNumberFormat="1" applyFont="1" applyFill="1" applyBorder="1" applyAlignment="1">
      <alignment horizontal="right" vertical="center" wrapText="1"/>
    </xf>
    <xf numFmtId="0" fontId="3" fillId="0" borderId="13" xfId="0" quotePrefix="1" applyFont="1" applyFill="1" applyBorder="1" applyAlignment="1">
      <alignment horizontal="left" vertical="center" wrapText="1"/>
    </xf>
    <xf numFmtId="0" fontId="1" fillId="0" borderId="13" xfId="0" applyFont="1" applyFill="1" applyBorder="1" applyAlignment="1">
      <alignment vertical="center"/>
    </xf>
    <xf numFmtId="9" fontId="3" fillId="0" borderId="13" xfId="0" applyNumberFormat="1" applyFont="1" applyFill="1" applyBorder="1" applyAlignment="1">
      <alignment horizontal="center" vertical="center"/>
    </xf>
    <xf numFmtId="3" fontId="3" fillId="0" borderId="13" xfId="0" applyNumberFormat="1" applyFont="1" applyFill="1" applyBorder="1" applyAlignment="1">
      <alignment horizontal="right" vertical="center" wrapText="1"/>
    </xf>
    <xf numFmtId="0" fontId="1" fillId="0" borderId="13" xfId="0" quotePrefix="1" applyFont="1" applyFill="1" applyBorder="1" applyAlignment="1">
      <alignment horizontal="left" vertical="center" wrapText="1"/>
    </xf>
    <xf numFmtId="3" fontId="3" fillId="0" borderId="13" xfId="0" applyNumberFormat="1" applyFont="1" applyFill="1" applyBorder="1" applyAlignment="1">
      <alignment horizontal="left" vertical="center" wrapText="1"/>
    </xf>
    <xf numFmtId="9" fontId="1" fillId="0" borderId="13" xfId="4" applyFont="1" applyFill="1" applyBorder="1" applyAlignment="1">
      <alignment horizontal="center" vertical="center" wrapText="1"/>
    </xf>
    <xf numFmtId="168" fontId="1" fillId="0" borderId="13" xfId="6" applyFont="1" applyFill="1" applyBorder="1" applyAlignment="1">
      <alignment vertical="center" wrapText="1"/>
    </xf>
    <xf numFmtId="10" fontId="1" fillId="0" borderId="13" xfId="0" applyNumberFormat="1" applyFont="1" applyFill="1" applyBorder="1" applyAlignment="1">
      <alignment horizontal="right" vertical="center" wrapText="1"/>
    </xf>
    <xf numFmtId="10" fontId="1" fillId="0" borderId="13" xfId="0" applyNumberFormat="1" applyFont="1" applyFill="1" applyBorder="1" applyAlignment="1">
      <alignment horizontal="left" vertical="center" wrapText="1"/>
    </xf>
    <xf numFmtId="9" fontId="1" fillId="0" borderId="13" xfId="0" applyNumberFormat="1" applyFont="1" applyFill="1" applyBorder="1" applyAlignment="1">
      <alignment horizontal="left" vertical="center" wrapText="1"/>
    </xf>
    <xf numFmtId="0" fontId="12" fillId="0" borderId="13" xfId="26" applyFont="1" applyFill="1" applyBorder="1" applyAlignment="1" applyProtection="1">
      <alignment horizontal="center" vertical="center"/>
    </xf>
    <xf numFmtId="179" fontId="12" fillId="0" borderId="13" xfId="0" applyNumberFormat="1" applyFont="1" applyFill="1" applyBorder="1" applyAlignment="1">
      <alignment horizontal="center" vertical="center" wrapText="1"/>
    </xf>
    <xf numFmtId="179" fontId="12" fillId="0" borderId="13" xfId="0" applyNumberFormat="1" applyFont="1" applyFill="1" applyBorder="1" applyAlignment="1">
      <alignment horizontal="left" vertical="center" wrapText="1"/>
    </xf>
    <xf numFmtId="0" fontId="12" fillId="0" borderId="13" xfId="0" applyFont="1" applyFill="1" applyBorder="1" applyAlignment="1">
      <alignment horizontal="left" vertical="top" wrapText="1"/>
    </xf>
    <xf numFmtId="0" fontId="12" fillId="0" borderId="13" xfId="0" applyFont="1" applyFill="1" applyBorder="1" applyAlignment="1">
      <alignment horizontal="center" vertical="center"/>
    </xf>
    <xf numFmtId="0" fontId="12" fillId="0" borderId="13" xfId="0" applyFont="1" applyFill="1" applyBorder="1" applyAlignment="1">
      <alignment horizontal="left" vertical="center" wrapText="1"/>
    </xf>
    <xf numFmtId="179" fontId="3" fillId="0" borderId="13" xfId="0" applyNumberFormat="1" applyFont="1" applyFill="1" applyBorder="1" applyAlignment="1">
      <alignment horizontal="center" vertical="center" wrapText="1"/>
    </xf>
    <xf numFmtId="9" fontId="3" fillId="0" borderId="13" xfId="4" applyFont="1" applyFill="1" applyBorder="1" applyAlignment="1" applyProtection="1">
      <alignment horizontal="center" vertical="center" wrapText="1"/>
    </xf>
    <xf numFmtId="10" fontId="3" fillId="0" borderId="13"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166" fontId="4" fillId="0" borderId="13" xfId="0" applyNumberFormat="1" applyFont="1" applyFill="1" applyBorder="1" applyAlignment="1">
      <alignment vertical="center"/>
    </xf>
    <xf numFmtId="0" fontId="21" fillId="0" borderId="13" xfId="5" applyFont="1" applyFill="1" applyBorder="1" applyAlignment="1">
      <alignment horizontal="left" vertical="center" wrapText="1"/>
    </xf>
    <xf numFmtId="9" fontId="4" fillId="0" borderId="13" xfId="4" applyFont="1" applyFill="1" applyBorder="1" applyAlignment="1">
      <alignment horizontal="center" vertical="center" wrapText="1"/>
    </xf>
    <xf numFmtId="175" fontId="3" fillId="0" borderId="13" xfId="7" applyNumberFormat="1" applyFont="1" applyFill="1" applyBorder="1" applyAlignment="1">
      <alignment horizontal="left" vertical="center" wrapText="1"/>
    </xf>
    <xf numFmtId="10" fontId="3" fillId="0" borderId="13" xfId="4" applyNumberFormat="1" applyFont="1" applyFill="1" applyBorder="1" applyAlignment="1">
      <alignment horizontal="left" vertical="center" wrapText="1"/>
    </xf>
    <xf numFmtId="0" fontId="3" fillId="0" borderId="13" xfId="0" applyFont="1" applyFill="1" applyBorder="1" applyAlignment="1">
      <alignment horizontal="justify" vertical="top" wrapText="1"/>
    </xf>
    <xf numFmtId="171" fontId="3" fillId="0" borderId="13" xfId="4" applyNumberFormat="1" applyFont="1" applyFill="1" applyBorder="1" applyAlignment="1">
      <alignment horizontal="center" vertical="center"/>
    </xf>
    <xf numFmtId="175" fontId="3" fillId="0" borderId="13" xfId="11" applyNumberFormat="1" applyFont="1" applyFill="1" applyBorder="1" applyAlignment="1">
      <alignment horizontal="center" vertical="center"/>
    </xf>
    <xf numFmtId="10" fontId="3" fillId="0" borderId="13" xfId="4" applyNumberFormat="1" applyFont="1" applyFill="1" applyBorder="1" applyAlignment="1">
      <alignment horizontal="center" vertical="center"/>
    </xf>
    <xf numFmtId="169" fontId="4" fillId="0" borderId="13" xfId="7" applyFont="1" applyFill="1" applyBorder="1" applyAlignment="1">
      <alignment horizontal="center" vertical="center"/>
    </xf>
    <xf numFmtId="175" fontId="3" fillId="0" borderId="13" xfId="11" applyNumberFormat="1" applyFont="1" applyFill="1" applyBorder="1" applyAlignment="1" applyProtection="1">
      <alignment horizontal="left" vertical="center"/>
      <protection hidden="1"/>
    </xf>
    <xf numFmtId="10" fontId="3" fillId="0" borderId="13" xfId="4" applyNumberFormat="1" applyFont="1" applyFill="1" applyBorder="1" applyAlignment="1">
      <alignment horizontal="left" vertical="center"/>
    </xf>
    <xf numFmtId="9" fontId="3" fillId="0" borderId="13" xfId="0" applyNumberFormat="1" applyFont="1" applyFill="1" applyBorder="1" applyAlignment="1">
      <alignment horizontal="justify" vertical="center"/>
    </xf>
    <xf numFmtId="9" fontId="3" fillId="0" borderId="13" xfId="0" applyNumberFormat="1" applyFont="1" applyFill="1" applyBorder="1" applyAlignment="1">
      <alignment horizontal="justify" vertical="top" wrapText="1"/>
    </xf>
    <xf numFmtId="175" fontId="1" fillId="0" borderId="13" xfId="7" applyNumberFormat="1" applyFont="1" applyFill="1" applyBorder="1" applyAlignment="1">
      <alignment horizontal="left" vertical="center" wrapText="1"/>
    </xf>
    <xf numFmtId="0" fontId="3" fillId="0" borderId="13" xfId="0" applyFont="1" applyFill="1" applyBorder="1" applyAlignment="1">
      <alignment horizontal="justify" vertical="center"/>
    </xf>
    <xf numFmtId="0" fontId="1" fillId="0" borderId="13" xfId="0" applyNumberFormat="1" applyFont="1" applyFill="1" applyBorder="1" applyAlignment="1">
      <alignment horizontal="center" vertical="center" wrapText="1"/>
    </xf>
    <xf numFmtId="14" fontId="4" fillId="0" borderId="13" xfId="0" applyNumberFormat="1" applyFont="1" applyFill="1" applyBorder="1" applyAlignment="1">
      <alignment horizontal="right" vertical="center" wrapText="1"/>
    </xf>
    <xf numFmtId="14" fontId="4" fillId="0" borderId="13" xfId="0" applyNumberFormat="1" applyFont="1" applyFill="1" applyBorder="1" applyAlignment="1">
      <alignment horizontal="right" vertical="center"/>
    </xf>
    <xf numFmtId="9" fontId="3" fillId="0" borderId="13" xfId="4" applyFont="1" applyFill="1" applyBorder="1" applyAlignment="1">
      <alignment horizontal="center" vertical="center" wrapText="1"/>
    </xf>
    <xf numFmtId="14" fontId="4" fillId="0" borderId="13" xfId="0" applyNumberFormat="1" applyFont="1" applyFill="1" applyBorder="1" applyAlignment="1">
      <alignment horizontal="left" vertical="center" wrapText="1"/>
    </xf>
    <xf numFmtId="167" fontId="4" fillId="0" borderId="13" xfId="8" applyFont="1" applyFill="1" applyBorder="1" applyAlignment="1">
      <alignment horizontal="center" vertical="center" wrapText="1"/>
    </xf>
    <xf numFmtId="14" fontId="3" fillId="0" borderId="13" xfId="0" applyNumberFormat="1" applyFont="1" applyFill="1" applyBorder="1" applyAlignment="1">
      <alignment vertical="center"/>
    </xf>
    <xf numFmtId="14" fontId="1" fillId="0" borderId="13" xfId="0" applyNumberFormat="1" applyFont="1" applyFill="1" applyBorder="1" applyAlignment="1">
      <alignment vertical="center"/>
    </xf>
    <xf numFmtId="167" fontId="4" fillId="0" borderId="13" xfId="10" applyFont="1" applyFill="1" applyBorder="1" applyAlignment="1">
      <alignment horizontal="left" vertical="center" wrapText="1"/>
    </xf>
    <xf numFmtId="14" fontId="4" fillId="0" borderId="13" xfId="0" applyNumberFormat="1" applyFont="1" applyFill="1" applyBorder="1" applyAlignment="1">
      <alignment vertical="center" wrapText="1"/>
    </xf>
    <xf numFmtId="0" fontId="3" fillId="0" borderId="13" xfId="0" applyFont="1" applyFill="1" applyBorder="1" applyAlignment="1">
      <alignment vertical="center"/>
    </xf>
    <xf numFmtId="42" fontId="1" fillId="0" borderId="13" xfId="0" applyNumberFormat="1" applyFont="1" applyFill="1" applyBorder="1" applyAlignment="1">
      <alignment vertical="center" wrapText="1"/>
    </xf>
    <xf numFmtId="0" fontId="2" fillId="0" borderId="13" xfId="0" applyFont="1" applyFill="1" applyBorder="1" applyAlignment="1">
      <alignment vertical="top" wrapText="1"/>
    </xf>
    <xf numFmtId="0" fontId="3" fillId="0" borderId="13" xfId="0" applyFont="1" applyFill="1" applyBorder="1" applyAlignment="1">
      <alignment vertical="top" wrapText="1"/>
    </xf>
    <xf numFmtId="9" fontId="3" fillId="0" borderId="13" xfId="0" applyNumberFormat="1" applyFont="1" applyFill="1" applyBorder="1" applyAlignment="1" applyProtection="1">
      <alignment horizontal="center" vertical="center" wrapText="1"/>
      <protection locked="0"/>
    </xf>
    <xf numFmtId="42" fontId="1" fillId="0" borderId="13" xfId="0" applyNumberFormat="1" applyFont="1" applyFill="1" applyBorder="1" applyAlignment="1">
      <alignment horizontal="center" vertical="center" wrapText="1"/>
    </xf>
    <xf numFmtId="42" fontId="4" fillId="0" borderId="13" xfId="9" applyFont="1" applyFill="1" applyBorder="1" applyAlignment="1">
      <alignment vertical="center"/>
    </xf>
    <xf numFmtId="0" fontId="1" fillId="0" borderId="13" xfId="0" applyFont="1" applyFill="1" applyBorder="1" applyAlignment="1">
      <alignment horizontal="left" vertical="top" wrapText="1"/>
    </xf>
    <xf numFmtId="42" fontId="3" fillId="0" borderId="13" xfId="0" applyNumberFormat="1" applyFont="1" applyFill="1" applyBorder="1" applyAlignment="1">
      <alignment vertical="center" wrapText="1"/>
    </xf>
    <xf numFmtId="42" fontId="3" fillId="0" borderId="13" xfId="0" applyNumberFormat="1" applyFont="1" applyFill="1" applyBorder="1" applyAlignment="1">
      <alignment horizontal="center" vertical="center" wrapText="1"/>
    </xf>
    <xf numFmtId="6" fontId="1" fillId="0" borderId="13" xfId="0" applyNumberFormat="1" applyFont="1" applyFill="1" applyBorder="1" applyAlignment="1">
      <alignment vertical="center" wrapText="1"/>
    </xf>
    <xf numFmtId="9" fontId="1" fillId="0" borderId="13" xfId="0" applyNumberFormat="1" applyFont="1" applyFill="1" applyBorder="1" applyAlignment="1" applyProtection="1">
      <alignment horizontal="center" vertical="center" wrapText="1"/>
      <protection locked="0"/>
    </xf>
    <xf numFmtId="0" fontId="0" fillId="0" borderId="0" xfId="0" applyAlignment="1"/>
    <xf numFmtId="0" fontId="2" fillId="4" borderId="14" xfId="0" applyFont="1" applyFill="1" applyBorder="1" applyAlignment="1">
      <alignment horizontal="center" vertical="center" wrapText="1"/>
    </xf>
    <xf numFmtId="0" fontId="1" fillId="2" borderId="10" xfId="0" applyFont="1" applyFill="1" applyBorder="1"/>
    <xf numFmtId="0" fontId="1" fillId="2" borderId="11" xfId="0" applyFont="1" applyFill="1" applyBorder="1"/>
    <xf numFmtId="0" fontId="1" fillId="2" borderId="0" xfId="0" applyFont="1" applyFill="1" applyBorder="1"/>
    <xf numFmtId="0" fontId="1" fillId="2" borderId="15" xfId="0" applyFont="1" applyFill="1" applyBorder="1"/>
    <xf numFmtId="0" fontId="11" fillId="4" borderId="13" xfId="0"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8" xfId="0" applyFont="1" applyFill="1" applyBorder="1" applyAlignment="1">
      <alignment horizontal="left"/>
    </xf>
    <xf numFmtId="0" fontId="2" fillId="2" borderId="5" xfId="0" applyFont="1" applyFill="1" applyBorder="1" applyAlignment="1">
      <alignment horizontal="left"/>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4" borderId="1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4" borderId="13" xfId="0" applyFont="1" applyFill="1" applyBorder="1" applyAlignment="1">
      <alignment horizontal="center" vertical="center"/>
    </xf>
  </cellXfs>
  <cellStyles count="28">
    <cellStyle name="Hipervínculo" xfId="5" builtinId="8"/>
    <cellStyle name="Hyperlink" xfId="2"/>
    <cellStyle name="Millares" xfId="3" builtinId="3"/>
    <cellStyle name="Millares [0]" xfId="6" builtinId="6"/>
    <cellStyle name="Millares [0] 2" xfId="14"/>
    <cellStyle name="Millares 2" xfId="18"/>
    <cellStyle name="Millares 3" xfId="19"/>
    <cellStyle name="Millares 4" xfId="13"/>
    <cellStyle name="Millares 5" xfId="12"/>
    <cellStyle name="Millares 6" xfId="15"/>
    <cellStyle name="Millares 7" xfId="16"/>
    <cellStyle name="Millares 8" xfId="25"/>
    <cellStyle name="Millares 9" xfId="24"/>
    <cellStyle name="Moneda" xfId="7" builtinId="4"/>
    <cellStyle name="Moneda [0]" xfId="8" builtinId="7"/>
    <cellStyle name="Moneda [0] 2" xfId="10"/>
    <cellStyle name="Moneda [0] 2 2" xfId="9"/>
    <cellStyle name="Moneda [0] 2 2 2" xfId="27"/>
    <cellStyle name="Moneda [0] 2 3" xfId="21"/>
    <cellStyle name="Moneda [0] 5" xfId="17"/>
    <cellStyle name="Moneda 2" xfId="20"/>
    <cellStyle name="Moneda 4" xfId="22"/>
    <cellStyle name="Moneda 6" xfId="11"/>
    <cellStyle name="Moneda 8" xfId="23"/>
    <cellStyle name="Normal" xfId="0" builtinId="0"/>
    <cellStyle name="Normal 2" xfId="1"/>
    <cellStyle name="Porcentaje" xfId="4" builtinId="5"/>
    <cellStyle name="Texto explicativo" xfId="26"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rodriguez\Documents\Seguimiento%20PIAAS\Informe%20Semestral%202018\Sector%20Salud\Matriz%20de%20seguimiento%20%20SDS%20Primer%20Semestrre%2004-09-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lipe.rodriguez\Documents\Seguimiento%20PIAAS\Matrices%20Corregidas%20Planeaci&#243;n%200618\Plan%20de%20Acci&#243;n%20Afro\Matriz%20seguimiento%20a%20Pol&#237;ticas%20Poblacionales%20Distrito%20(Afrodescendiente)%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elipe.rodriguez\Downloads\Matriz%20Plan%20de%20Acciones%20Afirmativas%20Af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montanor\Desktop\PIAA%20-%20SED\cobertura\Copia%20de%20Matriz_de_Seguimiento_SED_Afrodescendientes_VFinal_5may2017%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AA AFRO"/>
      <sheetName val="PIAA RrOM"/>
      <sheetName val="PIAA INDIGENAS"/>
      <sheetName val="PIAA RAIZAL"/>
      <sheetName val="Val"/>
    </sheetNames>
    <sheetDataSet>
      <sheetData sheetId="0"/>
      <sheetData sheetId="1"/>
      <sheetData sheetId="2"/>
      <sheetData sheetId="3"/>
      <sheetData sheetId="4">
        <row r="3">
          <cell r="N3" t="str">
            <v>_01_Pilar_Igualdad_de_Calidad_de_Vida</v>
          </cell>
        </row>
        <row r="4">
          <cell r="N4" t="str">
            <v>_02_Pilar_Democracia_Urbana</v>
          </cell>
        </row>
        <row r="5">
          <cell r="N5" t="str">
            <v>_03_Pilar_Construcción_de_Comunidad_y_Cultura_Ciudadana</v>
          </cell>
        </row>
        <row r="6">
          <cell r="N6" t="str">
            <v>_06_Eje_transversal_sostenibilidad_ambiental_basada_en_eficiencia_energética</v>
          </cell>
        </row>
        <row r="7">
          <cell r="N7" t="str">
            <v>_07_Eje_transversal_Gobierno_Legítimo_fortalecimiento_local_y_eficiencia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idadores (2)"/>
    </sheetNames>
    <sheetDataSet>
      <sheetData sheetId="0"/>
      <sheetData sheetId="1">
        <row r="3">
          <cell r="D3" t="str">
            <v>Derechos_a_la_vida_libertad_y_seguridad</v>
          </cell>
          <cell r="BF3" t="str">
            <v>_Sector_Gestión_Pública</v>
          </cell>
        </row>
        <row r="4">
          <cell r="D4" t="str">
            <v>Derechos_a_la_participación_y_organización</v>
          </cell>
          <cell r="BF4" t="str">
            <v>_Sector_Gobierno</v>
          </cell>
        </row>
        <row r="5">
          <cell r="D5" t="str">
            <v>Derechos_a_la_equidad_y_no_discriminación</v>
          </cell>
          <cell r="BF5" t="str">
            <v>_Sector_Hacienda</v>
          </cell>
        </row>
        <row r="6">
          <cell r="D6" t="str">
            <v>Derechos_a_la_educación_y_la_tecnología</v>
          </cell>
          <cell r="BF6" t="str">
            <v>_Sector_Planeación</v>
          </cell>
        </row>
        <row r="7">
          <cell r="D7" t="str">
            <v>Derecho_al_trabajo</v>
          </cell>
          <cell r="BF7" t="str">
            <v>_Sector_Desarrollo_Económico_Industria_y_Turismo</v>
          </cell>
        </row>
        <row r="8">
          <cell r="D8" t="str">
            <v>Derecho_a_la_salud</v>
          </cell>
          <cell r="BF8" t="str">
            <v>_Sector_Educación</v>
          </cell>
        </row>
        <row r="9">
          <cell r="D9" t="str">
            <v>Derechos_a_las_expresiones_culturales_artísticas_turísticas_y_del_patrimonio</v>
          </cell>
          <cell r="BF9" t="str">
            <v>_Sector_Salud</v>
          </cell>
        </row>
        <row r="10">
          <cell r="D10" t="str">
            <v>Derechos_a_la_recreación_y_al_deporte</v>
          </cell>
          <cell r="BF10" t="str">
            <v>_Sector_Integración_Social</v>
          </cell>
        </row>
        <row r="11">
          <cell r="D11" t="str">
            <v>Derecho_al_ambiente_sano_y_al_hábitat</v>
          </cell>
          <cell r="BF11" t="str">
            <v>_Sector_Cultura_Recreación_y_Deporte</v>
          </cell>
        </row>
        <row r="12">
          <cell r="BF12" t="str">
            <v>_Sector_Ambiente</v>
          </cell>
        </row>
        <row r="13">
          <cell r="BF13" t="str">
            <v>_Sector_Movilidad</v>
          </cell>
        </row>
        <row r="14">
          <cell r="BF14" t="str">
            <v>_Sector_Hábitat</v>
          </cell>
        </row>
        <row r="15">
          <cell r="BF15" t="str">
            <v>_Sector_Mujer</v>
          </cell>
        </row>
        <row r="16">
          <cell r="BF16" t="str">
            <v>_Sector_Seguridad_Convivencia_y_Justicia</v>
          </cell>
        </row>
        <row r="17">
          <cell r="BF17" t="str">
            <v>_Sector_Gestión_Jurídica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 Sector Salud"/>
      <sheetName val="Matriz No. 2 Sector Educación"/>
      <sheetName val=" Matriz No. 3 Sector Cultura"/>
      <sheetName val=" Matriz No. 4 Sector D.E.I.T"/>
      <sheetName val=" Matriz No. 5 Sector I.S."/>
      <sheetName val=" Matriz No. 6 Sector Hábitat"/>
      <sheetName val=" Matriz No. 7 Sector Ambiente"/>
      <sheetName val=" Matriz No. 8 Sector Mujer"/>
      <sheetName val=" Matriz No. 9 Sector Gobierno"/>
      <sheetName val="Val"/>
    </sheetNames>
    <sheetDataSet>
      <sheetData sheetId="0"/>
      <sheetData sheetId="1"/>
      <sheetData sheetId="2"/>
      <sheetData sheetId="3"/>
      <sheetData sheetId="4"/>
      <sheetData sheetId="5"/>
      <sheetData sheetId="6"/>
      <sheetData sheetId="7"/>
      <sheetData sheetId="8"/>
      <sheetData sheetId="9">
        <row r="3">
          <cell r="B3" t="str">
            <v>Semestre 1</v>
          </cell>
          <cell r="E3" t="str">
            <v>Sentar_las_bases_institucionales_específicas_para_ejecución_de_la_política_y_el_plan_para_los_afrodescendientes_en_materia_de:_reforma_legal_para_la_adecuación_institucional_modificación_de_la_estructura_administrativa_(instancias_de_atención)_ampliación_</v>
          </cell>
          <cell r="F3" t="str">
            <v>Adecuación_Institucional_para_la_atención_diferenciada_a_los_afrodescendientes</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cell r="F4" t="str">
            <v>Organización_para_la_participación_de_afrodescendientes</v>
          </cell>
        </row>
        <row r="5">
          <cell r="E5" t="str">
            <v>Adelantar_acciones_de_planificación_participativa_y_concertada_con_la_Comisión_Consultiva_(instancia_de_representación_legalmente_reconocida)_que_garanticen_el_proceso_de_construcción_consolidación_y_aprobación_de_la_política</v>
          </cell>
          <cell r="F5" t="str">
            <v>Comunicación_para_el_entendimiento_intercultural</v>
          </cell>
        </row>
        <row r="6">
          <cell r="E6" t="str">
            <v>Ejecutar_de_manera_concertada_los_programas_proyectos_y_acciones_afirmativas_que_conforman_el_Plan</v>
          </cell>
          <cell r="F6" t="str">
            <v>Garantía_de_la_Inclusión_en_las_Políticas_Públicas_Distritales_de_Biodiversidad_Patrimonio_Cultural_y_Cultura_Diversa_de_la_perspectiva_de_la_ancestralidad_africana_del_poblamiento_primigenio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superior@educacionbogota.gov.co" TargetMode="External"/><Relationship Id="rId18" Type="http://schemas.openxmlformats.org/officeDocument/2006/relationships/hyperlink" Target="mailto:luis.usuga@scrd.gov.co" TargetMode="External"/><Relationship Id="rId26" Type="http://schemas.openxmlformats.org/officeDocument/2006/relationships/hyperlink" Target="mailto:rhernandez@sdmujer.gov.co" TargetMode="External"/><Relationship Id="rId21" Type="http://schemas.openxmlformats.org/officeDocument/2006/relationships/hyperlink" Target="mailto:lcorrea@sdis.gov.co" TargetMode="External"/><Relationship Id="rId34" Type="http://schemas.openxmlformats.org/officeDocument/2006/relationships/hyperlink" Target="mailto:nur.valencia@gobiernobogota.gov.co" TargetMode="External"/><Relationship Id="rId7" Type="http://schemas.openxmlformats.org/officeDocument/2006/relationships/hyperlink" Target="mailto:dmartinez@educacionbogota.gov.co" TargetMode="External"/><Relationship Id="rId12" Type="http://schemas.openxmlformats.org/officeDocument/2006/relationships/hyperlink" Target="mailto:yquimbayol@educacionbogota.gov.co" TargetMode="External"/><Relationship Id="rId17" Type="http://schemas.openxmlformats.org/officeDocument/2006/relationships/hyperlink" Target="mailto:dmartinez@educacionbogota.gov.co" TargetMode="External"/><Relationship Id="rId25" Type="http://schemas.openxmlformats.org/officeDocument/2006/relationships/hyperlink" Target="mailto:jpalacios@participacionbogota.gov.co" TargetMode="External"/><Relationship Id="rId33" Type="http://schemas.openxmlformats.org/officeDocument/2006/relationships/hyperlink" Target="mailto:nur.valencia@gobiernobogota.gov.co" TargetMode="External"/><Relationship Id="rId38" Type="http://schemas.openxmlformats.org/officeDocument/2006/relationships/printerSettings" Target="../printerSettings/printerSettings1.bin"/><Relationship Id="rId2" Type="http://schemas.openxmlformats.org/officeDocument/2006/relationships/hyperlink" Target="mailto:ljcabiativa@saludcapital.gov.co" TargetMode="External"/><Relationship Id="rId16" Type="http://schemas.openxmlformats.org/officeDocument/2006/relationships/hyperlink" Target="mailto:dmartinez@educacionbogota.gov.co" TargetMode="External"/><Relationship Id="rId20" Type="http://schemas.openxmlformats.org/officeDocument/2006/relationships/hyperlink" Target="mailto:silvia.ortiz@sda.gov.co" TargetMode="External"/><Relationship Id="rId29" Type="http://schemas.openxmlformats.org/officeDocument/2006/relationships/hyperlink" Target="mailto:cristian.pulido@gobiernobogota.gov.co" TargetMode="External"/><Relationship Id="rId1" Type="http://schemas.openxmlformats.org/officeDocument/2006/relationships/hyperlink" Target="mailto:Lmardila@saludcapital.gov.co" TargetMode="External"/><Relationship Id="rId6" Type="http://schemas.openxmlformats.org/officeDocument/2006/relationships/hyperlink" Target="mailto:y1ramirez@saludcapital.gov.co" TargetMode="External"/><Relationship Id="rId11" Type="http://schemas.openxmlformats.org/officeDocument/2006/relationships/hyperlink" Target="mailto:paocampo@educacionbogot&#225;.gov.co" TargetMode="External"/><Relationship Id="rId24" Type="http://schemas.openxmlformats.org/officeDocument/2006/relationships/hyperlink" Target="mailto:rgonzalez@participacionbogota.gov.co" TargetMode="External"/><Relationship Id="rId32" Type="http://schemas.openxmlformats.org/officeDocument/2006/relationships/hyperlink" Target="mailto:nur.valencia@gobiernobogota.gov.co" TargetMode="External"/><Relationship Id="rId37" Type="http://schemas.openxmlformats.org/officeDocument/2006/relationships/hyperlink" Target="mailto:nur.valencia@gobiernobogota.gov.co" TargetMode="External"/><Relationship Id="rId5" Type="http://schemas.openxmlformats.org/officeDocument/2006/relationships/hyperlink" Target="mailto:ljcabiativa@saludcapital.gov.co" TargetMode="External"/><Relationship Id="rId15" Type="http://schemas.openxmlformats.org/officeDocument/2006/relationships/hyperlink" Target="mailto:egrodriguez@educacionbogota.gov.co" TargetMode="External"/><Relationship Id="rId23" Type="http://schemas.openxmlformats.org/officeDocument/2006/relationships/hyperlink" Target="mailto:jcpena@sdis.gov.co" TargetMode="External"/><Relationship Id="rId28" Type="http://schemas.openxmlformats.org/officeDocument/2006/relationships/hyperlink" Target="mailto:rhernandez@sdmujer.gov.co" TargetMode="External"/><Relationship Id="rId36" Type="http://schemas.openxmlformats.org/officeDocument/2006/relationships/hyperlink" Target="mailto:nur.valencia@gobiernobogota.gov.co" TargetMode="External"/><Relationship Id="rId10" Type="http://schemas.openxmlformats.org/officeDocument/2006/relationships/hyperlink" Target="mailto:jrrodriguez@educacionbogota.gov.co" TargetMode="External"/><Relationship Id="rId19" Type="http://schemas.openxmlformats.org/officeDocument/2006/relationships/hyperlink" Target="mailto:silvia.ortiz@sda.gov.co" TargetMode="External"/><Relationship Id="rId31" Type="http://schemas.openxmlformats.org/officeDocument/2006/relationships/hyperlink" Target="mailto:eddy.bermudez@gobiernobogota.gov.co" TargetMode="External"/><Relationship Id="rId4" Type="http://schemas.openxmlformats.org/officeDocument/2006/relationships/hyperlink" Target="mailto:ljcabiativa@saludcapital.gov.co" TargetMode="External"/><Relationship Id="rId9" Type="http://schemas.openxmlformats.org/officeDocument/2006/relationships/hyperlink" Target="mailto:paocampo@educacionbogot&#225;.gov.co" TargetMode="External"/><Relationship Id="rId14" Type="http://schemas.openxmlformats.org/officeDocument/2006/relationships/hyperlink" Target="mailto:educacionsuperior@educacionbogota.gov.co" TargetMode="External"/><Relationship Id="rId22" Type="http://schemas.openxmlformats.org/officeDocument/2006/relationships/hyperlink" Target="mailto:lcorrea@sdis.gov.co" TargetMode="External"/><Relationship Id="rId27" Type="http://schemas.openxmlformats.org/officeDocument/2006/relationships/hyperlink" Target="mailto:rhernandez@sdmujer.gov.co" TargetMode="External"/><Relationship Id="rId30" Type="http://schemas.openxmlformats.org/officeDocument/2006/relationships/hyperlink" Target="mailto:cristian.pulido@gobiernobogota.gov.co" TargetMode="External"/><Relationship Id="rId35" Type="http://schemas.openxmlformats.org/officeDocument/2006/relationships/hyperlink" Target="mailto:nur.valencia@gobiernobogota.gov.co" TargetMode="External"/><Relationship Id="rId8" Type="http://schemas.openxmlformats.org/officeDocument/2006/relationships/hyperlink" Target="mailto:dmartinez@educacionbogota.gov.co" TargetMode="External"/><Relationship Id="rId3" Type="http://schemas.openxmlformats.org/officeDocument/2006/relationships/hyperlink" Target="mailto:ljcabiativa@saludcapital.gov.co"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4"/>
  <sheetViews>
    <sheetView tabSelected="1" zoomScaleNormal="100" workbookViewId="0">
      <pane ySplit="10" topLeftCell="A11" activePane="bottomLeft" state="frozen"/>
      <selection activeCell="A10" sqref="A10"/>
      <selection pane="bottomLeft" activeCell="D2" sqref="D2:G2"/>
    </sheetView>
  </sheetViews>
  <sheetFormatPr baseColWidth="10" defaultRowHeight="15" x14ac:dyDescent="0.25"/>
  <cols>
    <col min="1" max="1" width="5.5703125" customWidth="1"/>
    <col min="2" max="2" width="21.85546875" customWidth="1"/>
    <col min="3" max="3" width="17.42578125" customWidth="1"/>
    <col min="4" max="4" width="16.85546875" customWidth="1"/>
    <col min="5" max="5" width="24.5703125" customWidth="1"/>
    <col min="6" max="6" width="22.7109375" customWidth="1"/>
    <col min="7" max="7" width="15.28515625" customWidth="1"/>
    <col min="8" max="8" width="16.28515625" customWidth="1"/>
    <col min="9" max="9" width="19.140625" customWidth="1"/>
    <col min="10" max="10" width="20.85546875" style="9" customWidth="1"/>
    <col min="11" max="11" width="16.140625" customWidth="1"/>
    <col min="12" max="12" width="16.42578125" customWidth="1"/>
    <col min="13" max="13" width="17.140625" customWidth="1"/>
    <col min="14" max="14" width="12.28515625" customWidth="1"/>
    <col min="15" max="15" width="12.140625" customWidth="1"/>
    <col min="16" max="16" width="19.7109375" customWidth="1"/>
    <col min="17" max="17" width="23.7109375" customWidth="1"/>
    <col min="18" max="18" width="12.28515625" style="9" customWidth="1"/>
    <col min="19" max="19" width="12.140625" style="12" customWidth="1"/>
    <col min="20" max="20" width="11.42578125" style="9" customWidth="1"/>
    <col min="21" max="21" width="11" style="9" customWidth="1"/>
    <col min="22" max="22" width="11.28515625" customWidth="1"/>
    <col min="23" max="23" width="11.28515625" style="11" customWidth="1"/>
    <col min="24" max="24" width="11.28515625" customWidth="1"/>
    <col min="25" max="25" width="11" customWidth="1"/>
    <col min="26" max="26" width="14.5703125" customWidth="1"/>
    <col min="27" max="27" width="13" customWidth="1"/>
    <col min="28" max="28" width="13.7109375" customWidth="1"/>
    <col min="29" max="29" width="0.140625" customWidth="1"/>
    <col min="30" max="30" width="13.5703125" customWidth="1"/>
    <col min="31" max="31" width="14.7109375" customWidth="1"/>
    <col min="32" max="32" width="12.85546875" customWidth="1"/>
    <col min="33" max="33" width="11.7109375" customWidth="1"/>
    <col min="34" max="34" width="18" customWidth="1"/>
    <col min="35" max="35" width="33" customWidth="1"/>
    <col min="36" max="36" width="17.28515625" customWidth="1"/>
    <col min="37" max="37" width="18.28515625" customWidth="1"/>
    <col min="38" max="38" width="20.42578125" customWidth="1"/>
    <col min="39" max="39" width="39.42578125" customWidth="1"/>
    <col min="40" max="40" width="31.7109375" customWidth="1"/>
    <col min="42" max="42" width="15" bestFit="1" customWidth="1"/>
  </cols>
  <sheetData>
    <row r="1" spans="1:61" ht="5.25" customHeight="1" x14ac:dyDescent="0.25">
      <c r="B1" s="1"/>
      <c r="C1" s="2"/>
      <c r="D1" s="2"/>
      <c r="E1" s="2"/>
      <c r="F1" s="2"/>
      <c r="G1" s="3"/>
    </row>
    <row r="2" spans="1:61" ht="30" customHeight="1" x14ac:dyDescent="0.25">
      <c r="B2" s="165" t="s">
        <v>0</v>
      </c>
      <c r="C2" s="166"/>
      <c r="D2" s="159" t="s">
        <v>1</v>
      </c>
      <c r="E2" s="159"/>
      <c r="F2" s="159"/>
      <c r="G2" s="160"/>
    </row>
    <row r="3" spans="1:61" x14ac:dyDescent="0.25">
      <c r="B3" s="4" t="s">
        <v>2</v>
      </c>
      <c r="C3" s="5"/>
      <c r="D3" s="161" t="s">
        <v>3</v>
      </c>
      <c r="E3" s="161"/>
      <c r="F3" s="161"/>
      <c r="G3" s="162"/>
    </row>
    <row r="4" spans="1:61" x14ac:dyDescent="0.25">
      <c r="B4" s="4" t="s">
        <v>4</v>
      </c>
      <c r="C4" s="5"/>
      <c r="D4" s="161" t="s">
        <v>612</v>
      </c>
      <c r="E4" s="161"/>
      <c r="F4" s="161"/>
      <c r="G4" s="162"/>
    </row>
    <row r="5" spans="1:61" x14ac:dyDescent="0.25">
      <c r="B5" s="163" t="s">
        <v>5</v>
      </c>
      <c r="C5" s="164"/>
      <c r="D5" s="6"/>
      <c r="E5" s="6"/>
      <c r="F5" s="7" t="s">
        <v>6</v>
      </c>
      <c r="G5" s="8" t="s">
        <v>613</v>
      </c>
    </row>
    <row r="6" spans="1:61" x14ac:dyDescent="0.25">
      <c r="B6" s="154"/>
      <c r="C6" s="155"/>
      <c r="D6" s="156"/>
      <c r="E6" s="156"/>
      <c r="F6" s="156"/>
      <c r="G6" s="157"/>
    </row>
    <row r="7" spans="1:61" x14ac:dyDescent="0.25">
      <c r="A7" s="152"/>
      <c r="B7" s="170" t="s">
        <v>7</v>
      </c>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58"/>
      <c r="AD7" s="169" t="s">
        <v>8</v>
      </c>
      <c r="AE7" s="169"/>
      <c r="AF7" s="169"/>
      <c r="AG7" s="170" t="s">
        <v>9</v>
      </c>
      <c r="AH7" s="170"/>
      <c r="AI7" s="170"/>
      <c r="AJ7" s="170"/>
      <c r="AK7" s="170"/>
      <c r="AL7" s="170"/>
      <c r="AM7" s="170"/>
      <c r="AN7" s="167" t="s">
        <v>51</v>
      </c>
    </row>
    <row r="8" spans="1:61" x14ac:dyDescent="0.25">
      <c r="A8" s="152"/>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58"/>
      <c r="AD8" s="169"/>
      <c r="AE8" s="169"/>
      <c r="AF8" s="169"/>
      <c r="AG8" s="170"/>
      <c r="AH8" s="170"/>
      <c r="AI8" s="170"/>
      <c r="AJ8" s="170"/>
      <c r="AK8" s="170"/>
      <c r="AL8" s="170"/>
      <c r="AM8" s="170"/>
      <c r="AN8" s="167"/>
    </row>
    <row r="9" spans="1:61" ht="12.75" customHeight="1" x14ac:dyDescent="0.25">
      <c r="A9" s="152"/>
      <c r="B9" s="170" t="s">
        <v>10</v>
      </c>
      <c r="C9" s="170"/>
      <c r="D9" s="170"/>
      <c r="E9" s="158"/>
      <c r="F9" s="168" t="s">
        <v>11</v>
      </c>
      <c r="G9" s="168"/>
      <c r="H9" s="168" t="s">
        <v>12</v>
      </c>
      <c r="I9" s="168"/>
      <c r="J9" s="168"/>
      <c r="K9" s="168"/>
      <c r="L9" s="168"/>
      <c r="M9" s="168"/>
      <c r="N9" s="168" t="s">
        <v>13</v>
      </c>
      <c r="O9" s="168"/>
      <c r="P9" s="168" t="s">
        <v>14</v>
      </c>
      <c r="Q9" s="168"/>
      <c r="R9" s="168"/>
      <c r="S9" s="168"/>
      <c r="T9" s="168"/>
      <c r="U9" s="168"/>
      <c r="V9" s="168" t="s">
        <v>15</v>
      </c>
      <c r="W9" s="168"/>
      <c r="X9" s="168"/>
      <c r="Y9" s="168"/>
      <c r="Z9" s="168"/>
      <c r="AA9" s="168"/>
      <c r="AB9" s="168"/>
      <c r="AC9" s="168"/>
      <c r="AD9" s="169"/>
      <c r="AE9" s="169"/>
      <c r="AF9" s="169"/>
      <c r="AG9" s="168" t="s">
        <v>16</v>
      </c>
      <c r="AH9" s="168"/>
      <c r="AI9" s="168"/>
      <c r="AJ9" s="168"/>
      <c r="AK9" s="168"/>
      <c r="AL9" s="168"/>
      <c r="AM9" s="168"/>
      <c r="AN9" s="167"/>
    </row>
    <row r="10" spans="1:61" ht="96.75" customHeight="1" x14ac:dyDescent="0.25">
      <c r="A10" s="153" t="s">
        <v>843</v>
      </c>
      <c r="B10" s="32" t="s">
        <v>17</v>
      </c>
      <c r="C10" s="32" t="s">
        <v>18</v>
      </c>
      <c r="D10" s="32" t="s">
        <v>19</v>
      </c>
      <c r="E10" s="32" t="s">
        <v>20</v>
      </c>
      <c r="F10" s="32" t="s">
        <v>21</v>
      </c>
      <c r="G10" s="32" t="s">
        <v>22</v>
      </c>
      <c r="H10" s="32" t="s">
        <v>23</v>
      </c>
      <c r="I10" s="32" t="s">
        <v>24</v>
      </c>
      <c r="J10" s="32" t="s">
        <v>25</v>
      </c>
      <c r="K10" s="32" t="s">
        <v>26</v>
      </c>
      <c r="L10" s="32" t="s">
        <v>27</v>
      </c>
      <c r="M10" s="32" t="s">
        <v>28</v>
      </c>
      <c r="N10" s="32" t="s">
        <v>29</v>
      </c>
      <c r="O10" s="32" t="s">
        <v>30</v>
      </c>
      <c r="P10" s="32" t="s">
        <v>31</v>
      </c>
      <c r="Q10" s="32" t="s">
        <v>32</v>
      </c>
      <c r="R10" s="32" t="s">
        <v>33</v>
      </c>
      <c r="S10" s="32" t="s">
        <v>34</v>
      </c>
      <c r="T10" s="32" t="s">
        <v>35</v>
      </c>
      <c r="U10" s="32" t="s">
        <v>36</v>
      </c>
      <c r="V10" s="33" t="s">
        <v>37</v>
      </c>
      <c r="W10" s="34" t="s">
        <v>38</v>
      </c>
      <c r="X10" s="33" t="s">
        <v>614</v>
      </c>
      <c r="Y10" s="34" t="s">
        <v>39</v>
      </c>
      <c r="Z10" s="33" t="s">
        <v>40</v>
      </c>
      <c r="AA10" s="34" t="s">
        <v>41</v>
      </c>
      <c r="AB10" s="33" t="s">
        <v>42</v>
      </c>
      <c r="AC10" s="28" t="s">
        <v>43</v>
      </c>
      <c r="AD10" s="35" t="s">
        <v>44</v>
      </c>
      <c r="AE10" s="35" t="s">
        <v>45</v>
      </c>
      <c r="AF10" s="35" t="s">
        <v>46</v>
      </c>
      <c r="AG10" s="33" t="s">
        <v>47</v>
      </c>
      <c r="AH10" s="33" t="s">
        <v>48</v>
      </c>
      <c r="AI10" s="33" t="s">
        <v>49</v>
      </c>
      <c r="AJ10" s="33" t="s">
        <v>844</v>
      </c>
      <c r="AK10" s="33" t="s">
        <v>845</v>
      </c>
      <c r="AL10" s="33" t="s">
        <v>846</v>
      </c>
      <c r="AM10" s="33" t="s">
        <v>50</v>
      </c>
      <c r="AN10" s="167"/>
      <c r="AO10" s="13"/>
      <c r="AP10" s="13"/>
      <c r="AQ10" s="13"/>
      <c r="AR10" s="13"/>
      <c r="AS10" s="13"/>
      <c r="AT10" s="13"/>
      <c r="AU10" s="13"/>
      <c r="AV10" s="13"/>
      <c r="AW10" s="13"/>
      <c r="AX10" s="13"/>
      <c r="AY10" s="13"/>
      <c r="AZ10" s="13"/>
      <c r="BA10" s="13"/>
      <c r="BB10" s="13"/>
      <c r="BC10" s="13"/>
      <c r="BD10" s="13"/>
      <c r="BE10" s="13"/>
      <c r="BF10" s="13"/>
      <c r="BG10" s="13"/>
      <c r="BH10" s="13"/>
      <c r="BI10" s="13"/>
    </row>
    <row r="11" spans="1:61" ht="108.75" customHeight="1" x14ac:dyDescent="0.25">
      <c r="A11" s="36" t="s">
        <v>677</v>
      </c>
      <c r="B11" s="31" t="s">
        <v>52</v>
      </c>
      <c r="C11" s="31" t="s">
        <v>53</v>
      </c>
      <c r="D11" s="31" t="s">
        <v>54</v>
      </c>
      <c r="E11" s="75" t="s">
        <v>55</v>
      </c>
      <c r="F11" s="75" t="s">
        <v>56</v>
      </c>
      <c r="G11" s="76">
        <v>3</v>
      </c>
      <c r="H11" s="37" t="s">
        <v>57</v>
      </c>
      <c r="I11" s="37" t="s">
        <v>58</v>
      </c>
      <c r="J11" s="36" t="s">
        <v>59</v>
      </c>
      <c r="K11" s="36" t="s">
        <v>459</v>
      </c>
      <c r="L11" s="36" t="s">
        <v>70</v>
      </c>
      <c r="M11" s="38" t="s">
        <v>71</v>
      </c>
      <c r="N11" s="39">
        <v>42856</v>
      </c>
      <c r="O11" s="40">
        <v>43981</v>
      </c>
      <c r="P11" s="19" t="s">
        <v>72</v>
      </c>
      <c r="Q11" s="19" t="s">
        <v>73</v>
      </c>
      <c r="R11" s="41">
        <v>1</v>
      </c>
      <c r="S11" s="36">
        <v>1</v>
      </c>
      <c r="T11" s="41">
        <v>1</v>
      </c>
      <c r="U11" s="41">
        <v>1</v>
      </c>
      <c r="V11" s="77">
        <v>1</v>
      </c>
      <c r="W11" s="55">
        <v>1</v>
      </c>
      <c r="X11" s="78">
        <v>1</v>
      </c>
      <c r="Y11" s="79">
        <v>1</v>
      </c>
      <c r="Z11" s="80"/>
      <c r="AA11" s="80"/>
      <c r="AB11" s="80"/>
      <c r="AC11" s="80"/>
      <c r="AD11" s="41" t="s">
        <v>82</v>
      </c>
      <c r="AE11" s="41" t="s">
        <v>83</v>
      </c>
      <c r="AF11" s="41" t="s">
        <v>84</v>
      </c>
      <c r="AG11" s="41">
        <v>7525</v>
      </c>
      <c r="AH11" s="19" t="s">
        <v>85</v>
      </c>
      <c r="AI11" s="19" t="s">
        <v>86</v>
      </c>
      <c r="AJ11" s="81">
        <v>99042924</v>
      </c>
      <c r="AK11" s="55">
        <v>1</v>
      </c>
      <c r="AL11" s="82">
        <v>99042924</v>
      </c>
      <c r="AM11" s="83" t="s">
        <v>621</v>
      </c>
      <c r="AN11" s="84" t="s">
        <v>822</v>
      </c>
      <c r="AP11" s="22"/>
    </row>
    <row r="12" spans="1:61" s="13" customFormat="1" ht="108.75" customHeight="1" x14ac:dyDescent="0.25">
      <c r="A12" s="24" t="s">
        <v>678</v>
      </c>
      <c r="B12" s="31" t="s">
        <v>52</v>
      </c>
      <c r="C12" s="31" t="s">
        <v>53</v>
      </c>
      <c r="D12" s="31" t="s">
        <v>54</v>
      </c>
      <c r="E12" s="75" t="s">
        <v>60</v>
      </c>
      <c r="F12" s="75" t="s">
        <v>61</v>
      </c>
      <c r="G12" s="76">
        <v>3</v>
      </c>
      <c r="H12" s="37" t="s">
        <v>57</v>
      </c>
      <c r="I12" s="37" t="s">
        <v>58</v>
      </c>
      <c r="J12" s="36" t="s">
        <v>59</v>
      </c>
      <c r="K12" s="36" t="s">
        <v>74</v>
      </c>
      <c r="L12" s="36" t="s">
        <v>75</v>
      </c>
      <c r="M12" s="36" t="s">
        <v>76</v>
      </c>
      <c r="N12" s="39">
        <v>42856</v>
      </c>
      <c r="O12" s="40">
        <v>43981</v>
      </c>
      <c r="P12" s="19" t="s">
        <v>77</v>
      </c>
      <c r="Q12" s="19" t="s">
        <v>460</v>
      </c>
      <c r="R12" s="43">
        <v>1</v>
      </c>
      <c r="S12" s="55">
        <v>1</v>
      </c>
      <c r="T12" s="43">
        <v>1</v>
      </c>
      <c r="U12" s="43">
        <v>1</v>
      </c>
      <c r="V12" s="43">
        <v>1</v>
      </c>
      <c r="W12" s="55">
        <v>1</v>
      </c>
      <c r="X12" s="43">
        <v>1</v>
      </c>
      <c r="Y12" s="79">
        <v>1</v>
      </c>
      <c r="Z12" s="80"/>
      <c r="AA12" s="80"/>
      <c r="AB12" s="80"/>
      <c r="AC12" s="80"/>
      <c r="AD12" s="41" t="s">
        <v>82</v>
      </c>
      <c r="AE12" s="41" t="s">
        <v>87</v>
      </c>
      <c r="AF12" s="41" t="s">
        <v>88</v>
      </c>
      <c r="AG12" s="41">
        <v>1186</v>
      </c>
      <c r="AH12" s="19" t="s">
        <v>89</v>
      </c>
      <c r="AI12" s="19" t="s">
        <v>90</v>
      </c>
      <c r="AJ12" s="85">
        <v>1385473976</v>
      </c>
      <c r="AK12" s="55">
        <v>1</v>
      </c>
      <c r="AL12" s="85">
        <v>1385473976</v>
      </c>
      <c r="AM12" s="19" t="s">
        <v>622</v>
      </c>
      <c r="AN12" s="84" t="s">
        <v>822</v>
      </c>
      <c r="AP12" s="23"/>
    </row>
    <row r="13" spans="1:61" ht="108.75" customHeight="1" x14ac:dyDescent="0.25">
      <c r="A13" s="24" t="s">
        <v>679</v>
      </c>
      <c r="B13" s="31" t="s">
        <v>52</v>
      </c>
      <c r="C13" s="31" t="s">
        <v>53</v>
      </c>
      <c r="D13" s="31" t="s">
        <v>54</v>
      </c>
      <c r="E13" s="75" t="s">
        <v>62</v>
      </c>
      <c r="F13" s="75" t="s">
        <v>63</v>
      </c>
      <c r="G13" s="76">
        <v>1</v>
      </c>
      <c r="H13" s="37" t="s">
        <v>57</v>
      </c>
      <c r="I13" s="37" t="s">
        <v>58</v>
      </c>
      <c r="J13" s="36" t="s">
        <v>59</v>
      </c>
      <c r="K13" s="41" t="s">
        <v>78</v>
      </c>
      <c r="L13" s="41" t="s">
        <v>79</v>
      </c>
      <c r="M13" s="41" t="s">
        <v>80</v>
      </c>
      <c r="N13" s="42">
        <v>42856</v>
      </c>
      <c r="O13" s="42">
        <v>43981</v>
      </c>
      <c r="P13" s="19" t="s">
        <v>81</v>
      </c>
      <c r="Q13" s="19" t="s">
        <v>461</v>
      </c>
      <c r="R13" s="55">
        <v>0.25</v>
      </c>
      <c r="S13" s="55">
        <v>0.25</v>
      </c>
      <c r="T13" s="55">
        <v>0.25</v>
      </c>
      <c r="U13" s="55">
        <v>0.25</v>
      </c>
      <c r="V13" s="55">
        <v>0.25</v>
      </c>
      <c r="W13" s="55">
        <v>1</v>
      </c>
      <c r="X13" s="43">
        <v>0.5</v>
      </c>
      <c r="Y13" s="79">
        <v>2</v>
      </c>
      <c r="Z13" s="80"/>
      <c r="AA13" s="80"/>
      <c r="AB13" s="80"/>
      <c r="AC13" s="80"/>
      <c r="AD13" s="41" t="s">
        <v>82</v>
      </c>
      <c r="AE13" s="41" t="s">
        <v>87</v>
      </c>
      <c r="AF13" s="41" t="s">
        <v>88</v>
      </c>
      <c r="AG13" s="41">
        <v>1187</v>
      </c>
      <c r="AH13" s="19" t="s">
        <v>91</v>
      </c>
      <c r="AI13" s="19" t="s">
        <v>92</v>
      </c>
      <c r="AJ13" s="86" t="s">
        <v>144</v>
      </c>
      <c r="AK13" s="43" t="s">
        <v>59</v>
      </c>
      <c r="AL13" s="86" t="s">
        <v>59</v>
      </c>
      <c r="AM13" s="83" t="s">
        <v>623</v>
      </c>
      <c r="AN13" s="83" t="s">
        <v>93</v>
      </c>
    </row>
    <row r="14" spans="1:61" ht="108.75" customHeight="1" x14ac:dyDescent="0.25">
      <c r="A14" s="24" t="s">
        <v>680</v>
      </c>
      <c r="B14" s="31" t="s">
        <v>52</v>
      </c>
      <c r="C14" s="31" t="s">
        <v>53</v>
      </c>
      <c r="D14" s="31" t="s">
        <v>54</v>
      </c>
      <c r="E14" s="75" t="s">
        <v>64</v>
      </c>
      <c r="F14" s="75" t="s">
        <v>65</v>
      </c>
      <c r="G14" s="76">
        <v>4</v>
      </c>
      <c r="H14" s="37" t="s">
        <v>57</v>
      </c>
      <c r="I14" s="37" t="s">
        <v>58</v>
      </c>
      <c r="J14" s="36" t="s">
        <v>59</v>
      </c>
      <c r="K14" s="36" t="s">
        <v>74</v>
      </c>
      <c r="L14" s="36" t="s">
        <v>75</v>
      </c>
      <c r="M14" s="36" t="s">
        <v>76</v>
      </c>
      <c r="N14" s="39">
        <v>42856</v>
      </c>
      <c r="O14" s="40">
        <v>43981</v>
      </c>
      <c r="P14" s="19" t="s">
        <v>462</v>
      </c>
      <c r="Q14" s="19" t="s">
        <v>701</v>
      </c>
      <c r="R14" s="43">
        <v>1</v>
      </c>
      <c r="S14" s="55">
        <v>1</v>
      </c>
      <c r="T14" s="43">
        <v>1</v>
      </c>
      <c r="U14" s="43">
        <v>1</v>
      </c>
      <c r="V14" s="43">
        <v>0</v>
      </c>
      <c r="W14" s="55">
        <v>0</v>
      </c>
      <c r="X14" s="87">
        <v>0</v>
      </c>
      <c r="Y14" s="79">
        <v>0</v>
      </c>
      <c r="Z14" s="80"/>
      <c r="AA14" s="80"/>
      <c r="AB14" s="80"/>
      <c r="AC14" s="80"/>
      <c r="AD14" s="41" t="s">
        <v>82</v>
      </c>
      <c r="AE14" s="41" t="s">
        <v>87</v>
      </c>
      <c r="AF14" s="41" t="s">
        <v>88</v>
      </c>
      <c r="AG14" s="41">
        <v>1186</v>
      </c>
      <c r="AH14" s="19" t="s">
        <v>89</v>
      </c>
      <c r="AI14" s="19" t="s">
        <v>94</v>
      </c>
      <c r="AJ14" s="85">
        <v>57886676</v>
      </c>
      <c r="AK14" s="55">
        <v>1</v>
      </c>
      <c r="AL14" s="85">
        <v>57886676</v>
      </c>
      <c r="AM14" s="19" t="s">
        <v>808</v>
      </c>
      <c r="AN14" s="19" t="s">
        <v>809</v>
      </c>
    </row>
    <row r="15" spans="1:61" ht="108.75" customHeight="1" x14ac:dyDescent="0.25">
      <c r="A15" s="24" t="s">
        <v>681</v>
      </c>
      <c r="B15" s="31" t="s">
        <v>52</v>
      </c>
      <c r="C15" s="31" t="s">
        <v>53</v>
      </c>
      <c r="D15" s="31" t="s">
        <v>54</v>
      </c>
      <c r="E15" s="75" t="s">
        <v>66</v>
      </c>
      <c r="F15" s="75" t="s">
        <v>67</v>
      </c>
      <c r="G15" s="76">
        <v>2</v>
      </c>
      <c r="H15" s="37" t="s">
        <v>57</v>
      </c>
      <c r="I15" s="37" t="s">
        <v>58</v>
      </c>
      <c r="J15" s="36" t="s">
        <v>59</v>
      </c>
      <c r="K15" s="36" t="s">
        <v>74</v>
      </c>
      <c r="L15" s="36" t="s">
        <v>75</v>
      </c>
      <c r="M15" s="36" t="s">
        <v>76</v>
      </c>
      <c r="N15" s="39">
        <v>42856</v>
      </c>
      <c r="O15" s="40">
        <v>43981</v>
      </c>
      <c r="P15" s="19" t="s">
        <v>799</v>
      </c>
      <c r="Q15" s="88" t="s">
        <v>823</v>
      </c>
      <c r="R15" s="55">
        <v>0.2</v>
      </c>
      <c r="S15" s="55">
        <v>0.4</v>
      </c>
      <c r="T15" s="55">
        <v>0.3</v>
      </c>
      <c r="U15" s="55">
        <v>0.1</v>
      </c>
      <c r="V15" s="43">
        <v>0</v>
      </c>
      <c r="W15" s="55">
        <v>0</v>
      </c>
      <c r="X15" s="43">
        <v>0.25</v>
      </c>
      <c r="Y15" s="79">
        <v>0.625</v>
      </c>
      <c r="Z15" s="80"/>
      <c r="AA15" s="80"/>
      <c r="AB15" s="80"/>
      <c r="AC15" s="80"/>
      <c r="AD15" s="41" t="s">
        <v>82</v>
      </c>
      <c r="AE15" s="41" t="s">
        <v>87</v>
      </c>
      <c r="AF15" s="41" t="s">
        <v>88</v>
      </c>
      <c r="AG15" s="41">
        <v>1186</v>
      </c>
      <c r="AH15" s="19" t="s">
        <v>89</v>
      </c>
      <c r="AI15" s="19" t="s">
        <v>90</v>
      </c>
      <c r="AJ15" s="89" t="s">
        <v>442</v>
      </c>
      <c r="AK15" s="89" t="s">
        <v>442</v>
      </c>
      <c r="AL15" s="89" t="s">
        <v>442</v>
      </c>
      <c r="AM15" s="19" t="s">
        <v>624</v>
      </c>
      <c r="AN15" s="19" t="s">
        <v>95</v>
      </c>
    </row>
    <row r="16" spans="1:61" ht="108.75" customHeight="1" x14ac:dyDescent="0.25">
      <c r="A16" s="24" t="s">
        <v>682</v>
      </c>
      <c r="B16" s="31" t="s">
        <v>52</v>
      </c>
      <c r="C16" s="31" t="s">
        <v>53</v>
      </c>
      <c r="D16" s="31" t="s">
        <v>54</v>
      </c>
      <c r="E16" s="75" t="s">
        <v>68</v>
      </c>
      <c r="F16" s="75" t="s">
        <v>69</v>
      </c>
      <c r="G16" s="76">
        <v>4</v>
      </c>
      <c r="H16" s="37" t="s">
        <v>57</v>
      </c>
      <c r="I16" s="37" t="s">
        <v>58</v>
      </c>
      <c r="J16" s="36" t="s">
        <v>59</v>
      </c>
      <c r="K16" s="36" t="s">
        <v>74</v>
      </c>
      <c r="L16" s="36" t="s">
        <v>75</v>
      </c>
      <c r="M16" s="36" t="s">
        <v>76</v>
      </c>
      <c r="N16" s="39">
        <v>42856</v>
      </c>
      <c r="O16" s="40">
        <v>43981</v>
      </c>
      <c r="P16" s="19" t="s">
        <v>463</v>
      </c>
      <c r="Q16" s="88" t="s">
        <v>464</v>
      </c>
      <c r="R16" s="55">
        <v>0.1</v>
      </c>
      <c r="S16" s="55">
        <v>0.2</v>
      </c>
      <c r="T16" s="55">
        <v>0.4</v>
      </c>
      <c r="U16" s="55">
        <v>0.3</v>
      </c>
      <c r="V16" s="55">
        <v>0</v>
      </c>
      <c r="W16" s="55">
        <v>0</v>
      </c>
      <c r="X16" s="44">
        <v>0.1</v>
      </c>
      <c r="Y16" s="79">
        <v>0.5</v>
      </c>
      <c r="Z16" s="80"/>
      <c r="AA16" s="80"/>
      <c r="AB16" s="80"/>
      <c r="AC16" s="80"/>
      <c r="AD16" s="41" t="s">
        <v>82</v>
      </c>
      <c r="AE16" s="41" t="s">
        <v>87</v>
      </c>
      <c r="AF16" s="41" t="s">
        <v>88</v>
      </c>
      <c r="AG16" s="41">
        <v>1186</v>
      </c>
      <c r="AH16" s="19" t="s">
        <v>89</v>
      </c>
      <c r="AI16" s="19" t="s">
        <v>96</v>
      </c>
      <c r="AJ16" s="43" t="s">
        <v>59</v>
      </c>
      <c r="AK16" s="43" t="s">
        <v>59</v>
      </c>
      <c r="AL16" s="41" t="s">
        <v>59</v>
      </c>
      <c r="AM16" s="19" t="s">
        <v>625</v>
      </c>
      <c r="AN16" s="19" t="s">
        <v>626</v>
      </c>
    </row>
    <row r="17" spans="1:61" ht="108.75" customHeight="1" x14ac:dyDescent="0.25">
      <c r="A17" s="24" t="s">
        <v>683</v>
      </c>
      <c r="B17" s="31" t="s">
        <v>97</v>
      </c>
      <c r="C17" s="31" t="s">
        <v>53</v>
      </c>
      <c r="D17" s="31" t="s">
        <v>98</v>
      </c>
      <c r="E17" s="31" t="s">
        <v>99</v>
      </c>
      <c r="F17" s="37" t="s">
        <v>100</v>
      </c>
      <c r="G17" s="90">
        <v>1.2</v>
      </c>
      <c r="H17" s="37" t="s">
        <v>137</v>
      </c>
      <c r="I17" s="37" t="s">
        <v>138</v>
      </c>
      <c r="J17" s="36" t="s">
        <v>59</v>
      </c>
      <c r="K17" s="37" t="s">
        <v>139</v>
      </c>
      <c r="L17" s="37" t="s">
        <v>140</v>
      </c>
      <c r="M17" s="45" t="s">
        <v>141</v>
      </c>
      <c r="N17" s="56">
        <v>42887</v>
      </c>
      <c r="O17" s="57">
        <v>44195</v>
      </c>
      <c r="P17" s="37" t="s">
        <v>142</v>
      </c>
      <c r="Q17" s="31" t="s">
        <v>143</v>
      </c>
      <c r="R17" s="36">
        <v>1</v>
      </c>
      <c r="S17" s="36">
        <v>1</v>
      </c>
      <c r="T17" s="36">
        <v>1</v>
      </c>
      <c r="U17" s="36">
        <v>1</v>
      </c>
      <c r="V17" s="30">
        <v>0</v>
      </c>
      <c r="W17" s="55">
        <v>0</v>
      </c>
      <c r="X17" s="30">
        <v>0</v>
      </c>
      <c r="Y17" s="79">
        <v>0</v>
      </c>
      <c r="Z17" s="80"/>
      <c r="AA17" s="80"/>
      <c r="AB17" s="80"/>
      <c r="AC17" s="80"/>
      <c r="AD17" s="31" t="s">
        <v>82</v>
      </c>
      <c r="AE17" s="31" t="s">
        <v>197</v>
      </c>
      <c r="AF17" s="31" t="s">
        <v>198</v>
      </c>
      <c r="AG17" s="31">
        <v>1040</v>
      </c>
      <c r="AH17" s="31" t="s">
        <v>199</v>
      </c>
      <c r="AI17" s="31" t="s">
        <v>200</v>
      </c>
      <c r="AJ17" s="91">
        <v>11407119338</v>
      </c>
      <c r="AK17" s="92" t="s">
        <v>201</v>
      </c>
      <c r="AL17" s="91" t="s">
        <v>144</v>
      </c>
      <c r="AM17" s="46" t="s">
        <v>631</v>
      </c>
      <c r="AN17" s="37" t="s">
        <v>632</v>
      </c>
      <c r="AO17" s="13"/>
      <c r="AP17" s="13"/>
      <c r="AQ17" s="13"/>
      <c r="AR17" s="13"/>
      <c r="AS17" s="13"/>
      <c r="AT17" s="13"/>
      <c r="AU17" s="13"/>
      <c r="AV17" s="13"/>
      <c r="AW17" s="13"/>
      <c r="AX17" s="13"/>
      <c r="AY17" s="13"/>
      <c r="AZ17" s="13"/>
      <c r="BA17" s="13"/>
      <c r="BB17" s="13"/>
      <c r="BC17" s="13"/>
      <c r="BD17" s="13"/>
      <c r="BE17" s="13"/>
      <c r="BF17" s="13"/>
      <c r="BG17" s="13"/>
      <c r="BH17" s="13"/>
      <c r="BI17" s="13"/>
    </row>
    <row r="18" spans="1:61" ht="108.75" customHeight="1" x14ac:dyDescent="0.25">
      <c r="A18" s="24" t="s">
        <v>684</v>
      </c>
      <c r="B18" s="31" t="s">
        <v>52</v>
      </c>
      <c r="C18" s="31" t="s">
        <v>53</v>
      </c>
      <c r="D18" s="31" t="s">
        <v>101</v>
      </c>
      <c r="E18" s="31" t="s">
        <v>102</v>
      </c>
      <c r="F18" s="37" t="s">
        <v>103</v>
      </c>
      <c r="G18" s="90">
        <v>1</v>
      </c>
      <c r="H18" s="37" t="s">
        <v>137</v>
      </c>
      <c r="I18" s="37" t="s">
        <v>138</v>
      </c>
      <c r="J18" s="36" t="s">
        <v>59</v>
      </c>
      <c r="K18" s="37" t="s">
        <v>145</v>
      </c>
      <c r="L18" s="37" t="s">
        <v>140</v>
      </c>
      <c r="M18" s="45" t="s">
        <v>146</v>
      </c>
      <c r="N18" s="56">
        <v>42887</v>
      </c>
      <c r="O18" s="57">
        <v>43464</v>
      </c>
      <c r="P18" s="37" t="s">
        <v>147</v>
      </c>
      <c r="Q18" s="31" t="s">
        <v>148</v>
      </c>
      <c r="R18" s="36">
        <v>15</v>
      </c>
      <c r="S18" s="36">
        <v>15</v>
      </c>
      <c r="T18" s="36" t="s">
        <v>144</v>
      </c>
      <c r="U18" s="36" t="s">
        <v>144</v>
      </c>
      <c r="V18" s="30">
        <v>12</v>
      </c>
      <c r="W18" s="55">
        <v>0.8</v>
      </c>
      <c r="X18" s="30">
        <v>0</v>
      </c>
      <c r="Y18" s="79">
        <v>0</v>
      </c>
      <c r="Z18" s="80"/>
      <c r="AA18" s="80"/>
      <c r="AB18" s="80"/>
      <c r="AC18" s="80"/>
      <c r="AD18" s="31" t="s">
        <v>82</v>
      </c>
      <c r="AE18" s="31" t="s">
        <v>197</v>
      </c>
      <c r="AF18" s="31" t="s">
        <v>198</v>
      </c>
      <c r="AG18" s="31">
        <v>1040</v>
      </c>
      <c r="AH18" s="31" t="s">
        <v>199</v>
      </c>
      <c r="AI18" s="31" t="s">
        <v>202</v>
      </c>
      <c r="AJ18" s="91">
        <v>18836079246</v>
      </c>
      <c r="AK18" s="92" t="s">
        <v>144</v>
      </c>
      <c r="AL18" s="91" t="s">
        <v>144</v>
      </c>
      <c r="AM18" s="46" t="s">
        <v>633</v>
      </c>
      <c r="AN18" s="54" t="s">
        <v>634</v>
      </c>
      <c r="AO18" s="13"/>
      <c r="AP18" s="13"/>
      <c r="AQ18" s="13"/>
      <c r="AR18" s="13"/>
      <c r="AS18" s="13"/>
      <c r="AT18" s="13"/>
      <c r="AU18" s="13"/>
      <c r="AV18" s="13"/>
      <c r="AW18" s="13"/>
      <c r="AX18" s="13"/>
      <c r="AY18" s="13"/>
      <c r="AZ18" s="13"/>
      <c r="BA18" s="13"/>
      <c r="BB18" s="13"/>
      <c r="BC18" s="13"/>
      <c r="BD18" s="13"/>
      <c r="BE18" s="13"/>
      <c r="BF18" s="13"/>
      <c r="BG18" s="13"/>
      <c r="BH18" s="13"/>
      <c r="BI18" s="13"/>
    </row>
    <row r="19" spans="1:61" ht="108.75" customHeight="1" x14ac:dyDescent="0.25">
      <c r="A19" s="24" t="s">
        <v>685</v>
      </c>
      <c r="B19" s="31" t="s">
        <v>104</v>
      </c>
      <c r="C19" s="31" t="s">
        <v>53</v>
      </c>
      <c r="D19" s="31" t="s">
        <v>98</v>
      </c>
      <c r="E19" s="31" t="s">
        <v>105</v>
      </c>
      <c r="F19" s="37" t="s">
        <v>106</v>
      </c>
      <c r="G19" s="90">
        <v>0.5</v>
      </c>
      <c r="H19" s="37" t="s">
        <v>137</v>
      </c>
      <c r="I19" s="37" t="s">
        <v>138</v>
      </c>
      <c r="J19" s="36" t="s">
        <v>59</v>
      </c>
      <c r="K19" s="37" t="s">
        <v>139</v>
      </c>
      <c r="L19" s="37" t="s">
        <v>140</v>
      </c>
      <c r="M19" s="45" t="s">
        <v>141</v>
      </c>
      <c r="N19" s="56">
        <v>43374</v>
      </c>
      <c r="O19" s="57">
        <v>43403</v>
      </c>
      <c r="P19" s="37" t="s">
        <v>149</v>
      </c>
      <c r="Q19" s="31" t="s">
        <v>150</v>
      </c>
      <c r="R19" s="36" t="s">
        <v>59</v>
      </c>
      <c r="S19" s="24">
        <v>1</v>
      </c>
      <c r="T19" s="36" t="s">
        <v>59</v>
      </c>
      <c r="U19" s="36" t="s">
        <v>59</v>
      </c>
      <c r="V19" s="30" t="s">
        <v>59</v>
      </c>
      <c r="W19" s="60" t="s">
        <v>59</v>
      </c>
      <c r="X19" s="30">
        <v>1</v>
      </c>
      <c r="Y19" s="79">
        <v>1</v>
      </c>
      <c r="Z19" s="80"/>
      <c r="AA19" s="80"/>
      <c r="AB19" s="80"/>
      <c r="AC19" s="80"/>
      <c r="AD19" s="31" t="s">
        <v>82</v>
      </c>
      <c r="AE19" s="31" t="s">
        <v>197</v>
      </c>
      <c r="AF19" s="31" t="s">
        <v>198</v>
      </c>
      <c r="AG19" s="31">
        <v>1040</v>
      </c>
      <c r="AH19" s="31" t="s">
        <v>199</v>
      </c>
      <c r="AI19" s="31" t="s">
        <v>200</v>
      </c>
      <c r="AJ19" s="91">
        <v>11407119338</v>
      </c>
      <c r="AK19" s="92" t="s">
        <v>144</v>
      </c>
      <c r="AL19" s="91" t="s">
        <v>144</v>
      </c>
      <c r="AM19" s="46" t="s">
        <v>635</v>
      </c>
      <c r="AN19" s="37" t="s">
        <v>636</v>
      </c>
      <c r="AO19" s="13"/>
      <c r="AP19" s="13"/>
      <c r="AQ19" s="13"/>
      <c r="AR19" s="13"/>
      <c r="AS19" s="13"/>
      <c r="AT19" s="13"/>
      <c r="AU19" s="13"/>
      <c r="AV19" s="13"/>
      <c r="AW19" s="13"/>
      <c r="AX19" s="13"/>
      <c r="AY19" s="13"/>
      <c r="AZ19" s="13"/>
      <c r="BA19" s="13"/>
      <c r="BB19" s="13"/>
      <c r="BC19" s="13"/>
      <c r="BD19" s="13"/>
      <c r="BE19" s="13"/>
      <c r="BF19" s="13"/>
      <c r="BG19" s="13"/>
      <c r="BH19" s="13"/>
      <c r="BI19" s="13"/>
    </row>
    <row r="20" spans="1:61" ht="108.75" customHeight="1" x14ac:dyDescent="0.25">
      <c r="A20" s="24" t="s">
        <v>686</v>
      </c>
      <c r="B20" s="31" t="s">
        <v>52</v>
      </c>
      <c r="C20" s="31" t="s">
        <v>53</v>
      </c>
      <c r="D20" s="31" t="s">
        <v>98</v>
      </c>
      <c r="E20" s="31" t="s">
        <v>107</v>
      </c>
      <c r="F20" s="37" t="s">
        <v>108</v>
      </c>
      <c r="G20" s="90">
        <v>0.5</v>
      </c>
      <c r="H20" s="37" t="s">
        <v>137</v>
      </c>
      <c r="I20" s="37" t="s">
        <v>138</v>
      </c>
      <c r="J20" s="36" t="s">
        <v>59</v>
      </c>
      <c r="K20" s="37" t="s">
        <v>151</v>
      </c>
      <c r="L20" s="37" t="s">
        <v>152</v>
      </c>
      <c r="M20" s="45" t="s">
        <v>153</v>
      </c>
      <c r="N20" s="56">
        <v>42826</v>
      </c>
      <c r="O20" s="57">
        <v>44195</v>
      </c>
      <c r="P20" s="37" t="s">
        <v>154</v>
      </c>
      <c r="Q20" s="31" t="s">
        <v>155</v>
      </c>
      <c r="R20" s="36">
        <v>500</v>
      </c>
      <c r="S20" s="36">
        <v>850</v>
      </c>
      <c r="T20" s="36">
        <v>850</v>
      </c>
      <c r="U20" s="36">
        <v>850</v>
      </c>
      <c r="V20" s="30">
        <v>570</v>
      </c>
      <c r="W20" s="55">
        <v>1.1399999999999999</v>
      </c>
      <c r="X20" s="30">
        <v>35</v>
      </c>
      <c r="Y20" s="79">
        <v>4.1099999999999998E-2</v>
      </c>
      <c r="Z20" s="80"/>
      <c r="AA20" s="80"/>
      <c r="AB20" s="80"/>
      <c r="AC20" s="80"/>
      <c r="AD20" s="31" t="s">
        <v>82</v>
      </c>
      <c r="AE20" s="31" t="s">
        <v>203</v>
      </c>
      <c r="AF20" s="31" t="s">
        <v>204</v>
      </c>
      <c r="AG20" s="31">
        <v>1040</v>
      </c>
      <c r="AH20" s="31" t="s">
        <v>199</v>
      </c>
      <c r="AI20" s="31" t="s">
        <v>205</v>
      </c>
      <c r="AJ20" s="91">
        <v>4832898945</v>
      </c>
      <c r="AK20" s="92" t="s">
        <v>144</v>
      </c>
      <c r="AL20" s="91" t="s">
        <v>144</v>
      </c>
      <c r="AM20" s="46" t="s">
        <v>637</v>
      </c>
      <c r="AN20" s="93" t="s">
        <v>638</v>
      </c>
      <c r="AO20" s="13"/>
      <c r="AP20" s="13"/>
      <c r="AQ20" s="13"/>
      <c r="AR20" s="13"/>
      <c r="AS20" s="13"/>
      <c r="AT20" s="13"/>
      <c r="AU20" s="13"/>
      <c r="AV20" s="13"/>
      <c r="AW20" s="13"/>
      <c r="AX20" s="13"/>
      <c r="AY20" s="13"/>
      <c r="AZ20" s="13"/>
      <c r="BA20" s="13"/>
      <c r="BB20" s="13"/>
      <c r="BC20" s="13"/>
      <c r="BD20" s="13"/>
      <c r="BE20" s="13"/>
      <c r="BF20" s="13"/>
      <c r="BG20" s="13"/>
      <c r="BH20" s="13"/>
      <c r="BI20" s="13"/>
    </row>
    <row r="21" spans="1:61" ht="108.75" customHeight="1" x14ac:dyDescent="0.25">
      <c r="A21" s="24" t="s">
        <v>687</v>
      </c>
      <c r="B21" s="31" t="s">
        <v>52</v>
      </c>
      <c r="C21" s="31" t="s">
        <v>53</v>
      </c>
      <c r="D21" s="31" t="s">
        <v>98</v>
      </c>
      <c r="E21" s="46" t="s">
        <v>109</v>
      </c>
      <c r="F21" s="54" t="s">
        <v>110</v>
      </c>
      <c r="G21" s="90">
        <v>0.5</v>
      </c>
      <c r="H21" s="37" t="s">
        <v>137</v>
      </c>
      <c r="I21" s="37" t="s">
        <v>138</v>
      </c>
      <c r="J21" s="36" t="s">
        <v>59</v>
      </c>
      <c r="K21" s="37" t="str">
        <f t="shared" ref="K21:O21" si="0">K20</f>
        <v>David Montealegre - Yeraldil Quimbayo Ocampo- Dirección Formación de Docentes</v>
      </c>
      <c r="L21" s="37" t="str">
        <f t="shared" si="0"/>
        <v>3241000 EXT 2179</v>
      </c>
      <c r="M21" s="45" t="str">
        <f t="shared" si="0"/>
        <v>yquimbayol@educacionbogota.gov.co</v>
      </c>
      <c r="N21" s="56">
        <f t="shared" si="0"/>
        <v>42826</v>
      </c>
      <c r="O21" s="57">
        <f t="shared" si="0"/>
        <v>44195</v>
      </c>
      <c r="P21" s="37" t="s">
        <v>156</v>
      </c>
      <c r="Q21" s="31" t="s">
        <v>157</v>
      </c>
      <c r="R21" s="36">
        <v>1</v>
      </c>
      <c r="S21" s="36">
        <v>1</v>
      </c>
      <c r="T21" s="36">
        <v>1</v>
      </c>
      <c r="U21" s="36">
        <v>1</v>
      </c>
      <c r="V21" s="30">
        <v>0</v>
      </c>
      <c r="W21" s="55">
        <v>0</v>
      </c>
      <c r="X21" s="30">
        <v>1</v>
      </c>
      <c r="Y21" s="79">
        <v>1</v>
      </c>
      <c r="Z21" s="80"/>
      <c r="AA21" s="80"/>
      <c r="AB21" s="80"/>
      <c r="AC21" s="80"/>
      <c r="AD21" s="31" t="s">
        <v>82</v>
      </c>
      <c r="AE21" s="31" t="s">
        <v>203</v>
      </c>
      <c r="AF21" s="31" t="s">
        <v>204</v>
      </c>
      <c r="AG21" s="31">
        <v>1040</v>
      </c>
      <c r="AH21" s="31" t="s">
        <v>199</v>
      </c>
      <c r="AI21" s="31" t="s">
        <v>200</v>
      </c>
      <c r="AJ21" s="91">
        <v>11407119338</v>
      </c>
      <c r="AK21" s="92" t="s">
        <v>144</v>
      </c>
      <c r="AL21" s="91" t="s">
        <v>144</v>
      </c>
      <c r="AM21" s="46" t="s">
        <v>639</v>
      </c>
      <c r="AN21" s="54" t="s">
        <v>640</v>
      </c>
      <c r="AO21" s="13"/>
      <c r="AP21" s="13"/>
      <c r="AQ21" s="13"/>
      <c r="AR21" s="13"/>
      <c r="AS21" s="13"/>
      <c r="AT21" s="13"/>
      <c r="AU21" s="13"/>
      <c r="AV21" s="13"/>
      <c r="AW21" s="13"/>
      <c r="AX21" s="13"/>
      <c r="AY21" s="13"/>
      <c r="AZ21" s="13"/>
      <c r="BA21" s="13"/>
      <c r="BB21" s="13"/>
      <c r="BC21" s="13"/>
      <c r="BD21" s="13"/>
      <c r="BE21" s="13"/>
      <c r="BF21" s="13"/>
      <c r="BG21" s="13"/>
      <c r="BH21" s="13"/>
      <c r="BI21" s="13"/>
    </row>
    <row r="22" spans="1:61" ht="108.75" customHeight="1" x14ac:dyDescent="0.25">
      <c r="A22" s="24" t="s">
        <v>688</v>
      </c>
      <c r="B22" s="31" t="s">
        <v>52</v>
      </c>
      <c r="C22" s="31" t="s">
        <v>53</v>
      </c>
      <c r="D22" s="31" t="s">
        <v>98</v>
      </c>
      <c r="E22" s="37" t="s">
        <v>111</v>
      </c>
      <c r="F22" s="37" t="s">
        <v>112</v>
      </c>
      <c r="G22" s="90">
        <v>1.5</v>
      </c>
      <c r="H22" s="37" t="s">
        <v>137</v>
      </c>
      <c r="I22" s="37" t="s">
        <v>138</v>
      </c>
      <c r="J22" s="36" t="s">
        <v>59</v>
      </c>
      <c r="K22" s="37" t="s">
        <v>158</v>
      </c>
      <c r="L22" s="37" t="e">
        <f>[4]Hoja1!K27</f>
        <v>#REF!</v>
      </c>
      <c r="M22" s="45" t="e">
        <f>[4]Hoja1!L27</f>
        <v>#REF!</v>
      </c>
      <c r="N22" s="56">
        <v>42887</v>
      </c>
      <c r="O22" s="57">
        <v>43981</v>
      </c>
      <c r="P22" s="37" t="s">
        <v>159</v>
      </c>
      <c r="Q22" s="37" t="s">
        <v>160</v>
      </c>
      <c r="R22" s="55">
        <v>1</v>
      </c>
      <c r="S22" s="55">
        <v>1</v>
      </c>
      <c r="T22" s="55">
        <v>1</v>
      </c>
      <c r="U22" s="55">
        <v>1</v>
      </c>
      <c r="V22" s="60">
        <v>1</v>
      </c>
      <c r="W22" s="55">
        <v>1</v>
      </c>
      <c r="X22" s="60">
        <v>1</v>
      </c>
      <c r="Y22" s="79">
        <v>1</v>
      </c>
      <c r="Z22" s="80"/>
      <c r="AA22" s="80"/>
      <c r="AB22" s="80"/>
      <c r="AC22" s="80"/>
      <c r="AD22" s="31" t="s">
        <v>82</v>
      </c>
      <c r="AE22" s="31" t="s">
        <v>206</v>
      </c>
      <c r="AF22" s="31" t="s">
        <v>207</v>
      </c>
      <c r="AG22" s="31">
        <v>1049</v>
      </c>
      <c r="AH22" s="31" t="s">
        <v>208</v>
      </c>
      <c r="AI22" s="46" t="s">
        <v>209</v>
      </c>
      <c r="AJ22" s="91">
        <v>18815886313</v>
      </c>
      <c r="AK22" s="92" t="s">
        <v>144</v>
      </c>
      <c r="AL22" s="91" t="s">
        <v>144</v>
      </c>
      <c r="AM22" s="46" t="s">
        <v>641</v>
      </c>
      <c r="AN22" s="46" t="s">
        <v>642</v>
      </c>
      <c r="AO22" s="13"/>
      <c r="AP22" s="13"/>
      <c r="AQ22" s="13"/>
      <c r="AR22" s="13"/>
      <c r="AS22" s="13"/>
      <c r="AT22" s="13"/>
      <c r="AU22" s="13"/>
      <c r="AV22" s="13"/>
      <c r="AW22" s="13"/>
      <c r="AX22" s="13"/>
      <c r="AY22" s="13"/>
      <c r="AZ22" s="13"/>
      <c r="BA22" s="13"/>
      <c r="BB22" s="13"/>
      <c r="BC22" s="13"/>
      <c r="BD22" s="13"/>
      <c r="BE22" s="13"/>
      <c r="BF22" s="13"/>
      <c r="BG22" s="13"/>
      <c r="BH22" s="13"/>
      <c r="BI22" s="13"/>
    </row>
    <row r="23" spans="1:61" ht="108.75" customHeight="1" x14ac:dyDescent="0.25">
      <c r="A23" s="24" t="s">
        <v>689</v>
      </c>
      <c r="B23" s="31" t="s">
        <v>52</v>
      </c>
      <c r="C23" s="31" t="s">
        <v>53</v>
      </c>
      <c r="D23" s="31" t="s">
        <v>98</v>
      </c>
      <c r="E23" s="31" t="s">
        <v>113</v>
      </c>
      <c r="F23" s="31" t="s">
        <v>114</v>
      </c>
      <c r="G23" s="90">
        <v>1.5</v>
      </c>
      <c r="H23" s="37" t="s">
        <v>137</v>
      </c>
      <c r="I23" s="37" t="s">
        <v>138</v>
      </c>
      <c r="J23" s="36" t="s">
        <v>59</v>
      </c>
      <c r="K23" s="37" t="s">
        <v>158</v>
      </c>
      <c r="L23" s="37" t="e">
        <f>[4]Hoja1!K28</f>
        <v>#REF!</v>
      </c>
      <c r="M23" s="45" t="e">
        <f>[4]Hoja1!L28</f>
        <v>#REF!</v>
      </c>
      <c r="N23" s="56">
        <v>42887</v>
      </c>
      <c r="O23" s="57">
        <v>43981</v>
      </c>
      <c r="P23" s="31" t="s">
        <v>161</v>
      </c>
      <c r="Q23" s="37" t="s">
        <v>162</v>
      </c>
      <c r="R23" s="55">
        <v>0.2</v>
      </c>
      <c r="S23" s="55">
        <v>0.3</v>
      </c>
      <c r="T23" s="55">
        <v>0.4</v>
      </c>
      <c r="U23" s="55">
        <v>0.1</v>
      </c>
      <c r="V23" s="60">
        <v>0.2</v>
      </c>
      <c r="W23" s="55">
        <v>1</v>
      </c>
      <c r="X23" s="55">
        <v>0.3</v>
      </c>
      <c r="Y23" s="79">
        <v>1</v>
      </c>
      <c r="Z23" s="80"/>
      <c r="AA23" s="80"/>
      <c r="AB23" s="80"/>
      <c r="AC23" s="80"/>
      <c r="AD23" s="31" t="s">
        <v>82</v>
      </c>
      <c r="AE23" s="31" t="s">
        <v>206</v>
      </c>
      <c r="AF23" s="31" t="s">
        <v>207</v>
      </c>
      <c r="AG23" s="31">
        <v>1049</v>
      </c>
      <c r="AH23" s="31" t="s">
        <v>208</v>
      </c>
      <c r="AI23" s="46" t="s">
        <v>210</v>
      </c>
      <c r="AJ23" s="91">
        <v>16925423500</v>
      </c>
      <c r="AK23" s="92" t="s">
        <v>144</v>
      </c>
      <c r="AL23" s="91" t="s">
        <v>144</v>
      </c>
      <c r="AM23" s="46" t="s">
        <v>643</v>
      </c>
      <c r="AN23" s="46" t="s">
        <v>644</v>
      </c>
      <c r="AO23" s="13"/>
      <c r="AP23" s="13"/>
      <c r="AQ23" s="13"/>
      <c r="AR23" s="13"/>
      <c r="AS23" s="13"/>
      <c r="AT23" s="13"/>
      <c r="AU23" s="13"/>
      <c r="AV23" s="13"/>
      <c r="AW23" s="13"/>
      <c r="AX23" s="13"/>
      <c r="AY23" s="13"/>
      <c r="AZ23" s="13"/>
      <c r="BA23" s="13"/>
      <c r="BB23" s="13"/>
      <c r="BC23" s="13"/>
      <c r="BD23" s="13"/>
      <c r="BE23" s="13"/>
      <c r="BF23" s="13"/>
      <c r="BG23" s="13"/>
      <c r="BH23" s="13"/>
      <c r="BI23" s="13"/>
    </row>
    <row r="24" spans="1:61" ht="108.75" customHeight="1" x14ac:dyDescent="0.25">
      <c r="A24" s="24" t="s">
        <v>690</v>
      </c>
      <c r="B24" s="31" t="s">
        <v>52</v>
      </c>
      <c r="C24" s="31" t="s">
        <v>53</v>
      </c>
      <c r="D24" s="31" t="s">
        <v>98</v>
      </c>
      <c r="E24" s="31" t="s">
        <v>115</v>
      </c>
      <c r="F24" s="31" t="s">
        <v>116</v>
      </c>
      <c r="G24" s="90">
        <v>1.5</v>
      </c>
      <c r="H24" s="37" t="s">
        <v>137</v>
      </c>
      <c r="I24" s="37" t="s">
        <v>138</v>
      </c>
      <c r="J24" s="36" t="s">
        <v>59</v>
      </c>
      <c r="K24" s="37" t="s">
        <v>158</v>
      </c>
      <c r="L24" s="37" t="e">
        <f>[4]Hoja1!K29</f>
        <v>#REF!</v>
      </c>
      <c r="M24" s="45" t="e">
        <f>[4]Hoja1!L29</f>
        <v>#REF!</v>
      </c>
      <c r="N24" s="56">
        <v>42887</v>
      </c>
      <c r="O24" s="57">
        <v>43981</v>
      </c>
      <c r="P24" s="37" t="s">
        <v>163</v>
      </c>
      <c r="Q24" s="37" t="s">
        <v>164</v>
      </c>
      <c r="R24" s="55">
        <v>1</v>
      </c>
      <c r="S24" s="55">
        <v>1</v>
      </c>
      <c r="T24" s="55">
        <v>1</v>
      </c>
      <c r="U24" s="55">
        <v>1</v>
      </c>
      <c r="V24" s="60">
        <v>1</v>
      </c>
      <c r="W24" s="55">
        <v>1</v>
      </c>
      <c r="X24" s="60">
        <v>1</v>
      </c>
      <c r="Y24" s="79">
        <v>1</v>
      </c>
      <c r="Z24" s="80"/>
      <c r="AA24" s="80"/>
      <c r="AB24" s="80"/>
      <c r="AC24" s="80"/>
      <c r="AD24" s="31" t="s">
        <v>82</v>
      </c>
      <c r="AE24" s="31" t="s">
        <v>206</v>
      </c>
      <c r="AF24" s="31" t="s">
        <v>207</v>
      </c>
      <c r="AG24" s="31">
        <v>1049</v>
      </c>
      <c r="AH24" s="31" t="s">
        <v>208</v>
      </c>
      <c r="AI24" s="46" t="s">
        <v>211</v>
      </c>
      <c r="AJ24" s="91">
        <v>303353501378</v>
      </c>
      <c r="AK24" s="92" t="s">
        <v>144</v>
      </c>
      <c r="AL24" s="91" t="s">
        <v>144</v>
      </c>
      <c r="AM24" s="46" t="s">
        <v>645</v>
      </c>
      <c r="AN24" s="46" t="s">
        <v>646</v>
      </c>
      <c r="AO24" s="13"/>
      <c r="AP24" s="13"/>
      <c r="AQ24" s="13"/>
      <c r="AR24" s="13"/>
      <c r="AS24" s="13"/>
      <c r="AT24" s="13"/>
      <c r="AU24" s="13"/>
      <c r="AV24" s="13"/>
      <c r="AW24" s="13"/>
      <c r="AX24" s="13"/>
      <c r="AY24" s="13"/>
      <c r="AZ24" s="13"/>
      <c r="BA24" s="13"/>
      <c r="BB24" s="13"/>
      <c r="BC24" s="13"/>
      <c r="BD24" s="13"/>
      <c r="BE24" s="13"/>
      <c r="BF24" s="13"/>
      <c r="BG24" s="13"/>
      <c r="BH24" s="13"/>
      <c r="BI24" s="13"/>
    </row>
    <row r="25" spans="1:61" ht="108.75" customHeight="1" x14ac:dyDescent="0.25">
      <c r="A25" s="24" t="s">
        <v>691</v>
      </c>
      <c r="B25" s="31" t="s">
        <v>117</v>
      </c>
      <c r="C25" s="94"/>
      <c r="D25" s="31" t="s">
        <v>98</v>
      </c>
      <c r="E25" s="37" t="s">
        <v>118</v>
      </c>
      <c r="F25" s="37" t="s">
        <v>118</v>
      </c>
      <c r="G25" s="90">
        <v>1</v>
      </c>
      <c r="H25" s="37" t="s">
        <v>137</v>
      </c>
      <c r="I25" s="37" t="s">
        <v>138</v>
      </c>
      <c r="J25" s="36" t="s">
        <v>59</v>
      </c>
      <c r="K25" s="37" t="s">
        <v>165</v>
      </c>
      <c r="L25" s="37" t="s">
        <v>166</v>
      </c>
      <c r="M25" s="45" t="s">
        <v>167</v>
      </c>
      <c r="N25" s="56">
        <v>43282</v>
      </c>
      <c r="O25" s="56">
        <v>43405</v>
      </c>
      <c r="P25" s="37" t="s">
        <v>168</v>
      </c>
      <c r="Q25" s="75" t="s">
        <v>169</v>
      </c>
      <c r="R25" s="24" t="s">
        <v>144</v>
      </c>
      <c r="S25" s="36">
        <v>1</v>
      </c>
      <c r="T25" s="24" t="s">
        <v>144</v>
      </c>
      <c r="U25" s="24" t="s">
        <v>144</v>
      </c>
      <c r="V25" s="24" t="s">
        <v>144</v>
      </c>
      <c r="W25" s="95" t="s">
        <v>59</v>
      </c>
      <c r="X25" s="30">
        <v>0</v>
      </c>
      <c r="Y25" s="79">
        <v>0</v>
      </c>
      <c r="Z25" s="80"/>
      <c r="AA25" s="80"/>
      <c r="AB25" s="80"/>
      <c r="AC25" s="80"/>
      <c r="AD25" s="31" t="s">
        <v>82</v>
      </c>
      <c r="AE25" s="31" t="s">
        <v>206</v>
      </c>
      <c r="AF25" s="31" t="s">
        <v>207</v>
      </c>
      <c r="AG25" s="37">
        <v>1052</v>
      </c>
      <c r="AH25" s="37" t="s">
        <v>212</v>
      </c>
      <c r="AI25" s="37" t="s">
        <v>213</v>
      </c>
      <c r="AJ25" s="91">
        <v>1478302978122</v>
      </c>
      <c r="AK25" s="92" t="s">
        <v>144</v>
      </c>
      <c r="AL25" s="96" t="s">
        <v>144</v>
      </c>
      <c r="AM25" s="54" t="s">
        <v>647</v>
      </c>
      <c r="AN25" s="37" t="s">
        <v>648</v>
      </c>
      <c r="AO25" s="13"/>
      <c r="AP25" s="13"/>
      <c r="AQ25" s="13"/>
      <c r="AR25" s="13"/>
      <c r="AS25" s="13"/>
      <c r="AT25" s="13"/>
      <c r="AU25" s="13"/>
      <c r="AV25" s="13"/>
      <c r="AW25" s="13"/>
      <c r="AX25" s="13"/>
      <c r="AY25" s="13"/>
      <c r="AZ25" s="13"/>
      <c r="BA25" s="13"/>
      <c r="BB25" s="13"/>
      <c r="BC25" s="13"/>
      <c r="BD25" s="13"/>
      <c r="BE25" s="13"/>
      <c r="BF25" s="13"/>
      <c r="BG25" s="13"/>
      <c r="BH25" s="13"/>
      <c r="BI25" s="13"/>
    </row>
    <row r="26" spans="1:61" ht="108.75" customHeight="1" x14ac:dyDescent="0.25">
      <c r="A26" s="24" t="s">
        <v>692</v>
      </c>
      <c r="B26" s="31" t="s">
        <v>52</v>
      </c>
      <c r="C26" s="31" t="s">
        <v>53</v>
      </c>
      <c r="D26" s="31" t="s">
        <v>101</v>
      </c>
      <c r="E26" s="31" t="s">
        <v>119</v>
      </c>
      <c r="F26" s="31" t="s">
        <v>120</v>
      </c>
      <c r="G26" s="90">
        <v>1.5</v>
      </c>
      <c r="H26" s="37" t="s">
        <v>137</v>
      </c>
      <c r="I26" s="37" t="s">
        <v>138</v>
      </c>
      <c r="J26" s="36" t="s">
        <v>59</v>
      </c>
      <c r="K26" s="37" t="s">
        <v>170</v>
      </c>
      <c r="L26" s="37" t="s">
        <v>171</v>
      </c>
      <c r="M26" s="45" t="s">
        <v>172</v>
      </c>
      <c r="N26" s="56">
        <v>42917</v>
      </c>
      <c r="O26" s="57">
        <v>43981</v>
      </c>
      <c r="P26" s="37" t="s">
        <v>173</v>
      </c>
      <c r="Q26" s="31" t="s">
        <v>174</v>
      </c>
      <c r="R26" s="36">
        <v>20</v>
      </c>
      <c r="S26" s="36">
        <v>30</v>
      </c>
      <c r="T26" s="36">
        <v>30</v>
      </c>
      <c r="U26" s="36">
        <v>30</v>
      </c>
      <c r="V26" s="30">
        <v>20</v>
      </c>
      <c r="W26" s="55">
        <v>1</v>
      </c>
      <c r="X26" s="30">
        <v>51</v>
      </c>
      <c r="Y26" s="79">
        <v>1.7</v>
      </c>
      <c r="Z26" s="80"/>
      <c r="AA26" s="80"/>
      <c r="AB26" s="80"/>
      <c r="AC26" s="80"/>
      <c r="AD26" s="31" t="s">
        <v>82</v>
      </c>
      <c r="AE26" s="31" t="s">
        <v>197</v>
      </c>
      <c r="AF26" s="31" t="s">
        <v>214</v>
      </c>
      <c r="AG26" s="31">
        <v>1053</v>
      </c>
      <c r="AH26" s="31" t="s">
        <v>215</v>
      </c>
      <c r="AI26" s="31" t="s">
        <v>216</v>
      </c>
      <c r="AJ26" s="91">
        <v>50923291740</v>
      </c>
      <c r="AK26" s="92">
        <v>1.4744839607652591E-2</v>
      </c>
      <c r="AL26" s="91">
        <v>750855769</v>
      </c>
      <c r="AM26" s="46" t="s">
        <v>649</v>
      </c>
      <c r="AN26" s="54" t="s">
        <v>650</v>
      </c>
      <c r="AO26" s="13"/>
      <c r="AP26" s="13"/>
      <c r="AQ26" s="13"/>
      <c r="AR26" s="13"/>
      <c r="AS26" s="13"/>
      <c r="AT26" s="13"/>
      <c r="AU26" s="13"/>
      <c r="AV26" s="13"/>
      <c r="AW26" s="13"/>
      <c r="AX26" s="13"/>
      <c r="AY26" s="13"/>
      <c r="AZ26" s="13"/>
      <c r="BA26" s="13"/>
      <c r="BB26" s="13"/>
      <c r="BC26" s="13"/>
      <c r="BD26" s="13"/>
      <c r="BE26" s="13"/>
      <c r="BF26" s="13"/>
      <c r="BG26" s="13"/>
      <c r="BH26" s="13"/>
      <c r="BI26" s="13"/>
    </row>
    <row r="27" spans="1:61" ht="108.75" customHeight="1" x14ac:dyDescent="0.25">
      <c r="A27" s="24" t="s">
        <v>693</v>
      </c>
      <c r="B27" s="31" t="s">
        <v>121</v>
      </c>
      <c r="C27" s="31" t="s">
        <v>53</v>
      </c>
      <c r="D27" s="31" t="s">
        <v>122</v>
      </c>
      <c r="E27" s="31" t="s">
        <v>123</v>
      </c>
      <c r="F27" s="31" t="s">
        <v>124</v>
      </c>
      <c r="G27" s="90">
        <v>0.8</v>
      </c>
      <c r="H27" s="37" t="s">
        <v>137</v>
      </c>
      <c r="I27" s="37" t="s">
        <v>138</v>
      </c>
      <c r="J27" s="36" t="s">
        <v>59</v>
      </c>
      <c r="K27" s="37" t="s">
        <v>170</v>
      </c>
      <c r="L27" s="37" t="s">
        <v>171</v>
      </c>
      <c r="M27" s="45" t="s">
        <v>172</v>
      </c>
      <c r="N27" s="56">
        <v>42917</v>
      </c>
      <c r="O27" s="57">
        <v>44195</v>
      </c>
      <c r="P27" s="37" t="s">
        <v>175</v>
      </c>
      <c r="Q27" s="31" t="s">
        <v>176</v>
      </c>
      <c r="R27" s="55">
        <v>1</v>
      </c>
      <c r="S27" s="55">
        <v>1</v>
      </c>
      <c r="T27" s="55">
        <v>1</v>
      </c>
      <c r="U27" s="55">
        <v>1</v>
      </c>
      <c r="V27" s="60">
        <v>1</v>
      </c>
      <c r="W27" s="55">
        <v>1</v>
      </c>
      <c r="X27" s="60">
        <v>1</v>
      </c>
      <c r="Y27" s="79">
        <v>1</v>
      </c>
      <c r="Z27" s="80"/>
      <c r="AA27" s="80"/>
      <c r="AB27" s="80"/>
      <c r="AC27" s="80"/>
      <c r="AD27" s="31" t="s">
        <v>82</v>
      </c>
      <c r="AE27" s="31" t="s">
        <v>197</v>
      </c>
      <c r="AF27" s="31" t="s">
        <v>214</v>
      </c>
      <c r="AG27" s="31">
        <v>1053</v>
      </c>
      <c r="AH27" s="31" t="s">
        <v>215</v>
      </c>
      <c r="AI27" s="31" t="s">
        <v>216</v>
      </c>
      <c r="AJ27" s="91">
        <v>50923291740</v>
      </c>
      <c r="AK27" s="92" t="s">
        <v>144</v>
      </c>
      <c r="AL27" s="91" t="s">
        <v>144</v>
      </c>
      <c r="AM27" s="97" t="s">
        <v>651</v>
      </c>
      <c r="AN27" s="31" t="s">
        <v>652</v>
      </c>
      <c r="AO27" s="13"/>
      <c r="AP27" s="13"/>
      <c r="AQ27" s="13"/>
      <c r="AR27" s="13"/>
      <c r="AS27" s="13"/>
      <c r="AT27" s="13"/>
      <c r="AU27" s="13"/>
      <c r="AV27" s="13"/>
      <c r="AW27" s="13"/>
      <c r="AX27" s="13"/>
      <c r="AY27" s="13"/>
      <c r="AZ27" s="13"/>
      <c r="BA27" s="13"/>
      <c r="BB27" s="13"/>
      <c r="BC27" s="13"/>
      <c r="BD27" s="13"/>
      <c r="BE27" s="13"/>
      <c r="BF27" s="13"/>
      <c r="BG27" s="13"/>
      <c r="BH27" s="13"/>
      <c r="BI27" s="13"/>
    </row>
    <row r="28" spans="1:61" ht="108.75" customHeight="1" x14ac:dyDescent="0.25">
      <c r="A28" s="24" t="s">
        <v>694</v>
      </c>
      <c r="B28" s="31" t="s">
        <v>52</v>
      </c>
      <c r="C28" s="31" t="s">
        <v>53</v>
      </c>
      <c r="D28" s="31" t="s">
        <v>101</v>
      </c>
      <c r="E28" s="37" t="s">
        <v>125</v>
      </c>
      <c r="F28" s="37" t="s">
        <v>126</v>
      </c>
      <c r="G28" s="90">
        <v>0.5</v>
      </c>
      <c r="H28" s="37" t="s">
        <v>137</v>
      </c>
      <c r="I28" s="37" t="s">
        <v>138</v>
      </c>
      <c r="J28" s="36" t="s">
        <v>177</v>
      </c>
      <c r="K28" s="37" t="s">
        <v>170</v>
      </c>
      <c r="L28" s="37" t="s">
        <v>171</v>
      </c>
      <c r="M28" s="45" t="s">
        <v>172</v>
      </c>
      <c r="N28" s="56">
        <v>42917</v>
      </c>
      <c r="O28" s="57">
        <v>44195</v>
      </c>
      <c r="P28" s="37" t="s">
        <v>178</v>
      </c>
      <c r="Q28" s="31" t="s">
        <v>179</v>
      </c>
      <c r="R28" s="36">
        <v>20</v>
      </c>
      <c r="S28" s="36">
        <v>60</v>
      </c>
      <c r="T28" s="36">
        <v>60</v>
      </c>
      <c r="U28" s="36">
        <v>20</v>
      </c>
      <c r="V28" s="30">
        <v>20</v>
      </c>
      <c r="W28" s="55">
        <v>1</v>
      </c>
      <c r="X28" s="30">
        <v>51</v>
      </c>
      <c r="Y28" s="79">
        <v>0.85</v>
      </c>
      <c r="Z28" s="80"/>
      <c r="AA28" s="80"/>
      <c r="AB28" s="80"/>
      <c r="AC28" s="80"/>
      <c r="AD28" s="31" t="s">
        <v>82</v>
      </c>
      <c r="AE28" s="31" t="s">
        <v>197</v>
      </c>
      <c r="AF28" s="31" t="s">
        <v>214</v>
      </c>
      <c r="AG28" s="31">
        <v>1053</v>
      </c>
      <c r="AH28" s="31" t="s">
        <v>215</v>
      </c>
      <c r="AI28" s="31" t="s">
        <v>216</v>
      </c>
      <c r="AJ28" s="91">
        <v>50923291740</v>
      </c>
      <c r="AK28" s="92" t="s">
        <v>144</v>
      </c>
      <c r="AL28" s="91" t="s">
        <v>144</v>
      </c>
      <c r="AM28" s="97" t="s">
        <v>653</v>
      </c>
      <c r="AN28" s="31" t="s">
        <v>654</v>
      </c>
      <c r="AO28" s="13"/>
      <c r="AP28" s="13"/>
      <c r="AQ28" s="13"/>
      <c r="AR28" s="13"/>
      <c r="AS28" s="13"/>
      <c r="AT28" s="13"/>
      <c r="AU28" s="13"/>
      <c r="AV28" s="13"/>
      <c r="AW28" s="13"/>
      <c r="AX28" s="13"/>
      <c r="AY28" s="13"/>
      <c r="AZ28" s="13"/>
      <c r="BA28" s="13"/>
      <c r="BB28" s="13"/>
      <c r="BC28" s="13"/>
      <c r="BD28" s="13"/>
      <c r="BE28" s="13"/>
      <c r="BF28" s="13"/>
      <c r="BG28" s="13"/>
      <c r="BH28" s="13"/>
      <c r="BI28" s="13"/>
    </row>
    <row r="29" spans="1:61" ht="108.75" customHeight="1" x14ac:dyDescent="0.25">
      <c r="A29" s="24" t="s">
        <v>695</v>
      </c>
      <c r="B29" s="31" t="s">
        <v>97</v>
      </c>
      <c r="C29" s="31" t="s">
        <v>53</v>
      </c>
      <c r="D29" s="31" t="s">
        <v>122</v>
      </c>
      <c r="E29" s="31" t="s">
        <v>127</v>
      </c>
      <c r="F29" s="31" t="s">
        <v>128</v>
      </c>
      <c r="G29" s="90">
        <v>0.5</v>
      </c>
      <c r="H29" s="37" t="s">
        <v>137</v>
      </c>
      <c r="I29" s="37" t="s">
        <v>138</v>
      </c>
      <c r="J29" s="36" t="s">
        <v>59</v>
      </c>
      <c r="K29" s="37" t="s">
        <v>180</v>
      </c>
      <c r="L29" s="37" t="s">
        <v>171</v>
      </c>
      <c r="M29" s="45" t="s">
        <v>172</v>
      </c>
      <c r="N29" s="56">
        <v>42917</v>
      </c>
      <c r="O29" s="57">
        <v>44195</v>
      </c>
      <c r="P29" s="37" t="s">
        <v>181</v>
      </c>
      <c r="Q29" s="31" t="s">
        <v>182</v>
      </c>
      <c r="R29" s="36">
        <v>1</v>
      </c>
      <c r="S29" s="36">
        <v>1</v>
      </c>
      <c r="T29" s="36">
        <v>1</v>
      </c>
      <c r="U29" s="36">
        <v>1</v>
      </c>
      <c r="V29" s="30">
        <v>1</v>
      </c>
      <c r="W29" s="55">
        <v>1</v>
      </c>
      <c r="X29" s="30">
        <v>1</v>
      </c>
      <c r="Y29" s="79">
        <v>1</v>
      </c>
      <c r="Z29" s="80"/>
      <c r="AA29" s="80"/>
      <c r="AB29" s="80"/>
      <c r="AC29" s="80"/>
      <c r="AD29" s="31" t="s">
        <v>82</v>
      </c>
      <c r="AE29" s="31" t="s">
        <v>197</v>
      </c>
      <c r="AF29" s="31" t="s">
        <v>214</v>
      </c>
      <c r="AG29" s="31">
        <v>1053</v>
      </c>
      <c r="AH29" s="31" t="s">
        <v>215</v>
      </c>
      <c r="AI29" s="31" t="s">
        <v>216</v>
      </c>
      <c r="AJ29" s="91">
        <v>50923291740</v>
      </c>
      <c r="AK29" s="92">
        <v>2.660864908180423E-3</v>
      </c>
      <c r="AL29" s="91">
        <v>65500000</v>
      </c>
      <c r="AM29" s="97" t="s">
        <v>655</v>
      </c>
      <c r="AN29" s="54" t="s">
        <v>656</v>
      </c>
      <c r="AO29" s="13"/>
      <c r="AP29" s="13"/>
      <c r="AQ29" s="13"/>
      <c r="AR29" s="13"/>
      <c r="AS29" s="13"/>
      <c r="AT29" s="13"/>
      <c r="AU29" s="13"/>
      <c r="AV29" s="13"/>
      <c r="AW29" s="13"/>
      <c r="AX29" s="13"/>
      <c r="AY29" s="13"/>
      <c r="AZ29" s="13"/>
      <c r="BA29" s="13"/>
      <c r="BB29" s="13"/>
      <c r="BC29" s="13"/>
      <c r="BD29" s="13"/>
      <c r="BE29" s="13"/>
      <c r="BF29" s="13"/>
      <c r="BG29" s="13"/>
      <c r="BH29" s="13"/>
      <c r="BI29" s="13"/>
    </row>
    <row r="30" spans="1:61" ht="108.75" customHeight="1" x14ac:dyDescent="0.25">
      <c r="A30" s="24" t="s">
        <v>696</v>
      </c>
      <c r="B30" s="31" t="s">
        <v>121</v>
      </c>
      <c r="C30" s="94"/>
      <c r="D30" s="31" t="s">
        <v>98</v>
      </c>
      <c r="E30" s="37" t="s">
        <v>129</v>
      </c>
      <c r="F30" s="37" t="s">
        <v>130</v>
      </c>
      <c r="G30" s="90">
        <v>1</v>
      </c>
      <c r="H30" s="37" t="s">
        <v>137</v>
      </c>
      <c r="I30" s="37" t="s">
        <v>138</v>
      </c>
      <c r="J30" s="36" t="s">
        <v>59</v>
      </c>
      <c r="K30" s="37" t="s">
        <v>183</v>
      </c>
      <c r="L30" s="37" t="s">
        <v>184</v>
      </c>
      <c r="M30" s="45" t="s">
        <v>185</v>
      </c>
      <c r="N30" s="56">
        <v>42887</v>
      </c>
      <c r="O30" s="57">
        <v>43981</v>
      </c>
      <c r="P30" s="37" t="s">
        <v>186</v>
      </c>
      <c r="Q30" s="37" t="s">
        <v>187</v>
      </c>
      <c r="R30" s="36">
        <v>43</v>
      </c>
      <c r="S30" s="36">
        <v>20</v>
      </c>
      <c r="T30" s="36">
        <v>150</v>
      </c>
      <c r="U30" s="36">
        <v>40</v>
      </c>
      <c r="V30" s="30">
        <v>43</v>
      </c>
      <c r="W30" s="55">
        <v>1</v>
      </c>
      <c r="X30" s="30">
        <v>40</v>
      </c>
      <c r="Y30" s="79">
        <v>2</v>
      </c>
      <c r="Z30" s="80"/>
      <c r="AA30" s="80"/>
      <c r="AB30" s="80"/>
      <c r="AC30" s="80"/>
      <c r="AD30" s="31" t="s">
        <v>217</v>
      </c>
      <c r="AE30" s="31" t="s">
        <v>218</v>
      </c>
      <c r="AF30" s="31" t="s">
        <v>219</v>
      </c>
      <c r="AG30" s="31">
        <v>1057</v>
      </c>
      <c r="AH30" s="31" t="s">
        <v>220</v>
      </c>
      <c r="AI30" s="31" t="s">
        <v>221</v>
      </c>
      <c r="AJ30" s="96">
        <v>19056655033</v>
      </c>
      <c r="AK30" s="92" t="s">
        <v>144</v>
      </c>
      <c r="AL30" s="91" t="s">
        <v>144</v>
      </c>
      <c r="AM30" s="46" t="s">
        <v>657</v>
      </c>
      <c r="AN30" s="98" t="s">
        <v>658</v>
      </c>
      <c r="AO30" s="13"/>
      <c r="AP30" s="13"/>
      <c r="AQ30" s="13"/>
      <c r="AR30" s="13"/>
      <c r="AS30" s="13"/>
      <c r="AT30" s="13"/>
      <c r="AU30" s="13"/>
      <c r="AV30" s="13"/>
      <c r="AW30" s="13"/>
      <c r="AX30" s="13"/>
      <c r="AY30" s="13"/>
      <c r="AZ30" s="13"/>
      <c r="BA30" s="13"/>
      <c r="BB30" s="13"/>
      <c r="BC30" s="13"/>
      <c r="BD30" s="13"/>
      <c r="BE30" s="13"/>
      <c r="BF30" s="13"/>
      <c r="BG30" s="13"/>
      <c r="BH30" s="13"/>
      <c r="BI30" s="13"/>
    </row>
    <row r="31" spans="1:61" ht="108.75" customHeight="1" x14ac:dyDescent="0.25">
      <c r="A31" s="24" t="s">
        <v>697</v>
      </c>
      <c r="B31" s="31" t="s">
        <v>121</v>
      </c>
      <c r="C31" s="94"/>
      <c r="D31" s="31" t="s">
        <v>101</v>
      </c>
      <c r="E31" s="31" t="s">
        <v>131</v>
      </c>
      <c r="F31" s="31" t="s">
        <v>132</v>
      </c>
      <c r="G31" s="90">
        <v>1</v>
      </c>
      <c r="H31" s="37" t="s">
        <v>137</v>
      </c>
      <c r="I31" s="37" t="s">
        <v>138</v>
      </c>
      <c r="J31" s="36" t="s">
        <v>59</v>
      </c>
      <c r="K31" s="37" t="s">
        <v>183</v>
      </c>
      <c r="L31" s="37" t="s">
        <v>184</v>
      </c>
      <c r="M31" s="37" t="s">
        <v>185</v>
      </c>
      <c r="N31" s="56">
        <v>42887</v>
      </c>
      <c r="O31" s="57">
        <v>43981</v>
      </c>
      <c r="P31" s="37" t="s">
        <v>188</v>
      </c>
      <c r="Q31" s="31" t="s">
        <v>189</v>
      </c>
      <c r="R31" s="36">
        <v>98</v>
      </c>
      <c r="S31" s="36">
        <v>95</v>
      </c>
      <c r="T31" s="36">
        <v>95</v>
      </c>
      <c r="U31" s="36">
        <v>93</v>
      </c>
      <c r="V31" s="30">
        <v>98</v>
      </c>
      <c r="W31" s="55">
        <v>1</v>
      </c>
      <c r="X31" s="30">
        <v>0</v>
      </c>
      <c r="Y31" s="79">
        <v>0</v>
      </c>
      <c r="Z31" s="80"/>
      <c r="AA31" s="80"/>
      <c r="AB31" s="80"/>
      <c r="AC31" s="80"/>
      <c r="AD31" s="31" t="s">
        <v>217</v>
      </c>
      <c r="AE31" s="31" t="s">
        <v>218</v>
      </c>
      <c r="AF31" s="31" t="s">
        <v>219</v>
      </c>
      <c r="AG31" s="31">
        <v>1057</v>
      </c>
      <c r="AH31" s="31" t="s">
        <v>220</v>
      </c>
      <c r="AI31" s="31" t="s">
        <v>221</v>
      </c>
      <c r="AJ31" s="96">
        <v>19056655033</v>
      </c>
      <c r="AK31" s="92" t="s">
        <v>144</v>
      </c>
      <c r="AL31" s="91" t="s">
        <v>144</v>
      </c>
      <c r="AM31" s="46" t="s">
        <v>659</v>
      </c>
      <c r="AN31" s="98" t="s">
        <v>660</v>
      </c>
      <c r="AO31" s="13"/>
      <c r="AP31" s="13"/>
      <c r="AQ31" s="13"/>
      <c r="AR31" s="13"/>
      <c r="AS31" s="13"/>
      <c r="AT31" s="13"/>
      <c r="AU31" s="13"/>
      <c r="AV31" s="13"/>
      <c r="AW31" s="13"/>
      <c r="AX31" s="13"/>
      <c r="AY31" s="13"/>
      <c r="AZ31" s="13"/>
      <c r="BA31" s="13"/>
      <c r="BB31" s="13"/>
      <c r="BC31" s="13"/>
      <c r="BD31" s="13"/>
      <c r="BE31" s="13"/>
      <c r="BF31" s="13"/>
      <c r="BG31" s="13"/>
      <c r="BH31" s="13"/>
      <c r="BI31" s="13"/>
    </row>
    <row r="32" spans="1:61" ht="108.75" customHeight="1" x14ac:dyDescent="0.25">
      <c r="A32" s="24" t="s">
        <v>698</v>
      </c>
      <c r="B32" s="31" t="s">
        <v>52</v>
      </c>
      <c r="C32" s="31" t="s">
        <v>53</v>
      </c>
      <c r="D32" s="31" t="s">
        <v>98</v>
      </c>
      <c r="E32" s="37" t="s">
        <v>133</v>
      </c>
      <c r="F32" s="37" t="s">
        <v>134</v>
      </c>
      <c r="G32" s="90">
        <v>1.5</v>
      </c>
      <c r="H32" s="37" t="s">
        <v>137</v>
      </c>
      <c r="I32" s="37" t="s">
        <v>138</v>
      </c>
      <c r="J32" s="36" t="s">
        <v>59</v>
      </c>
      <c r="K32" s="37" t="s">
        <v>190</v>
      </c>
      <c r="L32" s="37" t="s">
        <v>191</v>
      </c>
      <c r="M32" s="45" t="s">
        <v>192</v>
      </c>
      <c r="N32" s="56">
        <v>42887</v>
      </c>
      <c r="O32" s="57">
        <v>43981</v>
      </c>
      <c r="P32" s="37" t="s">
        <v>193</v>
      </c>
      <c r="Q32" s="31" t="s">
        <v>194</v>
      </c>
      <c r="R32" s="55">
        <v>1</v>
      </c>
      <c r="S32" s="55">
        <v>1</v>
      </c>
      <c r="T32" s="55">
        <v>1</v>
      </c>
      <c r="U32" s="55">
        <v>1</v>
      </c>
      <c r="V32" s="99">
        <v>1</v>
      </c>
      <c r="W32" s="55">
        <v>1</v>
      </c>
      <c r="X32" s="63">
        <v>0.41199999999999998</v>
      </c>
      <c r="Y32" s="79">
        <v>0.41199999999999998</v>
      </c>
      <c r="Z32" s="80"/>
      <c r="AA32" s="80"/>
      <c r="AB32" s="80"/>
      <c r="AC32" s="80"/>
      <c r="AD32" s="31" t="s">
        <v>82</v>
      </c>
      <c r="AE32" s="31" t="s">
        <v>206</v>
      </c>
      <c r="AF32" s="31" t="s">
        <v>207</v>
      </c>
      <c r="AG32" s="31">
        <v>1074</v>
      </c>
      <c r="AH32" s="31" t="s">
        <v>222</v>
      </c>
      <c r="AI32" s="31" t="s">
        <v>223</v>
      </c>
      <c r="AJ32" s="100">
        <v>136340000373</v>
      </c>
      <c r="AK32" s="101">
        <v>1.0849665973471281E-2</v>
      </c>
      <c r="AL32" s="91">
        <v>1479243462.8699999</v>
      </c>
      <c r="AM32" s="102" t="s">
        <v>661</v>
      </c>
      <c r="AN32" s="31" t="s">
        <v>662</v>
      </c>
      <c r="AO32" s="13"/>
      <c r="AP32" s="13"/>
      <c r="AQ32" s="13"/>
      <c r="AR32" s="13"/>
      <c r="AS32" s="13"/>
      <c r="AT32" s="13"/>
      <c r="AU32" s="13"/>
      <c r="AV32" s="13"/>
      <c r="AW32" s="13"/>
      <c r="AX32" s="13"/>
      <c r="AY32" s="13"/>
      <c r="AZ32" s="13"/>
      <c r="BA32" s="13"/>
      <c r="BB32" s="13"/>
      <c r="BC32" s="13"/>
      <c r="BD32" s="13"/>
      <c r="BE32" s="13"/>
      <c r="BF32" s="13"/>
      <c r="BG32" s="13"/>
      <c r="BH32" s="13"/>
      <c r="BI32" s="13"/>
    </row>
    <row r="33" spans="1:61" ht="108.75" customHeight="1" x14ac:dyDescent="0.25">
      <c r="A33" s="24" t="s">
        <v>699</v>
      </c>
      <c r="B33" s="31" t="s">
        <v>52</v>
      </c>
      <c r="C33" s="31" t="s">
        <v>53</v>
      </c>
      <c r="D33" s="31" t="s">
        <v>98</v>
      </c>
      <c r="E33" s="37" t="s">
        <v>135</v>
      </c>
      <c r="F33" s="37" t="s">
        <v>136</v>
      </c>
      <c r="G33" s="90">
        <v>1</v>
      </c>
      <c r="H33" s="37" t="s">
        <v>137</v>
      </c>
      <c r="I33" s="37" t="s">
        <v>138</v>
      </c>
      <c r="J33" s="36" t="s">
        <v>59</v>
      </c>
      <c r="K33" s="37" t="s">
        <v>190</v>
      </c>
      <c r="L33" s="37" t="s">
        <v>191</v>
      </c>
      <c r="M33" s="45" t="s">
        <v>192</v>
      </c>
      <c r="N33" s="56">
        <v>42892</v>
      </c>
      <c r="O33" s="57">
        <v>43988</v>
      </c>
      <c r="P33" s="37" t="s">
        <v>195</v>
      </c>
      <c r="Q33" s="31" t="s">
        <v>196</v>
      </c>
      <c r="R33" s="36">
        <v>2</v>
      </c>
      <c r="S33" s="36">
        <v>2</v>
      </c>
      <c r="T33" s="36">
        <v>2</v>
      </c>
      <c r="U33" s="36">
        <v>2</v>
      </c>
      <c r="V33" s="30">
        <v>2</v>
      </c>
      <c r="W33" s="55">
        <v>1</v>
      </c>
      <c r="X33" s="30">
        <v>5</v>
      </c>
      <c r="Y33" s="79">
        <v>2.5</v>
      </c>
      <c r="Z33" s="80"/>
      <c r="AA33" s="80"/>
      <c r="AB33" s="80"/>
      <c r="AC33" s="80"/>
      <c r="AD33" s="31" t="s">
        <v>82</v>
      </c>
      <c r="AE33" s="31" t="s">
        <v>206</v>
      </c>
      <c r="AF33" s="31" t="s">
        <v>207</v>
      </c>
      <c r="AG33" s="31">
        <v>1074</v>
      </c>
      <c r="AH33" s="31" t="s">
        <v>222</v>
      </c>
      <c r="AI33" s="46" t="s">
        <v>223</v>
      </c>
      <c r="AJ33" s="100">
        <v>136340000373</v>
      </c>
      <c r="AK33" s="92" t="s">
        <v>144</v>
      </c>
      <c r="AL33" s="91" t="s">
        <v>144</v>
      </c>
      <c r="AM33" s="103" t="s">
        <v>663</v>
      </c>
      <c r="AN33" s="31" t="s">
        <v>664</v>
      </c>
      <c r="AO33" s="13"/>
      <c r="AP33" s="13"/>
      <c r="AQ33" s="13"/>
      <c r="AR33" s="13"/>
      <c r="AS33" s="13"/>
      <c r="AT33" s="13"/>
      <c r="AU33" s="13"/>
      <c r="AV33" s="13"/>
      <c r="AW33" s="13"/>
      <c r="AX33" s="13"/>
      <c r="AY33" s="13"/>
      <c r="AZ33" s="13"/>
      <c r="BA33" s="13"/>
      <c r="BB33" s="13"/>
      <c r="BC33" s="13"/>
      <c r="BD33" s="13"/>
      <c r="BE33" s="13"/>
      <c r="BF33" s="13"/>
      <c r="BG33" s="13"/>
      <c r="BH33" s="13"/>
      <c r="BI33" s="13"/>
    </row>
    <row r="34" spans="1:61" ht="108.75" customHeight="1" x14ac:dyDescent="0.25">
      <c r="A34" s="24" t="s">
        <v>702</v>
      </c>
      <c r="B34" s="46" t="s">
        <v>97</v>
      </c>
      <c r="C34" s="46" t="s">
        <v>224</v>
      </c>
      <c r="D34" s="46" t="s">
        <v>98</v>
      </c>
      <c r="E34" s="46" t="s">
        <v>225</v>
      </c>
      <c r="F34" s="46" t="s">
        <v>226</v>
      </c>
      <c r="G34" s="36">
        <v>2.2000000000000002</v>
      </c>
      <c r="H34" s="37" t="s">
        <v>242</v>
      </c>
      <c r="I34" s="36" t="s">
        <v>248</v>
      </c>
      <c r="J34" s="36" t="s">
        <v>59</v>
      </c>
      <c r="K34" s="36" t="s">
        <v>249</v>
      </c>
      <c r="L34" s="36">
        <v>3274850</v>
      </c>
      <c r="M34" s="38" t="s">
        <v>250</v>
      </c>
      <c r="N34" s="39">
        <v>42856</v>
      </c>
      <c r="O34" s="40">
        <v>44012</v>
      </c>
      <c r="P34" s="36" t="s">
        <v>246</v>
      </c>
      <c r="Q34" s="30" t="s">
        <v>247</v>
      </c>
      <c r="R34" s="36">
        <v>1</v>
      </c>
      <c r="S34" s="36">
        <v>1</v>
      </c>
      <c r="T34" s="36">
        <v>1</v>
      </c>
      <c r="U34" s="36">
        <v>1</v>
      </c>
      <c r="V34" s="30">
        <v>1</v>
      </c>
      <c r="W34" s="55">
        <v>1</v>
      </c>
      <c r="X34" s="30">
        <v>1</v>
      </c>
      <c r="Y34" s="79">
        <v>1</v>
      </c>
      <c r="Z34" s="80"/>
      <c r="AA34" s="80"/>
      <c r="AB34" s="80"/>
      <c r="AC34" s="80"/>
      <c r="AD34" s="31" t="s">
        <v>281</v>
      </c>
      <c r="AE34" s="31" t="s">
        <v>279</v>
      </c>
      <c r="AF34" s="31" t="s">
        <v>282</v>
      </c>
      <c r="AG34" s="30" t="s">
        <v>283</v>
      </c>
      <c r="AH34" s="30" t="s">
        <v>284</v>
      </c>
      <c r="AI34" s="30" t="s">
        <v>285</v>
      </c>
      <c r="AJ34" s="47" t="s">
        <v>286</v>
      </c>
      <c r="AK34" s="48">
        <v>1.8</v>
      </c>
      <c r="AL34" s="104">
        <v>36000000</v>
      </c>
      <c r="AM34" s="90" t="s">
        <v>800</v>
      </c>
      <c r="AN34" s="90" t="s">
        <v>801</v>
      </c>
    </row>
    <row r="35" spans="1:61" ht="108.75" customHeight="1" x14ac:dyDescent="0.25">
      <c r="A35" s="24" t="s">
        <v>703</v>
      </c>
      <c r="B35" s="46" t="s">
        <v>97</v>
      </c>
      <c r="C35" s="46" t="s">
        <v>224</v>
      </c>
      <c r="D35" s="46" t="s">
        <v>98</v>
      </c>
      <c r="E35" s="46" t="s">
        <v>225</v>
      </c>
      <c r="F35" s="46" t="s">
        <v>226</v>
      </c>
      <c r="G35" s="36">
        <v>2.2599999999999998</v>
      </c>
      <c r="H35" s="37" t="s">
        <v>242</v>
      </c>
      <c r="I35" s="36" t="s">
        <v>251</v>
      </c>
      <c r="J35" s="36" t="s">
        <v>59</v>
      </c>
      <c r="K35" s="24" t="s">
        <v>252</v>
      </c>
      <c r="L35" s="24">
        <v>3795750</v>
      </c>
      <c r="M35" s="30" t="s">
        <v>253</v>
      </c>
      <c r="N35" s="49">
        <v>42856</v>
      </c>
      <c r="O35" s="50">
        <v>44012</v>
      </c>
      <c r="P35" s="36" t="s">
        <v>246</v>
      </c>
      <c r="Q35" s="30" t="s">
        <v>247</v>
      </c>
      <c r="R35" s="36">
        <v>1</v>
      </c>
      <c r="S35" s="36">
        <v>1</v>
      </c>
      <c r="T35" s="36">
        <v>1</v>
      </c>
      <c r="U35" s="36">
        <v>1</v>
      </c>
      <c r="V35" s="30">
        <v>1</v>
      </c>
      <c r="W35" s="55">
        <v>1</v>
      </c>
      <c r="X35" s="30">
        <v>1</v>
      </c>
      <c r="Y35" s="79">
        <v>1</v>
      </c>
      <c r="Z35" s="80"/>
      <c r="AA35" s="80"/>
      <c r="AB35" s="80"/>
      <c r="AC35" s="80"/>
      <c r="AD35" s="31" t="s">
        <v>82</v>
      </c>
      <c r="AE35" s="31" t="s">
        <v>279</v>
      </c>
      <c r="AF35" s="31" t="s">
        <v>280</v>
      </c>
      <c r="AG35" s="30" t="s">
        <v>287</v>
      </c>
      <c r="AH35" s="30" t="s">
        <v>288</v>
      </c>
      <c r="AI35" s="30" t="s">
        <v>289</v>
      </c>
      <c r="AJ35" s="47">
        <v>14218311000</v>
      </c>
      <c r="AK35" s="29">
        <v>1.02</v>
      </c>
      <c r="AL35" s="105">
        <f xml:space="preserve"> 115000000 + 146000000</f>
        <v>261000000</v>
      </c>
      <c r="AM35" s="106" t="s">
        <v>615</v>
      </c>
      <c r="AN35" s="107" t="s">
        <v>616</v>
      </c>
    </row>
    <row r="36" spans="1:61" ht="111" customHeight="1" x14ac:dyDescent="0.25">
      <c r="A36" s="24" t="s">
        <v>704</v>
      </c>
      <c r="B36" s="46" t="s">
        <v>97</v>
      </c>
      <c r="C36" s="46" t="s">
        <v>53</v>
      </c>
      <c r="D36" s="46" t="s">
        <v>98</v>
      </c>
      <c r="E36" s="46" t="s">
        <v>227</v>
      </c>
      <c r="F36" s="46" t="s">
        <v>228</v>
      </c>
      <c r="G36" s="36">
        <v>2.46</v>
      </c>
      <c r="H36" s="37" t="s">
        <v>242</v>
      </c>
      <c r="I36" s="36" t="s">
        <v>251</v>
      </c>
      <c r="J36" s="36" t="s">
        <v>59</v>
      </c>
      <c r="K36" s="24" t="s">
        <v>252</v>
      </c>
      <c r="L36" s="24">
        <v>3795750</v>
      </c>
      <c r="M36" s="30" t="s">
        <v>253</v>
      </c>
      <c r="N36" s="49">
        <v>43101</v>
      </c>
      <c r="O36" s="50">
        <v>44012</v>
      </c>
      <c r="P36" s="36" t="s">
        <v>254</v>
      </c>
      <c r="Q36" s="30" t="s">
        <v>255</v>
      </c>
      <c r="R36" s="36">
        <v>4</v>
      </c>
      <c r="S36" s="36">
        <v>4</v>
      </c>
      <c r="T36" s="36">
        <v>4</v>
      </c>
      <c r="U36" s="36">
        <v>2</v>
      </c>
      <c r="V36" s="30">
        <v>4</v>
      </c>
      <c r="W36" s="55">
        <v>1</v>
      </c>
      <c r="X36" s="30">
        <v>4</v>
      </c>
      <c r="Y36" s="79">
        <v>1</v>
      </c>
      <c r="Z36" s="80"/>
      <c r="AA36" s="80"/>
      <c r="AB36" s="80"/>
      <c r="AC36" s="80"/>
      <c r="AD36" s="31" t="s">
        <v>82</v>
      </c>
      <c r="AE36" s="31" t="s">
        <v>279</v>
      </c>
      <c r="AF36" s="31" t="s">
        <v>282</v>
      </c>
      <c r="AG36" s="30">
        <v>1017</v>
      </c>
      <c r="AH36" s="30" t="s">
        <v>290</v>
      </c>
      <c r="AI36" s="30" t="s">
        <v>291</v>
      </c>
      <c r="AJ36" s="47">
        <v>21774676000</v>
      </c>
      <c r="AK36" s="108">
        <v>0.5</v>
      </c>
      <c r="AL36" s="105">
        <f>60000000+60000000</f>
        <v>120000000</v>
      </c>
      <c r="AM36" s="109" t="s">
        <v>792</v>
      </c>
      <c r="AN36" s="109" t="s">
        <v>793</v>
      </c>
    </row>
    <row r="37" spans="1:61" ht="108.75" customHeight="1" x14ac:dyDescent="0.25">
      <c r="A37" s="24" t="s">
        <v>705</v>
      </c>
      <c r="B37" s="46" t="s">
        <v>97</v>
      </c>
      <c r="C37" s="46" t="s">
        <v>53</v>
      </c>
      <c r="D37" s="46" t="s">
        <v>98</v>
      </c>
      <c r="E37" s="46" t="s">
        <v>229</v>
      </c>
      <c r="F37" s="46" t="s">
        <v>230</v>
      </c>
      <c r="G37" s="36">
        <v>1.1599999999999999</v>
      </c>
      <c r="H37" s="37" t="s">
        <v>242</v>
      </c>
      <c r="I37" s="36" t="s">
        <v>251</v>
      </c>
      <c r="J37" s="36" t="s">
        <v>59</v>
      </c>
      <c r="K37" s="24" t="s">
        <v>252</v>
      </c>
      <c r="L37" s="24">
        <v>3795750</v>
      </c>
      <c r="M37" s="30" t="s">
        <v>253</v>
      </c>
      <c r="N37" s="39">
        <v>42736</v>
      </c>
      <c r="O37" s="50">
        <v>44012</v>
      </c>
      <c r="P37" s="36" t="s">
        <v>256</v>
      </c>
      <c r="Q37" s="30" t="s">
        <v>257</v>
      </c>
      <c r="R37" s="36">
        <v>2</v>
      </c>
      <c r="S37" s="36">
        <v>2</v>
      </c>
      <c r="T37" s="36">
        <v>2</v>
      </c>
      <c r="U37" s="36">
        <v>2</v>
      </c>
      <c r="V37" s="30">
        <v>4</v>
      </c>
      <c r="W37" s="60">
        <v>2</v>
      </c>
      <c r="X37" s="30">
        <v>2</v>
      </c>
      <c r="Y37" s="79">
        <v>1</v>
      </c>
      <c r="Z37" s="80"/>
      <c r="AA37" s="80"/>
      <c r="AB37" s="80"/>
      <c r="AC37" s="80"/>
      <c r="AD37" s="31" t="s">
        <v>82</v>
      </c>
      <c r="AE37" s="31" t="s">
        <v>279</v>
      </c>
      <c r="AF37" s="31" t="s">
        <v>282</v>
      </c>
      <c r="AG37" s="30">
        <v>1017</v>
      </c>
      <c r="AH37" s="30" t="s">
        <v>290</v>
      </c>
      <c r="AI37" s="30" t="s">
        <v>291</v>
      </c>
      <c r="AJ37" s="47">
        <v>21774676000</v>
      </c>
      <c r="AK37" s="48">
        <v>0.16</v>
      </c>
      <c r="AL37" s="105">
        <f>40000000+92900000</f>
        <v>132900000</v>
      </c>
      <c r="AM37" s="109" t="s">
        <v>794</v>
      </c>
      <c r="AN37" s="107" t="s">
        <v>795</v>
      </c>
    </row>
    <row r="38" spans="1:61" ht="108.75" customHeight="1" x14ac:dyDescent="0.25">
      <c r="A38" s="24" t="s">
        <v>706</v>
      </c>
      <c r="B38" s="46" t="s">
        <v>97</v>
      </c>
      <c r="C38" s="46" t="s">
        <v>53</v>
      </c>
      <c r="D38" s="46" t="s">
        <v>98</v>
      </c>
      <c r="E38" s="46" t="s">
        <v>229</v>
      </c>
      <c r="F38" s="46" t="s">
        <v>230</v>
      </c>
      <c r="G38" s="36">
        <v>0.3</v>
      </c>
      <c r="H38" s="37" t="s">
        <v>242</v>
      </c>
      <c r="I38" s="36" t="s">
        <v>258</v>
      </c>
      <c r="J38" s="36" t="s">
        <v>59</v>
      </c>
      <c r="K38" s="36" t="s">
        <v>259</v>
      </c>
      <c r="L38" s="24">
        <v>4578300</v>
      </c>
      <c r="M38" s="41" t="s">
        <v>260</v>
      </c>
      <c r="N38" s="49">
        <v>43101</v>
      </c>
      <c r="O38" s="50">
        <v>44012</v>
      </c>
      <c r="P38" s="36" t="s">
        <v>256</v>
      </c>
      <c r="Q38" s="30" t="s">
        <v>257</v>
      </c>
      <c r="R38" s="36">
        <v>1</v>
      </c>
      <c r="S38" s="36">
        <v>1</v>
      </c>
      <c r="T38" s="36">
        <v>1</v>
      </c>
      <c r="U38" s="36">
        <v>1</v>
      </c>
      <c r="V38" s="30">
        <v>1</v>
      </c>
      <c r="W38" s="60">
        <v>1</v>
      </c>
      <c r="X38" s="30">
        <v>1</v>
      </c>
      <c r="Y38" s="79">
        <v>1</v>
      </c>
      <c r="Z38" s="80"/>
      <c r="AA38" s="80"/>
      <c r="AB38" s="80"/>
      <c r="AC38" s="80"/>
      <c r="AD38" s="31" t="s">
        <v>82</v>
      </c>
      <c r="AE38" s="31" t="s">
        <v>279</v>
      </c>
      <c r="AF38" s="31" t="s">
        <v>282</v>
      </c>
      <c r="AG38" s="30">
        <v>10</v>
      </c>
      <c r="AH38" s="30" t="s">
        <v>294</v>
      </c>
      <c r="AI38" s="30" t="s">
        <v>295</v>
      </c>
      <c r="AJ38" s="47">
        <v>6474004417</v>
      </c>
      <c r="AK38" s="48">
        <v>4.8</v>
      </c>
      <c r="AL38" s="47">
        <v>312513336</v>
      </c>
      <c r="AM38" s="46" t="s">
        <v>296</v>
      </c>
      <c r="AN38" s="46" t="s">
        <v>617</v>
      </c>
    </row>
    <row r="39" spans="1:61" ht="108.75" customHeight="1" x14ac:dyDescent="0.25">
      <c r="A39" s="24" t="s">
        <v>708</v>
      </c>
      <c r="B39" s="46" t="s">
        <v>97</v>
      </c>
      <c r="C39" s="46" t="s">
        <v>53</v>
      </c>
      <c r="D39" s="46" t="s">
        <v>98</v>
      </c>
      <c r="E39" s="46" t="s">
        <v>231</v>
      </c>
      <c r="F39" s="46" t="s">
        <v>232</v>
      </c>
      <c r="G39" s="36">
        <v>1.06</v>
      </c>
      <c r="H39" s="37" t="s">
        <v>242</v>
      </c>
      <c r="I39" s="36" t="s">
        <v>261</v>
      </c>
      <c r="J39" s="36" t="s">
        <v>59</v>
      </c>
      <c r="K39" s="36" t="s">
        <v>262</v>
      </c>
      <c r="L39" s="36" t="s">
        <v>263</v>
      </c>
      <c r="M39" s="36" t="s">
        <v>264</v>
      </c>
      <c r="N39" s="49">
        <v>43101</v>
      </c>
      <c r="O39" s="49">
        <v>44012</v>
      </c>
      <c r="P39" s="36" t="s">
        <v>265</v>
      </c>
      <c r="Q39" s="36" t="s">
        <v>266</v>
      </c>
      <c r="R39" s="36" t="s">
        <v>59</v>
      </c>
      <c r="S39" s="36">
        <v>1</v>
      </c>
      <c r="T39" s="36">
        <v>1</v>
      </c>
      <c r="U39" s="36">
        <v>0</v>
      </c>
      <c r="V39" s="36" t="s">
        <v>59</v>
      </c>
      <c r="W39" s="60" t="s">
        <v>59</v>
      </c>
      <c r="X39" s="36">
        <v>1</v>
      </c>
      <c r="Y39" s="79">
        <v>1</v>
      </c>
      <c r="Z39" s="80"/>
      <c r="AA39" s="80"/>
      <c r="AB39" s="80"/>
      <c r="AC39" s="80"/>
      <c r="AD39" s="37" t="s">
        <v>281</v>
      </c>
      <c r="AE39" s="37" t="s">
        <v>292</v>
      </c>
      <c r="AF39" s="37" t="s">
        <v>298</v>
      </c>
      <c r="AG39" s="36">
        <v>1107</v>
      </c>
      <c r="AH39" s="36" t="s">
        <v>297</v>
      </c>
      <c r="AI39" s="36" t="s">
        <v>299</v>
      </c>
      <c r="AJ39" s="110">
        <v>598546455</v>
      </c>
      <c r="AK39" s="90" t="s">
        <v>786</v>
      </c>
      <c r="AL39" s="110">
        <v>16000000</v>
      </c>
      <c r="AM39" s="111" t="s">
        <v>784</v>
      </c>
      <c r="AN39" s="109" t="s">
        <v>785</v>
      </c>
    </row>
    <row r="40" spans="1:61" s="13" customFormat="1" ht="108.75" customHeight="1" x14ac:dyDescent="0.25">
      <c r="A40" s="24" t="s">
        <v>709</v>
      </c>
      <c r="B40" s="46" t="s">
        <v>97</v>
      </c>
      <c r="C40" s="46" t="s">
        <v>53</v>
      </c>
      <c r="D40" s="46" t="s">
        <v>98</v>
      </c>
      <c r="E40" s="46" t="s">
        <v>233</v>
      </c>
      <c r="F40" s="46" t="s">
        <v>234</v>
      </c>
      <c r="G40" s="36">
        <v>1.1599999999999999</v>
      </c>
      <c r="H40" s="37" t="s">
        <v>242</v>
      </c>
      <c r="I40" s="36" t="s">
        <v>261</v>
      </c>
      <c r="J40" s="36" t="s">
        <v>59</v>
      </c>
      <c r="K40" s="36" t="s">
        <v>267</v>
      </c>
      <c r="L40" s="24">
        <v>3550800</v>
      </c>
      <c r="M40" s="36" t="s">
        <v>268</v>
      </c>
      <c r="N40" s="49">
        <v>43101</v>
      </c>
      <c r="O40" s="49">
        <v>44012</v>
      </c>
      <c r="P40" s="36" t="s">
        <v>269</v>
      </c>
      <c r="Q40" s="36" t="s">
        <v>270</v>
      </c>
      <c r="R40" s="36" t="s">
        <v>59</v>
      </c>
      <c r="S40" s="55">
        <v>0.5</v>
      </c>
      <c r="T40" s="55">
        <v>0.5</v>
      </c>
      <c r="U40" s="55">
        <v>0</v>
      </c>
      <c r="V40" s="36" t="s">
        <v>59</v>
      </c>
      <c r="W40" s="60" t="s">
        <v>59</v>
      </c>
      <c r="X40" s="55">
        <v>0.5</v>
      </c>
      <c r="Y40" s="79">
        <v>1</v>
      </c>
      <c r="Z40" s="80"/>
      <c r="AA40" s="80"/>
      <c r="AB40" s="80"/>
      <c r="AC40" s="80"/>
      <c r="AD40" s="37" t="s">
        <v>281</v>
      </c>
      <c r="AE40" s="37" t="s">
        <v>292</v>
      </c>
      <c r="AF40" s="37" t="s">
        <v>298</v>
      </c>
      <c r="AG40" s="36">
        <v>1114</v>
      </c>
      <c r="AH40" s="37" t="s">
        <v>300</v>
      </c>
      <c r="AI40" s="37" t="s">
        <v>301</v>
      </c>
      <c r="AJ40" s="73">
        <v>16230206371</v>
      </c>
      <c r="AK40" s="90" t="s">
        <v>452</v>
      </c>
      <c r="AL40" s="90" t="s">
        <v>452</v>
      </c>
      <c r="AM40" s="112" t="s">
        <v>797</v>
      </c>
      <c r="AN40" s="54" t="s">
        <v>798</v>
      </c>
    </row>
    <row r="41" spans="1:61" ht="108.75" customHeight="1" x14ac:dyDescent="0.25">
      <c r="A41" s="24" t="s">
        <v>710</v>
      </c>
      <c r="B41" s="46" t="s">
        <v>97</v>
      </c>
      <c r="C41" s="46" t="s">
        <v>224</v>
      </c>
      <c r="D41" s="46" t="s">
        <v>54</v>
      </c>
      <c r="E41" s="51" t="s">
        <v>235</v>
      </c>
      <c r="F41" s="51" t="s">
        <v>236</v>
      </c>
      <c r="G41" s="36">
        <v>1.3</v>
      </c>
      <c r="H41" s="37" t="s">
        <v>242</v>
      </c>
      <c r="I41" s="36" t="s">
        <v>251</v>
      </c>
      <c r="J41" s="36" t="s">
        <v>59</v>
      </c>
      <c r="K41" s="24" t="s">
        <v>252</v>
      </c>
      <c r="L41" s="24">
        <v>3795750</v>
      </c>
      <c r="M41" s="30" t="s">
        <v>253</v>
      </c>
      <c r="N41" s="49">
        <v>43101</v>
      </c>
      <c r="O41" s="50">
        <v>44012</v>
      </c>
      <c r="P41" s="36" t="s">
        <v>271</v>
      </c>
      <c r="Q41" s="30" t="s">
        <v>272</v>
      </c>
      <c r="R41" s="36" t="s">
        <v>59</v>
      </c>
      <c r="S41" s="36">
        <v>3</v>
      </c>
      <c r="T41" s="36">
        <v>3</v>
      </c>
      <c r="U41" s="36">
        <v>1</v>
      </c>
      <c r="V41" s="30" t="s">
        <v>59</v>
      </c>
      <c r="W41" s="60" t="s">
        <v>59</v>
      </c>
      <c r="X41" s="30">
        <v>4</v>
      </c>
      <c r="Y41" s="79">
        <v>1.333</v>
      </c>
      <c r="Z41" s="80"/>
      <c r="AA41" s="80"/>
      <c r="AB41" s="80"/>
      <c r="AC41" s="80"/>
      <c r="AD41" s="31" t="s">
        <v>281</v>
      </c>
      <c r="AE41" s="31" t="s">
        <v>279</v>
      </c>
      <c r="AF41" s="31" t="s">
        <v>282</v>
      </c>
      <c r="AG41" s="30">
        <v>1017</v>
      </c>
      <c r="AH41" s="30" t="s">
        <v>302</v>
      </c>
      <c r="AI41" s="30" t="s">
        <v>291</v>
      </c>
      <c r="AJ41" s="47">
        <v>21774676000</v>
      </c>
      <c r="AK41" s="29">
        <f>(AL41*1)/AJ41</f>
        <v>1.37774725098091E-3</v>
      </c>
      <c r="AL41" s="52">
        <v>30000000</v>
      </c>
      <c r="AM41" s="109" t="s">
        <v>618</v>
      </c>
      <c r="AN41" s="109" t="s">
        <v>796</v>
      </c>
    </row>
    <row r="42" spans="1:61" s="13" customFormat="1" ht="108.75" customHeight="1" x14ac:dyDescent="0.25">
      <c r="A42" s="24" t="s">
        <v>711</v>
      </c>
      <c r="B42" s="46" t="s">
        <v>97</v>
      </c>
      <c r="C42" s="46" t="s">
        <v>224</v>
      </c>
      <c r="D42" s="46" t="s">
        <v>54</v>
      </c>
      <c r="E42" s="51" t="s">
        <v>235</v>
      </c>
      <c r="F42" s="51" t="s">
        <v>236</v>
      </c>
      <c r="G42" s="36">
        <v>0.2</v>
      </c>
      <c r="H42" s="37" t="s">
        <v>242</v>
      </c>
      <c r="I42" s="36" t="s">
        <v>243</v>
      </c>
      <c r="J42" s="36" t="s">
        <v>59</v>
      </c>
      <c r="K42" s="48" t="s">
        <v>244</v>
      </c>
      <c r="L42" s="48">
        <v>4320410</v>
      </c>
      <c r="M42" s="113" t="s">
        <v>245</v>
      </c>
      <c r="N42" s="49">
        <v>43101</v>
      </c>
      <c r="O42" s="50">
        <v>44012</v>
      </c>
      <c r="P42" s="36" t="s">
        <v>271</v>
      </c>
      <c r="Q42" s="30" t="s">
        <v>272</v>
      </c>
      <c r="R42" s="36" t="s">
        <v>59</v>
      </c>
      <c r="S42" s="36">
        <v>1</v>
      </c>
      <c r="T42" s="36">
        <v>1</v>
      </c>
      <c r="U42" s="36">
        <v>1</v>
      </c>
      <c r="V42" s="30" t="s">
        <v>59</v>
      </c>
      <c r="W42" s="60" t="s">
        <v>59</v>
      </c>
      <c r="X42" s="30">
        <v>1</v>
      </c>
      <c r="Y42" s="79">
        <v>1</v>
      </c>
      <c r="Z42" s="80"/>
      <c r="AA42" s="80"/>
      <c r="AB42" s="80"/>
      <c r="AC42" s="80"/>
      <c r="AD42" s="31" t="s">
        <v>281</v>
      </c>
      <c r="AE42" s="31" t="s">
        <v>292</v>
      </c>
      <c r="AF42" s="31" t="s">
        <v>293</v>
      </c>
      <c r="AG42" s="30">
        <v>1164</v>
      </c>
      <c r="AH42" s="30" t="s">
        <v>303</v>
      </c>
      <c r="AI42" s="30" t="s">
        <v>304</v>
      </c>
      <c r="AJ42" s="47">
        <v>2973000000</v>
      </c>
      <c r="AK42" s="48" t="s">
        <v>452</v>
      </c>
      <c r="AL42" s="48" t="s">
        <v>452</v>
      </c>
      <c r="AM42" s="109" t="s">
        <v>791</v>
      </c>
      <c r="AN42" s="46" t="s">
        <v>766</v>
      </c>
    </row>
    <row r="43" spans="1:61" ht="123" customHeight="1" x14ac:dyDescent="0.25">
      <c r="A43" s="24" t="s">
        <v>712</v>
      </c>
      <c r="B43" s="46" t="s">
        <v>97</v>
      </c>
      <c r="C43" s="46" t="s">
        <v>53</v>
      </c>
      <c r="D43" s="46" t="s">
        <v>122</v>
      </c>
      <c r="E43" s="51" t="s">
        <v>237</v>
      </c>
      <c r="F43" s="51" t="s">
        <v>238</v>
      </c>
      <c r="G43" s="36">
        <v>1.06</v>
      </c>
      <c r="H43" s="37" t="s">
        <v>242</v>
      </c>
      <c r="I43" s="36" t="s">
        <v>248</v>
      </c>
      <c r="J43" s="36" t="s">
        <v>59</v>
      </c>
      <c r="K43" s="36" t="s">
        <v>249</v>
      </c>
      <c r="L43" s="36">
        <v>3274850</v>
      </c>
      <c r="M43" s="41" t="s">
        <v>250</v>
      </c>
      <c r="N43" s="39">
        <v>43221</v>
      </c>
      <c r="O43" s="40">
        <v>43829</v>
      </c>
      <c r="P43" s="36" t="s">
        <v>273</v>
      </c>
      <c r="Q43" s="36" t="s">
        <v>274</v>
      </c>
      <c r="R43" s="36" t="s">
        <v>59</v>
      </c>
      <c r="S43" s="36">
        <v>5</v>
      </c>
      <c r="T43" s="30">
        <v>5</v>
      </c>
      <c r="U43" s="36">
        <v>0</v>
      </c>
      <c r="V43" s="30" t="s">
        <v>59</v>
      </c>
      <c r="W43" s="60" t="s">
        <v>59</v>
      </c>
      <c r="X43" s="30">
        <v>5</v>
      </c>
      <c r="Y43" s="79">
        <v>1</v>
      </c>
      <c r="Z43" s="80"/>
      <c r="AA43" s="80"/>
      <c r="AB43" s="80"/>
      <c r="AC43" s="80"/>
      <c r="AD43" s="31" t="s">
        <v>281</v>
      </c>
      <c r="AE43" s="31" t="s">
        <v>292</v>
      </c>
      <c r="AF43" s="31" t="s">
        <v>293</v>
      </c>
      <c r="AG43" s="30" t="s">
        <v>305</v>
      </c>
      <c r="AH43" s="30" t="s">
        <v>306</v>
      </c>
      <c r="AI43" s="30" t="s">
        <v>285</v>
      </c>
      <c r="AJ43" s="47" t="s">
        <v>286</v>
      </c>
      <c r="AK43" s="90" t="s">
        <v>452</v>
      </c>
      <c r="AL43" s="90" t="s">
        <v>452</v>
      </c>
      <c r="AM43" s="46" t="s">
        <v>307</v>
      </c>
      <c r="AN43" s="46" t="s">
        <v>308</v>
      </c>
    </row>
    <row r="44" spans="1:61" ht="108.75" customHeight="1" x14ac:dyDescent="0.25">
      <c r="A44" s="24" t="s">
        <v>713</v>
      </c>
      <c r="B44" s="46" t="s">
        <v>104</v>
      </c>
      <c r="C44" s="46" t="s">
        <v>53</v>
      </c>
      <c r="D44" s="46" t="s">
        <v>122</v>
      </c>
      <c r="E44" s="46" t="s">
        <v>239</v>
      </c>
      <c r="F44" s="46" t="s">
        <v>239</v>
      </c>
      <c r="G44" s="36">
        <v>1.2</v>
      </c>
      <c r="H44" s="37" t="s">
        <v>242</v>
      </c>
      <c r="I44" s="36" t="s">
        <v>248</v>
      </c>
      <c r="J44" s="36" t="s">
        <v>59</v>
      </c>
      <c r="K44" s="36" t="s">
        <v>249</v>
      </c>
      <c r="L44" s="36">
        <v>3274850</v>
      </c>
      <c r="M44" s="41" t="s">
        <v>250</v>
      </c>
      <c r="N44" s="39">
        <v>42856</v>
      </c>
      <c r="O44" s="39">
        <v>43830</v>
      </c>
      <c r="P44" s="36" t="s">
        <v>275</v>
      </c>
      <c r="Q44" s="36" t="s">
        <v>276</v>
      </c>
      <c r="R44" s="36" t="s">
        <v>59</v>
      </c>
      <c r="S44" s="36">
        <v>1</v>
      </c>
      <c r="T44" s="36">
        <v>1</v>
      </c>
      <c r="U44" s="36">
        <v>0</v>
      </c>
      <c r="V44" s="30" t="s">
        <v>59</v>
      </c>
      <c r="W44" s="60" t="s">
        <v>59</v>
      </c>
      <c r="X44" s="36">
        <v>1</v>
      </c>
      <c r="Y44" s="79">
        <v>1</v>
      </c>
      <c r="Z44" s="80"/>
      <c r="AA44" s="80"/>
      <c r="AB44" s="80"/>
      <c r="AC44" s="80"/>
      <c r="AD44" s="31" t="s">
        <v>281</v>
      </c>
      <c r="AE44" s="31" t="s">
        <v>292</v>
      </c>
      <c r="AF44" s="31" t="s">
        <v>293</v>
      </c>
      <c r="AG44" s="30">
        <v>1016</v>
      </c>
      <c r="AH44" s="30" t="s">
        <v>309</v>
      </c>
      <c r="AI44" s="30" t="s">
        <v>285</v>
      </c>
      <c r="AJ44" s="47" t="s">
        <v>286</v>
      </c>
      <c r="AK44" s="90" t="s">
        <v>452</v>
      </c>
      <c r="AL44" s="90" t="s">
        <v>452</v>
      </c>
      <c r="AM44" s="109" t="s">
        <v>803</v>
      </c>
      <c r="AN44" s="109" t="s">
        <v>619</v>
      </c>
    </row>
    <row r="45" spans="1:61" ht="108.75" customHeight="1" x14ac:dyDescent="0.25">
      <c r="A45" s="24" t="s">
        <v>714</v>
      </c>
      <c r="B45" s="46" t="s">
        <v>104</v>
      </c>
      <c r="C45" s="46" t="s">
        <v>53</v>
      </c>
      <c r="D45" s="46" t="s">
        <v>122</v>
      </c>
      <c r="E45" s="46" t="s">
        <v>240</v>
      </c>
      <c r="F45" s="46" t="s">
        <v>241</v>
      </c>
      <c r="G45" s="36">
        <v>0.64</v>
      </c>
      <c r="H45" s="36" t="s">
        <v>242</v>
      </c>
      <c r="I45" s="36" t="s">
        <v>248</v>
      </c>
      <c r="J45" s="36" t="s">
        <v>59</v>
      </c>
      <c r="K45" s="36" t="s">
        <v>249</v>
      </c>
      <c r="L45" s="36">
        <v>3274850</v>
      </c>
      <c r="M45" s="41" t="s">
        <v>250</v>
      </c>
      <c r="N45" s="39">
        <v>43101</v>
      </c>
      <c r="O45" s="40">
        <v>43830</v>
      </c>
      <c r="P45" s="36" t="s">
        <v>277</v>
      </c>
      <c r="Q45" s="30" t="s">
        <v>278</v>
      </c>
      <c r="R45" s="36" t="s">
        <v>59</v>
      </c>
      <c r="S45" s="36">
        <v>1</v>
      </c>
      <c r="T45" s="36">
        <v>1</v>
      </c>
      <c r="U45" s="36">
        <v>0</v>
      </c>
      <c r="V45" s="30" t="s">
        <v>59</v>
      </c>
      <c r="W45" s="60" t="s">
        <v>59</v>
      </c>
      <c r="X45" s="36">
        <v>0</v>
      </c>
      <c r="Y45" s="79">
        <v>0</v>
      </c>
      <c r="Z45" s="80"/>
      <c r="AA45" s="80"/>
      <c r="AB45" s="80"/>
      <c r="AC45" s="80"/>
      <c r="AD45" s="31" t="s">
        <v>281</v>
      </c>
      <c r="AE45" s="31" t="s">
        <v>292</v>
      </c>
      <c r="AF45" s="31" t="s">
        <v>293</v>
      </c>
      <c r="AG45" s="30">
        <v>1016</v>
      </c>
      <c r="AH45" s="30" t="s">
        <v>309</v>
      </c>
      <c r="AI45" s="30" t="s">
        <v>285</v>
      </c>
      <c r="AJ45" s="47" t="s">
        <v>286</v>
      </c>
      <c r="AK45" s="90" t="s">
        <v>452</v>
      </c>
      <c r="AL45" s="90" t="s">
        <v>452</v>
      </c>
      <c r="AM45" s="46" t="s">
        <v>620</v>
      </c>
      <c r="AN45" s="46" t="s">
        <v>308</v>
      </c>
    </row>
    <row r="46" spans="1:61" ht="122.25" customHeight="1" x14ac:dyDescent="0.25">
      <c r="A46" s="24" t="s">
        <v>715</v>
      </c>
      <c r="B46" s="31" t="s">
        <v>52</v>
      </c>
      <c r="C46" s="31" t="s">
        <v>224</v>
      </c>
      <c r="D46" s="31" t="s">
        <v>54</v>
      </c>
      <c r="E46" s="46" t="s">
        <v>310</v>
      </c>
      <c r="F46" s="46" t="s">
        <v>310</v>
      </c>
      <c r="G46" s="36">
        <v>1</v>
      </c>
      <c r="H46" s="37" t="s">
        <v>311</v>
      </c>
      <c r="I46" s="37" t="s">
        <v>312</v>
      </c>
      <c r="J46" s="36" t="s">
        <v>59</v>
      </c>
      <c r="K46" s="36" t="s">
        <v>313</v>
      </c>
      <c r="L46" s="36" t="s">
        <v>314</v>
      </c>
      <c r="M46" s="36" t="s">
        <v>315</v>
      </c>
      <c r="N46" s="39">
        <v>42887</v>
      </c>
      <c r="O46" s="40">
        <v>44012</v>
      </c>
      <c r="P46" s="36" t="s">
        <v>316</v>
      </c>
      <c r="Q46" s="30" t="s">
        <v>317</v>
      </c>
      <c r="R46" s="30">
        <v>1</v>
      </c>
      <c r="S46" s="36">
        <v>1</v>
      </c>
      <c r="T46" s="30">
        <v>1</v>
      </c>
      <c r="U46" s="30">
        <v>1</v>
      </c>
      <c r="V46" s="30">
        <v>1</v>
      </c>
      <c r="W46" s="60">
        <v>1</v>
      </c>
      <c r="X46" s="30">
        <v>1</v>
      </c>
      <c r="Y46" s="60">
        <v>1</v>
      </c>
      <c r="Z46" s="31"/>
      <c r="AA46" s="31"/>
      <c r="AB46" s="31"/>
      <c r="AC46" s="31"/>
      <c r="AD46" s="41" t="s">
        <v>318</v>
      </c>
      <c r="AE46" s="41" t="s">
        <v>319</v>
      </c>
      <c r="AF46" s="41" t="s">
        <v>320</v>
      </c>
      <c r="AG46" s="30" t="s">
        <v>770</v>
      </c>
      <c r="AH46" s="30" t="s">
        <v>771</v>
      </c>
      <c r="AI46" s="30" t="s">
        <v>772</v>
      </c>
      <c r="AJ46" s="114">
        <v>18300000</v>
      </c>
      <c r="AK46" s="60">
        <v>1</v>
      </c>
      <c r="AL46" s="114">
        <v>18300000</v>
      </c>
      <c r="AM46" s="30" t="s">
        <v>773</v>
      </c>
      <c r="AN46" s="30" t="s">
        <v>766</v>
      </c>
    </row>
    <row r="47" spans="1:61" ht="108.75" customHeight="1" x14ac:dyDescent="0.25">
      <c r="A47" s="24" t="s">
        <v>716</v>
      </c>
      <c r="B47" s="31" t="s">
        <v>322</v>
      </c>
      <c r="C47" s="31" t="s">
        <v>224</v>
      </c>
      <c r="D47" s="31" t="s">
        <v>101</v>
      </c>
      <c r="E47" s="30" t="s">
        <v>323</v>
      </c>
      <c r="F47" s="46" t="s">
        <v>324</v>
      </c>
      <c r="G47" s="36">
        <v>1.5</v>
      </c>
      <c r="H47" s="37" t="s">
        <v>311</v>
      </c>
      <c r="I47" s="37" t="s">
        <v>312</v>
      </c>
      <c r="J47" s="36" t="s">
        <v>325</v>
      </c>
      <c r="K47" s="36" t="s">
        <v>313</v>
      </c>
      <c r="L47" s="36" t="s">
        <v>314</v>
      </c>
      <c r="M47" s="36" t="s">
        <v>315</v>
      </c>
      <c r="N47" s="39">
        <v>42887</v>
      </c>
      <c r="O47" s="40">
        <v>44012</v>
      </c>
      <c r="P47" s="36" t="s">
        <v>326</v>
      </c>
      <c r="Q47" s="30" t="s">
        <v>774</v>
      </c>
      <c r="R47" s="55">
        <v>0.25</v>
      </c>
      <c r="S47" s="55">
        <v>0.25</v>
      </c>
      <c r="T47" s="55">
        <v>0.25</v>
      </c>
      <c r="U47" s="55">
        <v>0.25</v>
      </c>
      <c r="V47" s="36" t="s">
        <v>452</v>
      </c>
      <c r="W47" s="55" t="s">
        <v>707</v>
      </c>
      <c r="X47" s="36" t="s">
        <v>452</v>
      </c>
      <c r="Y47" s="60" t="s">
        <v>707</v>
      </c>
      <c r="Z47" s="31"/>
      <c r="AA47" s="31"/>
      <c r="AB47" s="31"/>
      <c r="AC47" s="31"/>
      <c r="AD47" s="41" t="s">
        <v>327</v>
      </c>
      <c r="AE47" s="41" t="s">
        <v>328</v>
      </c>
      <c r="AF47" s="41" t="s">
        <v>329</v>
      </c>
      <c r="AG47" s="30">
        <v>1028</v>
      </c>
      <c r="AH47" s="30" t="s">
        <v>330</v>
      </c>
      <c r="AI47" s="30" t="s">
        <v>331</v>
      </c>
      <c r="AJ47" s="72">
        <v>786000000</v>
      </c>
      <c r="AK47" s="30">
        <v>0</v>
      </c>
      <c r="AL47" s="30" t="s">
        <v>144</v>
      </c>
      <c r="AM47" s="30" t="s">
        <v>144</v>
      </c>
      <c r="AN47" s="30" t="s">
        <v>824</v>
      </c>
    </row>
    <row r="48" spans="1:61" ht="108.75" customHeight="1" x14ac:dyDescent="0.25">
      <c r="A48" s="24" t="s">
        <v>717</v>
      </c>
      <c r="B48" s="31" t="s">
        <v>322</v>
      </c>
      <c r="C48" s="31" t="s">
        <v>224</v>
      </c>
      <c r="D48" s="31" t="s">
        <v>101</v>
      </c>
      <c r="E48" s="46" t="s">
        <v>332</v>
      </c>
      <c r="F48" s="46" t="s">
        <v>332</v>
      </c>
      <c r="G48" s="36">
        <v>1</v>
      </c>
      <c r="H48" s="37" t="s">
        <v>311</v>
      </c>
      <c r="I48" s="37" t="s">
        <v>312</v>
      </c>
      <c r="J48" s="36" t="s">
        <v>59</v>
      </c>
      <c r="K48" s="36" t="s">
        <v>313</v>
      </c>
      <c r="L48" s="36" t="s">
        <v>314</v>
      </c>
      <c r="M48" s="36" t="s">
        <v>315</v>
      </c>
      <c r="N48" s="39">
        <v>42887</v>
      </c>
      <c r="O48" s="40">
        <v>44012</v>
      </c>
      <c r="P48" s="36" t="s">
        <v>333</v>
      </c>
      <c r="Q48" s="36" t="s">
        <v>334</v>
      </c>
      <c r="R48" s="55">
        <v>1</v>
      </c>
      <c r="S48" s="55">
        <v>1</v>
      </c>
      <c r="T48" s="55">
        <v>1</v>
      </c>
      <c r="U48" s="55">
        <v>1</v>
      </c>
      <c r="V48" s="36" t="s">
        <v>452</v>
      </c>
      <c r="W48" s="55" t="s">
        <v>707</v>
      </c>
      <c r="X48" s="31" t="s">
        <v>775</v>
      </c>
      <c r="Y48" s="60" t="s">
        <v>707</v>
      </c>
      <c r="Z48" s="31"/>
      <c r="AA48" s="31"/>
      <c r="AB48" s="31"/>
      <c r="AC48" s="31"/>
      <c r="AD48" s="41" t="s">
        <v>318</v>
      </c>
      <c r="AE48" s="41" t="s">
        <v>335</v>
      </c>
      <c r="AF48" s="41" t="s">
        <v>336</v>
      </c>
      <c r="AG48" s="30">
        <v>1022</v>
      </c>
      <c r="AH48" s="30" t="s">
        <v>337</v>
      </c>
      <c r="AI48" s="30" t="s">
        <v>338</v>
      </c>
      <c r="AJ48" s="72">
        <v>325000000</v>
      </c>
      <c r="AK48" s="30">
        <v>0</v>
      </c>
      <c r="AL48" s="30" t="s">
        <v>144</v>
      </c>
      <c r="AM48" s="30"/>
      <c r="AN48" s="30" t="s">
        <v>339</v>
      </c>
    </row>
    <row r="49" spans="1:40" ht="108.75" customHeight="1" x14ac:dyDescent="0.25">
      <c r="A49" s="24" t="s">
        <v>718</v>
      </c>
      <c r="B49" s="31" t="s">
        <v>322</v>
      </c>
      <c r="C49" s="31" t="s">
        <v>224</v>
      </c>
      <c r="D49" s="31" t="s">
        <v>101</v>
      </c>
      <c r="E49" s="46" t="s">
        <v>340</v>
      </c>
      <c r="F49" s="46" t="s">
        <v>341</v>
      </c>
      <c r="G49" s="36">
        <v>1</v>
      </c>
      <c r="H49" s="37" t="s">
        <v>311</v>
      </c>
      <c r="I49" s="37" t="s">
        <v>312</v>
      </c>
      <c r="J49" s="36" t="s">
        <v>325</v>
      </c>
      <c r="K49" s="36" t="s">
        <v>313</v>
      </c>
      <c r="L49" s="36" t="s">
        <v>314</v>
      </c>
      <c r="M49" s="36" t="s">
        <v>315</v>
      </c>
      <c r="N49" s="39">
        <v>42887</v>
      </c>
      <c r="O49" s="40">
        <v>44012</v>
      </c>
      <c r="P49" s="36" t="s">
        <v>342</v>
      </c>
      <c r="Q49" s="30" t="s">
        <v>776</v>
      </c>
      <c r="R49" s="55">
        <v>0.25</v>
      </c>
      <c r="S49" s="55">
        <v>0.25</v>
      </c>
      <c r="T49" s="55">
        <v>0.25</v>
      </c>
      <c r="U49" s="55">
        <v>0.25</v>
      </c>
      <c r="V49" s="36" t="s">
        <v>452</v>
      </c>
      <c r="W49" s="55" t="s">
        <v>707</v>
      </c>
      <c r="X49" s="36" t="s">
        <v>452</v>
      </c>
      <c r="Y49" s="55" t="s">
        <v>707</v>
      </c>
      <c r="Z49" s="31"/>
      <c r="AA49" s="31"/>
      <c r="AB49" s="31"/>
      <c r="AC49" s="31"/>
      <c r="AD49" s="41" t="s">
        <v>318</v>
      </c>
      <c r="AE49" s="41" t="s">
        <v>343</v>
      </c>
      <c r="AF49" s="41" t="s">
        <v>320</v>
      </c>
      <c r="AG49" s="30">
        <v>1023</v>
      </c>
      <c r="AH49" s="30" t="s">
        <v>321</v>
      </c>
      <c r="AI49" s="30" t="s">
        <v>344</v>
      </c>
      <c r="AJ49" s="72" t="s">
        <v>345</v>
      </c>
      <c r="AK49" s="30">
        <v>0</v>
      </c>
      <c r="AL49" s="30" t="s">
        <v>144</v>
      </c>
      <c r="AM49" s="30"/>
      <c r="AN49" s="30" t="s">
        <v>346</v>
      </c>
    </row>
    <row r="50" spans="1:40" ht="108.75" customHeight="1" x14ac:dyDescent="0.25">
      <c r="A50" s="24" t="s">
        <v>719</v>
      </c>
      <c r="B50" s="31" t="s">
        <v>322</v>
      </c>
      <c r="C50" s="31" t="s">
        <v>224</v>
      </c>
      <c r="D50" s="31" t="s">
        <v>101</v>
      </c>
      <c r="E50" s="46" t="s">
        <v>347</v>
      </c>
      <c r="F50" s="46" t="s">
        <v>348</v>
      </c>
      <c r="G50" s="36">
        <v>1</v>
      </c>
      <c r="H50" s="37" t="s">
        <v>311</v>
      </c>
      <c r="I50" s="37" t="s">
        <v>312</v>
      </c>
      <c r="J50" s="36" t="s">
        <v>325</v>
      </c>
      <c r="K50" s="36" t="s">
        <v>313</v>
      </c>
      <c r="L50" s="36" t="s">
        <v>314</v>
      </c>
      <c r="M50" s="36" t="s">
        <v>315</v>
      </c>
      <c r="N50" s="39">
        <v>42856</v>
      </c>
      <c r="O50" s="40">
        <v>43099</v>
      </c>
      <c r="P50" s="36" t="s">
        <v>349</v>
      </c>
      <c r="Q50" s="30" t="s">
        <v>350</v>
      </c>
      <c r="R50" s="55">
        <v>1</v>
      </c>
      <c r="S50" s="55">
        <v>1</v>
      </c>
      <c r="T50" s="60">
        <v>1</v>
      </c>
      <c r="U50" s="60">
        <v>1</v>
      </c>
      <c r="V50" s="36" t="s">
        <v>452</v>
      </c>
      <c r="W50" s="55" t="s">
        <v>707</v>
      </c>
      <c r="X50" s="55">
        <v>0</v>
      </c>
      <c r="Y50" s="60">
        <v>0</v>
      </c>
      <c r="Z50" s="31"/>
      <c r="AA50" s="31"/>
      <c r="AB50" s="31"/>
      <c r="AC50" s="31"/>
      <c r="AD50" s="30" t="s">
        <v>281</v>
      </c>
      <c r="AE50" s="30" t="s">
        <v>351</v>
      </c>
      <c r="AF50" s="30" t="s">
        <v>352</v>
      </c>
      <c r="AG50" s="30">
        <v>2026</v>
      </c>
      <c r="AH50" s="30" t="s">
        <v>777</v>
      </c>
      <c r="AI50" s="30" t="s">
        <v>778</v>
      </c>
      <c r="AJ50" s="72" t="s">
        <v>779</v>
      </c>
      <c r="AK50" s="30">
        <v>100</v>
      </c>
      <c r="AL50" s="60">
        <v>1</v>
      </c>
      <c r="AM50" s="60">
        <v>1</v>
      </c>
      <c r="AN50" s="30" t="s">
        <v>354</v>
      </c>
    </row>
    <row r="51" spans="1:40" ht="108.75" customHeight="1" x14ac:dyDescent="0.25">
      <c r="A51" s="24" t="s">
        <v>720</v>
      </c>
      <c r="B51" s="31" t="s">
        <v>322</v>
      </c>
      <c r="C51" s="31" t="s">
        <v>224</v>
      </c>
      <c r="D51" s="31" t="s">
        <v>101</v>
      </c>
      <c r="E51" s="46" t="s">
        <v>355</v>
      </c>
      <c r="F51" s="46" t="s">
        <v>356</v>
      </c>
      <c r="G51" s="36">
        <v>0.5</v>
      </c>
      <c r="H51" s="37" t="s">
        <v>311</v>
      </c>
      <c r="I51" s="37" t="s">
        <v>312</v>
      </c>
      <c r="J51" s="36" t="s">
        <v>325</v>
      </c>
      <c r="K51" s="36" t="s">
        <v>313</v>
      </c>
      <c r="L51" s="36" t="s">
        <v>314</v>
      </c>
      <c r="M51" s="36" t="s">
        <v>315</v>
      </c>
      <c r="N51" s="39">
        <v>42856</v>
      </c>
      <c r="O51" s="40">
        <v>44012</v>
      </c>
      <c r="P51" s="36" t="s">
        <v>357</v>
      </c>
      <c r="Q51" s="36" t="s">
        <v>358</v>
      </c>
      <c r="R51" s="60">
        <v>1</v>
      </c>
      <c r="S51" s="55">
        <v>1</v>
      </c>
      <c r="T51" s="60">
        <v>1</v>
      </c>
      <c r="U51" s="60">
        <v>1</v>
      </c>
      <c r="V51" s="36" t="s">
        <v>452</v>
      </c>
      <c r="W51" s="55" t="s">
        <v>707</v>
      </c>
      <c r="X51" s="31" t="s">
        <v>780</v>
      </c>
      <c r="Y51" s="60" t="s">
        <v>707</v>
      </c>
      <c r="Z51" s="31"/>
      <c r="AA51" s="31"/>
      <c r="AB51" s="31"/>
      <c r="AC51" s="31"/>
      <c r="AD51" s="41" t="s">
        <v>318</v>
      </c>
      <c r="AE51" s="41" t="s">
        <v>359</v>
      </c>
      <c r="AF51" s="41" t="s">
        <v>360</v>
      </c>
      <c r="AG51" s="30">
        <v>1020</v>
      </c>
      <c r="AH51" s="30" t="s">
        <v>361</v>
      </c>
      <c r="AI51" s="30" t="s">
        <v>362</v>
      </c>
      <c r="AJ51" s="72">
        <v>2169000000</v>
      </c>
      <c r="AK51" s="30"/>
      <c r="AL51" s="30" t="s">
        <v>144</v>
      </c>
      <c r="AM51" s="30" t="s">
        <v>144</v>
      </c>
      <c r="AN51" s="30" t="s">
        <v>363</v>
      </c>
    </row>
    <row r="52" spans="1:40" ht="108.75" customHeight="1" x14ac:dyDescent="0.25">
      <c r="A52" s="24" t="s">
        <v>721</v>
      </c>
      <c r="B52" s="31" t="s">
        <v>322</v>
      </c>
      <c r="C52" s="31" t="s">
        <v>224</v>
      </c>
      <c r="D52" s="31" t="s">
        <v>101</v>
      </c>
      <c r="E52" s="46" t="s">
        <v>364</v>
      </c>
      <c r="F52" s="46" t="s">
        <v>365</v>
      </c>
      <c r="G52" s="36">
        <v>2</v>
      </c>
      <c r="H52" s="37" t="s">
        <v>311</v>
      </c>
      <c r="I52" s="37" t="s">
        <v>312</v>
      </c>
      <c r="J52" s="36" t="s">
        <v>325</v>
      </c>
      <c r="K52" s="36" t="s">
        <v>313</v>
      </c>
      <c r="L52" s="36" t="s">
        <v>314</v>
      </c>
      <c r="M52" s="36" t="s">
        <v>315</v>
      </c>
      <c r="N52" s="39">
        <v>42881</v>
      </c>
      <c r="O52" s="40">
        <v>44012</v>
      </c>
      <c r="P52" s="36" t="s">
        <v>366</v>
      </c>
      <c r="Q52" s="30" t="s">
        <v>782</v>
      </c>
      <c r="R52" s="30" t="s">
        <v>367</v>
      </c>
      <c r="S52" s="30" t="s">
        <v>367</v>
      </c>
      <c r="T52" s="30" t="s">
        <v>367</v>
      </c>
      <c r="U52" s="30" t="s">
        <v>367</v>
      </c>
      <c r="V52" s="36" t="s">
        <v>452</v>
      </c>
      <c r="W52" s="55" t="s">
        <v>707</v>
      </c>
      <c r="X52" s="36" t="s">
        <v>452</v>
      </c>
      <c r="Y52" s="55" t="s">
        <v>707</v>
      </c>
      <c r="Z52" s="31"/>
      <c r="AA52" s="31"/>
      <c r="AB52" s="31"/>
      <c r="AC52" s="31"/>
      <c r="AD52" s="30" t="s">
        <v>281</v>
      </c>
      <c r="AE52" s="30" t="s">
        <v>351</v>
      </c>
      <c r="AF52" s="30" t="s">
        <v>352</v>
      </c>
      <c r="AG52" s="30" t="s">
        <v>368</v>
      </c>
      <c r="AH52" s="30" t="s">
        <v>781</v>
      </c>
      <c r="AI52" s="30" t="s">
        <v>353</v>
      </c>
      <c r="AJ52" s="72" t="s">
        <v>369</v>
      </c>
      <c r="AK52" s="30"/>
      <c r="AL52" s="30" t="s">
        <v>144</v>
      </c>
      <c r="AM52" s="30" t="s">
        <v>144</v>
      </c>
      <c r="AN52" s="30" t="s">
        <v>370</v>
      </c>
    </row>
    <row r="53" spans="1:40" ht="108.75" customHeight="1" x14ac:dyDescent="0.25">
      <c r="A53" s="24" t="s">
        <v>722</v>
      </c>
      <c r="B53" s="54" t="s">
        <v>97</v>
      </c>
      <c r="C53" s="54" t="s">
        <v>224</v>
      </c>
      <c r="D53" s="54" t="s">
        <v>98</v>
      </c>
      <c r="E53" s="54" t="s">
        <v>371</v>
      </c>
      <c r="F53" s="54" t="s">
        <v>372</v>
      </c>
      <c r="G53" s="36">
        <v>1</v>
      </c>
      <c r="H53" s="54" t="s">
        <v>373</v>
      </c>
      <c r="I53" s="54" t="s">
        <v>374</v>
      </c>
      <c r="J53" s="36" t="s">
        <v>59</v>
      </c>
      <c r="K53" s="54" t="s">
        <v>472</v>
      </c>
      <c r="L53" s="54" t="s">
        <v>473</v>
      </c>
      <c r="M53" s="115" t="s">
        <v>474</v>
      </c>
      <c r="N53" s="53">
        <v>42856</v>
      </c>
      <c r="O53" s="53">
        <v>43982</v>
      </c>
      <c r="P53" s="54" t="s">
        <v>375</v>
      </c>
      <c r="Q53" s="54" t="s">
        <v>475</v>
      </c>
      <c r="R53" s="55">
        <v>0.1</v>
      </c>
      <c r="S53" s="55">
        <v>0.5</v>
      </c>
      <c r="T53" s="55">
        <v>0.35</v>
      </c>
      <c r="U53" s="55">
        <v>0.05</v>
      </c>
      <c r="V53" s="116">
        <v>0.1</v>
      </c>
      <c r="W53" s="55">
        <v>1</v>
      </c>
      <c r="X53" s="95">
        <v>0.25</v>
      </c>
      <c r="Y53" s="60">
        <v>0.5</v>
      </c>
      <c r="Z53" s="31"/>
      <c r="AA53" s="31"/>
      <c r="AB53" s="31"/>
      <c r="AC53" s="37"/>
      <c r="AD53" s="54" t="s">
        <v>82</v>
      </c>
      <c r="AE53" s="54" t="s">
        <v>87</v>
      </c>
      <c r="AF53" s="54" t="s">
        <v>376</v>
      </c>
      <c r="AG53" s="54">
        <v>1099</v>
      </c>
      <c r="AH53" s="54" t="s">
        <v>377</v>
      </c>
      <c r="AI53" s="54" t="s">
        <v>378</v>
      </c>
      <c r="AJ53" s="117">
        <v>9245409798.0252533</v>
      </c>
      <c r="AK53" s="118" t="s">
        <v>452</v>
      </c>
      <c r="AL53" s="117" t="s">
        <v>452</v>
      </c>
      <c r="AM53" s="119" t="s">
        <v>666</v>
      </c>
      <c r="AN53" s="54" t="s">
        <v>753</v>
      </c>
    </row>
    <row r="54" spans="1:40" ht="108.75" customHeight="1" x14ac:dyDescent="0.25">
      <c r="A54" s="24" t="s">
        <v>723</v>
      </c>
      <c r="B54" s="54" t="s">
        <v>97</v>
      </c>
      <c r="C54" s="54" t="s">
        <v>224</v>
      </c>
      <c r="D54" s="54" t="s">
        <v>98</v>
      </c>
      <c r="E54" s="54" t="s">
        <v>379</v>
      </c>
      <c r="F54" s="54" t="s">
        <v>465</v>
      </c>
      <c r="G54" s="36">
        <v>3</v>
      </c>
      <c r="H54" s="54" t="s">
        <v>373</v>
      </c>
      <c r="I54" s="54" t="s">
        <v>374</v>
      </c>
      <c r="J54" s="36" t="s">
        <v>59</v>
      </c>
      <c r="K54" s="54" t="s">
        <v>476</v>
      </c>
      <c r="L54" s="54" t="s">
        <v>473</v>
      </c>
      <c r="M54" s="115" t="s">
        <v>474</v>
      </c>
      <c r="N54" s="53">
        <v>42856</v>
      </c>
      <c r="O54" s="53">
        <v>43982</v>
      </c>
      <c r="P54" s="54" t="s">
        <v>380</v>
      </c>
      <c r="Q54" s="54" t="s">
        <v>757</v>
      </c>
      <c r="R54" s="55">
        <v>0.1</v>
      </c>
      <c r="S54" s="55">
        <v>0.5</v>
      </c>
      <c r="T54" s="55">
        <v>0.35</v>
      </c>
      <c r="U54" s="55">
        <v>0.05</v>
      </c>
      <c r="V54" s="116">
        <v>0.1</v>
      </c>
      <c r="W54" s="55">
        <v>1</v>
      </c>
      <c r="X54" s="95">
        <v>0.5</v>
      </c>
      <c r="Y54" s="60">
        <v>1</v>
      </c>
      <c r="Z54" s="31"/>
      <c r="AA54" s="31"/>
      <c r="AB54" s="31"/>
      <c r="AC54" s="37"/>
      <c r="AD54" s="54" t="s">
        <v>82</v>
      </c>
      <c r="AE54" s="54" t="s">
        <v>87</v>
      </c>
      <c r="AF54" s="54" t="s">
        <v>376</v>
      </c>
      <c r="AG54" s="54">
        <v>1099</v>
      </c>
      <c r="AH54" s="54" t="s">
        <v>377</v>
      </c>
      <c r="AI54" s="54" t="s">
        <v>381</v>
      </c>
      <c r="AJ54" s="117">
        <v>9245409798.0252533</v>
      </c>
      <c r="AK54" s="118" t="s">
        <v>452</v>
      </c>
      <c r="AL54" s="117" t="s">
        <v>452</v>
      </c>
      <c r="AM54" s="119" t="s">
        <v>667</v>
      </c>
      <c r="AN54" s="54" t="s">
        <v>668</v>
      </c>
    </row>
    <row r="55" spans="1:40" ht="108.75" customHeight="1" x14ac:dyDescent="0.25">
      <c r="A55" s="24" t="s">
        <v>724</v>
      </c>
      <c r="B55" s="54" t="s">
        <v>52</v>
      </c>
      <c r="C55" s="54" t="s">
        <v>53</v>
      </c>
      <c r="D55" s="54" t="s">
        <v>382</v>
      </c>
      <c r="E55" s="54" t="s">
        <v>383</v>
      </c>
      <c r="F55" s="54" t="s">
        <v>466</v>
      </c>
      <c r="G55" s="36">
        <v>3</v>
      </c>
      <c r="H55" s="54" t="s">
        <v>373</v>
      </c>
      <c r="I55" s="54" t="s">
        <v>374</v>
      </c>
      <c r="J55" s="36" t="s">
        <v>59</v>
      </c>
      <c r="K55" s="54" t="s">
        <v>477</v>
      </c>
      <c r="L55" s="54" t="s">
        <v>478</v>
      </c>
      <c r="M55" s="115" t="s">
        <v>479</v>
      </c>
      <c r="N55" s="53">
        <v>42739</v>
      </c>
      <c r="O55" s="53">
        <v>43981</v>
      </c>
      <c r="P55" s="54" t="s">
        <v>480</v>
      </c>
      <c r="Q55" s="54" t="s">
        <v>481</v>
      </c>
      <c r="R55" s="55">
        <v>1</v>
      </c>
      <c r="S55" s="55">
        <v>1</v>
      </c>
      <c r="T55" s="55">
        <v>1</v>
      </c>
      <c r="U55" s="55">
        <v>1</v>
      </c>
      <c r="V55" s="116">
        <v>0.96140000000000003</v>
      </c>
      <c r="W55" s="60">
        <v>0.96</v>
      </c>
      <c r="X55" s="120">
        <v>0.96421501446627078</v>
      </c>
      <c r="Y55" s="60">
        <v>0.96399999999999997</v>
      </c>
      <c r="Z55" s="31"/>
      <c r="AA55" s="31"/>
      <c r="AB55" s="31"/>
      <c r="AC55" s="37"/>
      <c r="AD55" s="54" t="s">
        <v>82</v>
      </c>
      <c r="AE55" s="54" t="s">
        <v>87</v>
      </c>
      <c r="AF55" s="54" t="s">
        <v>384</v>
      </c>
      <c r="AG55" s="54">
        <v>1098</v>
      </c>
      <c r="AH55" s="54" t="s">
        <v>384</v>
      </c>
      <c r="AI55" s="54" t="s">
        <v>385</v>
      </c>
      <c r="AJ55" s="121">
        <v>751155383460</v>
      </c>
      <c r="AK55" s="122">
        <v>1.5179257356212259E-2</v>
      </c>
      <c r="AL55" s="123">
        <v>3414246426</v>
      </c>
      <c r="AM55" s="54" t="s">
        <v>669</v>
      </c>
      <c r="AN55" s="54" t="s">
        <v>670</v>
      </c>
    </row>
    <row r="56" spans="1:40" ht="108.75" customHeight="1" x14ac:dyDescent="0.25">
      <c r="A56" s="24" t="s">
        <v>725</v>
      </c>
      <c r="B56" s="54" t="s">
        <v>97</v>
      </c>
      <c r="C56" s="54" t="s">
        <v>224</v>
      </c>
      <c r="D56" s="54" t="s">
        <v>98</v>
      </c>
      <c r="E56" s="54" t="s">
        <v>386</v>
      </c>
      <c r="F56" s="54" t="s">
        <v>467</v>
      </c>
      <c r="G56" s="36">
        <v>4</v>
      </c>
      <c r="H56" s="54" t="s">
        <v>373</v>
      </c>
      <c r="I56" s="54" t="s">
        <v>374</v>
      </c>
      <c r="J56" s="36" t="s">
        <v>59</v>
      </c>
      <c r="K56" s="54" t="s">
        <v>482</v>
      </c>
      <c r="L56" s="54" t="s">
        <v>387</v>
      </c>
      <c r="M56" s="54" t="s">
        <v>388</v>
      </c>
      <c r="N56" s="53">
        <v>43028</v>
      </c>
      <c r="O56" s="53">
        <v>43981</v>
      </c>
      <c r="P56" s="54" t="s">
        <v>389</v>
      </c>
      <c r="Q56" s="54" t="s">
        <v>483</v>
      </c>
      <c r="R56" s="55">
        <v>0.15</v>
      </c>
      <c r="S56" s="55">
        <v>0.3</v>
      </c>
      <c r="T56" s="55">
        <v>0.3</v>
      </c>
      <c r="U56" s="55">
        <v>0.25</v>
      </c>
      <c r="V56" s="116">
        <v>0.15</v>
      </c>
      <c r="W56" s="60">
        <v>1</v>
      </c>
      <c r="X56" s="95">
        <v>0.3</v>
      </c>
      <c r="Y56" s="60">
        <v>1</v>
      </c>
      <c r="Z56" s="31"/>
      <c r="AA56" s="31"/>
      <c r="AB56" s="31"/>
      <c r="AC56" s="37"/>
      <c r="AD56" s="54" t="s">
        <v>82</v>
      </c>
      <c r="AE56" s="54" t="s">
        <v>390</v>
      </c>
      <c r="AF56" s="54" t="s">
        <v>391</v>
      </c>
      <c r="AG56" s="54">
        <v>1096</v>
      </c>
      <c r="AH56" s="54" t="s">
        <v>392</v>
      </c>
      <c r="AI56" s="83" t="s">
        <v>491</v>
      </c>
      <c r="AJ56" s="124">
        <v>36047867948</v>
      </c>
      <c r="AK56" s="125">
        <v>1.7100000000000001E-2</v>
      </c>
      <c r="AL56" s="121">
        <v>187860000</v>
      </c>
      <c r="AM56" s="126" t="s">
        <v>671</v>
      </c>
      <c r="AN56" s="127" t="s">
        <v>672</v>
      </c>
    </row>
    <row r="57" spans="1:40" ht="108.75" customHeight="1" x14ac:dyDescent="0.25">
      <c r="A57" s="24" t="s">
        <v>726</v>
      </c>
      <c r="B57" s="54" t="s">
        <v>97</v>
      </c>
      <c r="C57" s="54" t="s">
        <v>53</v>
      </c>
      <c r="D57" s="54" t="s">
        <v>382</v>
      </c>
      <c r="E57" s="54" t="s">
        <v>673</v>
      </c>
      <c r="F57" s="54" t="s">
        <v>468</v>
      </c>
      <c r="G57" s="36">
        <v>2</v>
      </c>
      <c r="H57" s="54" t="s">
        <v>373</v>
      </c>
      <c r="I57" s="54" t="s">
        <v>374</v>
      </c>
      <c r="J57" s="36" t="s">
        <v>59</v>
      </c>
      <c r="K57" s="54" t="s">
        <v>484</v>
      </c>
      <c r="L57" s="54" t="s">
        <v>485</v>
      </c>
      <c r="M57" s="54" t="s">
        <v>393</v>
      </c>
      <c r="N57" s="53">
        <v>42740</v>
      </c>
      <c r="O57" s="53">
        <v>43957</v>
      </c>
      <c r="P57" s="54" t="s">
        <v>486</v>
      </c>
      <c r="Q57" s="54" t="s">
        <v>487</v>
      </c>
      <c r="R57" s="55">
        <v>0.2</v>
      </c>
      <c r="S57" s="55">
        <v>0.3</v>
      </c>
      <c r="T57" s="55">
        <v>0.3</v>
      </c>
      <c r="U57" s="55">
        <v>0.2</v>
      </c>
      <c r="V57" s="116">
        <v>0.2</v>
      </c>
      <c r="W57" s="60">
        <v>1</v>
      </c>
      <c r="X57" s="95">
        <v>0.3</v>
      </c>
      <c r="Y57" s="60">
        <v>1</v>
      </c>
      <c r="Z57" s="31"/>
      <c r="AA57" s="31"/>
      <c r="AB57" s="31"/>
      <c r="AC57" s="37"/>
      <c r="AD57" s="54" t="s">
        <v>82</v>
      </c>
      <c r="AE57" s="54" t="s">
        <v>87</v>
      </c>
      <c r="AF57" s="54" t="s">
        <v>88</v>
      </c>
      <c r="AG57" s="54">
        <v>1101</v>
      </c>
      <c r="AH57" s="54" t="s">
        <v>394</v>
      </c>
      <c r="AI57" s="54" t="s">
        <v>395</v>
      </c>
      <c r="AJ57" s="117">
        <v>3539204463</v>
      </c>
      <c r="AK57" s="117" t="s">
        <v>452</v>
      </c>
      <c r="AL57" s="117" t="s">
        <v>452</v>
      </c>
      <c r="AM57" s="119" t="s">
        <v>754</v>
      </c>
      <c r="AN57" s="54" t="s">
        <v>492</v>
      </c>
    </row>
    <row r="58" spans="1:40" ht="108.75" customHeight="1" x14ac:dyDescent="0.25">
      <c r="A58" s="24" t="s">
        <v>727</v>
      </c>
      <c r="B58" s="54" t="s">
        <v>322</v>
      </c>
      <c r="C58" s="54" t="s">
        <v>224</v>
      </c>
      <c r="D58" s="54" t="s">
        <v>101</v>
      </c>
      <c r="E58" s="54" t="s">
        <v>469</v>
      </c>
      <c r="F58" s="54" t="s">
        <v>470</v>
      </c>
      <c r="G58" s="36">
        <v>1</v>
      </c>
      <c r="H58" s="54" t="s">
        <v>373</v>
      </c>
      <c r="I58" s="54" t="s">
        <v>374</v>
      </c>
      <c r="J58" s="36" t="s">
        <v>59</v>
      </c>
      <c r="K58" s="54" t="s">
        <v>396</v>
      </c>
      <c r="L58" s="54">
        <v>3013975581</v>
      </c>
      <c r="M58" s="54" t="s">
        <v>397</v>
      </c>
      <c r="N58" s="53">
        <v>42887</v>
      </c>
      <c r="O58" s="53">
        <v>43100</v>
      </c>
      <c r="P58" s="54" t="s">
        <v>398</v>
      </c>
      <c r="Q58" s="54" t="s">
        <v>399</v>
      </c>
      <c r="R58" s="36">
        <v>2</v>
      </c>
      <c r="S58" s="36" t="s">
        <v>452</v>
      </c>
      <c r="T58" s="36" t="s">
        <v>452</v>
      </c>
      <c r="U58" s="36" t="s">
        <v>452</v>
      </c>
      <c r="V58" s="41">
        <v>2</v>
      </c>
      <c r="W58" s="60">
        <v>1</v>
      </c>
      <c r="X58" s="24">
        <v>2</v>
      </c>
      <c r="Y58" s="60">
        <v>2</v>
      </c>
      <c r="Z58" s="31"/>
      <c r="AA58" s="31"/>
      <c r="AB58" s="31"/>
      <c r="AC58" s="37"/>
      <c r="AD58" s="54" t="s">
        <v>82</v>
      </c>
      <c r="AE58" s="54"/>
      <c r="AF58" s="54" t="s">
        <v>493</v>
      </c>
      <c r="AG58" s="54">
        <v>1116</v>
      </c>
      <c r="AH58" s="54" t="s">
        <v>400</v>
      </c>
      <c r="AI58" s="54" t="s">
        <v>401</v>
      </c>
      <c r="AJ58" s="128">
        <v>4394389788</v>
      </c>
      <c r="AK58" s="117" t="s">
        <v>452</v>
      </c>
      <c r="AL58" s="117" t="s">
        <v>452</v>
      </c>
      <c r="AM58" s="119" t="s">
        <v>758</v>
      </c>
      <c r="AN58" s="129" t="s">
        <v>674</v>
      </c>
    </row>
    <row r="59" spans="1:40" ht="108.75" customHeight="1" x14ac:dyDescent="0.25">
      <c r="A59" s="24" t="s">
        <v>728</v>
      </c>
      <c r="B59" s="54" t="s">
        <v>322</v>
      </c>
      <c r="C59" s="54" t="s">
        <v>224</v>
      </c>
      <c r="D59" s="54" t="s">
        <v>98</v>
      </c>
      <c r="E59" s="54" t="s">
        <v>471</v>
      </c>
      <c r="F59" s="54" t="s">
        <v>402</v>
      </c>
      <c r="G59" s="36">
        <v>1.75</v>
      </c>
      <c r="H59" s="54" t="s">
        <v>373</v>
      </c>
      <c r="I59" s="54" t="s">
        <v>374</v>
      </c>
      <c r="J59" s="36" t="s">
        <v>59</v>
      </c>
      <c r="K59" s="54" t="s">
        <v>396</v>
      </c>
      <c r="L59" s="54">
        <v>3013975581</v>
      </c>
      <c r="M59" s="54" t="s">
        <v>397</v>
      </c>
      <c r="N59" s="53">
        <v>42887</v>
      </c>
      <c r="O59" s="53">
        <v>43830</v>
      </c>
      <c r="P59" s="54" t="s">
        <v>403</v>
      </c>
      <c r="Q59" s="54" t="s">
        <v>488</v>
      </c>
      <c r="R59" s="55">
        <v>0.6</v>
      </c>
      <c r="S59" s="36" t="s">
        <v>489</v>
      </c>
      <c r="T59" s="36" t="s">
        <v>489</v>
      </c>
      <c r="U59" s="36" t="s">
        <v>490</v>
      </c>
      <c r="V59" s="116">
        <v>0.6</v>
      </c>
      <c r="W59" s="60">
        <v>1</v>
      </c>
      <c r="X59" s="95">
        <v>0.15</v>
      </c>
      <c r="Y59" s="60">
        <v>1</v>
      </c>
      <c r="Z59" s="31"/>
      <c r="AA59" s="31"/>
      <c r="AB59" s="31"/>
      <c r="AC59" s="37"/>
      <c r="AD59" s="54" t="s">
        <v>82</v>
      </c>
      <c r="AE59" s="54"/>
      <c r="AF59" s="54" t="s">
        <v>493</v>
      </c>
      <c r="AG59" s="54">
        <v>1116</v>
      </c>
      <c r="AH59" s="54" t="s">
        <v>400</v>
      </c>
      <c r="AI59" s="54" t="s">
        <v>401</v>
      </c>
      <c r="AJ59" s="128">
        <v>4394389788</v>
      </c>
      <c r="AK59" s="117" t="s">
        <v>452</v>
      </c>
      <c r="AL59" s="117" t="s">
        <v>452</v>
      </c>
      <c r="AM59" s="119" t="s">
        <v>675</v>
      </c>
      <c r="AN59" s="119" t="s">
        <v>676</v>
      </c>
    </row>
    <row r="60" spans="1:40" ht="108.75" customHeight="1" x14ac:dyDescent="0.25">
      <c r="A60" s="24" t="s">
        <v>729</v>
      </c>
      <c r="B60" s="31" t="s">
        <v>404</v>
      </c>
      <c r="C60" s="31" t="s">
        <v>405</v>
      </c>
      <c r="D60" s="31" t="s">
        <v>122</v>
      </c>
      <c r="E60" s="31" t="s">
        <v>406</v>
      </c>
      <c r="F60" s="31" t="s">
        <v>407</v>
      </c>
      <c r="G60" s="36">
        <v>1.75</v>
      </c>
      <c r="H60" s="37" t="s">
        <v>413</v>
      </c>
      <c r="I60" s="37" t="s">
        <v>414</v>
      </c>
      <c r="J60" s="36" t="s">
        <v>59</v>
      </c>
      <c r="K60" s="37" t="s">
        <v>415</v>
      </c>
      <c r="L60" s="37" t="s">
        <v>416</v>
      </c>
      <c r="M60" s="37" t="s">
        <v>417</v>
      </c>
      <c r="N60" s="56">
        <v>42856</v>
      </c>
      <c r="O60" s="57">
        <v>44196</v>
      </c>
      <c r="P60" s="37" t="s">
        <v>418</v>
      </c>
      <c r="Q60" s="37" t="s">
        <v>755</v>
      </c>
      <c r="R60" s="55">
        <v>0.15</v>
      </c>
      <c r="S60" s="55">
        <v>0.35</v>
      </c>
      <c r="T60" s="55">
        <v>0.25</v>
      </c>
      <c r="U60" s="55">
        <v>0.25</v>
      </c>
      <c r="V60" s="60">
        <v>0.15</v>
      </c>
      <c r="W60" s="60">
        <v>1</v>
      </c>
      <c r="X60" s="60">
        <v>0.35</v>
      </c>
      <c r="Y60" s="79">
        <v>1</v>
      </c>
      <c r="Z60" s="80"/>
      <c r="AA60" s="80"/>
      <c r="AB60" s="80"/>
      <c r="AC60" s="80"/>
      <c r="AD60" s="31" t="s">
        <v>425</v>
      </c>
      <c r="AE60" s="75" t="s">
        <v>426</v>
      </c>
      <c r="AF60" s="75" t="s">
        <v>427</v>
      </c>
      <c r="AG60" s="30">
        <v>491</v>
      </c>
      <c r="AH60" s="46" t="s">
        <v>428</v>
      </c>
      <c r="AI60" s="46" t="s">
        <v>429</v>
      </c>
      <c r="AJ60" s="58">
        <v>3421000000</v>
      </c>
      <c r="AK60" s="59" t="s">
        <v>59</v>
      </c>
      <c r="AL60" s="59" t="s">
        <v>59</v>
      </c>
      <c r="AM60" s="19" t="s">
        <v>627</v>
      </c>
      <c r="AN60" s="31" t="s">
        <v>630</v>
      </c>
    </row>
    <row r="61" spans="1:40" ht="108.75" customHeight="1" x14ac:dyDescent="0.25">
      <c r="A61" s="24" t="s">
        <v>730</v>
      </c>
      <c r="B61" s="31" t="s">
        <v>322</v>
      </c>
      <c r="C61" s="31" t="s">
        <v>224</v>
      </c>
      <c r="D61" s="31" t="s">
        <v>98</v>
      </c>
      <c r="E61" s="31" t="s">
        <v>408</v>
      </c>
      <c r="F61" s="31" t="s">
        <v>409</v>
      </c>
      <c r="G61" s="36">
        <v>1.75</v>
      </c>
      <c r="H61" s="37" t="s">
        <v>413</v>
      </c>
      <c r="I61" s="37" t="s">
        <v>414</v>
      </c>
      <c r="J61" s="36" t="s">
        <v>59</v>
      </c>
      <c r="K61" s="37" t="s">
        <v>415</v>
      </c>
      <c r="L61" s="37" t="s">
        <v>416</v>
      </c>
      <c r="M61" s="37" t="s">
        <v>417</v>
      </c>
      <c r="N61" s="56">
        <v>42856</v>
      </c>
      <c r="O61" s="57">
        <v>44196</v>
      </c>
      <c r="P61" s="37" t="s">
        <v>419</v>
      </c>
      <c r="Q61" s="31" t="s">
        <v>420</v>
      </c>
      <c r="R61" s="60">
        <v>1</v>
      </c>
      <c r="S61" s="55">
        <v>1</v>
      </c>
      <c r="T61" s="60">
        <v>1</v>
      </c>
      <c r="U61" s="60">
        <v>1</v>
      </c>
      <c r="V61" s="60">
        <v>1</v>
      </c>
      <c r="W61" s="60">
        <v>1</v>
      </c>
      <c r="X61" s="60">
        <v>1</v>
      </c>
      <c r="Y61" s="79">
        <v>1</v>
      </c>
      <c r="Z61" s="80"/>
      <c r="AA61" s="80"/>
      <c r="AB61" s="80"/>
      <c r="AC61" s="80"/>
      <c r="AD61" s="75" t="s">
        <v>430</v>
      </c>
      <c r="AE61" s="75" t="s">
        <v>431</v>
      </c>
      <c r="AF61" s="75" t="s">
        <v>432</v>
      </c>
      <c r="AG61" s="30">
        <v>1075</v>
      </c>
      <c r="AH61" s="46" t="s">
        <v>433</v>
      </c>
      <c r="AI61" s="46" t="s">
        <v>764</v>
      </c>
      <c r="AJ61" s="61">
        <v>9461000000</v>
      </c>
      <c r="AK61" s="59" t="s">
        <v>59</v>
      </c>
      <c r="AL61" s="59" t="s">
        <v>59</v>
      </c>
      <c r="AM61" s="19" t="s">
        <v>628</v>
      </c>
      <c r="AN61" s="37" t="s">
        <v>825</v>
      </c>
    </row>
    <row r="62" spans="1:40" ht="108.75" customHeight="1" x14ac:dyDescent="0.25">
      <c r="A62" s="24" t="s">
        <v>731</v>
      </c>
      <c r="B62" s="31" t="s">
        <v>52</v>
      </c>
      <c r="C62" s="31" t="s">
        <v>405</v>
      </c>
      <c r="D62" s="31" t="s">
        <v>122</v>
      </c>
      <c r="E62" s="31" t="s">
        <v>410</v>
      </c>
      <c r="F62" s="31" t="s">
        <v>411</v>
      </c>
      <c r="G62" s="36">
        <v>1.75</v>
      </c>
      <c r="H62" s="37" t="s">
        <v>413</v>
      </c>
      <c r="I62" s="37" t="s">
        <v>414</v>
      </c>
      <c r="J62" s="36" t="s">
        <v>59</v>
      </c>
      <c r="K62" s="37" t="s">
        <v>415</v>
      </c>
      <c r="L62" s="37" t="s">
        <v>416</v>
      </c>
      <c r="M62" s="37" t="s">
        <v>417</v>
      </c>
      <c r="N62" s="56">
        <v>42856</v>
      </c>
      <c r="O62" s="57">
        <v>44196</v>
      </c>
      <c r="P62" s="37" t="s">
        <v>421</v>
      </c>
      <c r="Q62" s="31" t="s">
        <v>422</v>
      </c>
      <c r="R62" s="60">
        <v>1</v>
      </c>
      <c r="S62" s="55">
        <v>1</v>
      </c>
      <c r="T62" s="60">
        <v>1</v>
      </c>
      <c r="U62" s="60">
        <v>1</v>
      </c>
      <c r="V62" s="60">
        <v>1</v>
      </c>
      <c r="W62" s="60">
        <v>1</v>
      </c>
      <c r="X62" s="30">
        <v>0</v>
      </c>
      <c r="Y62" s="79">
        <v>0</v>
      </c>
      <c r="Z62" s="80"/>
      <c r="AA62" s="80"/>
      <c r="AB62" s="80"/>
      <c r="AC62" s="80"/>
      <c r="AD62" s="75" t="s">
        <v>430</v>
      </c>
      <c r="AE62" s="75" t="s">
        <v>431</v>
      </c>
      <c r="AF62" s="75" t="s">
        <v>432</v>
      </c>
      <c r="AG62" s="30">
        <v>1075</v>
      </c>
      <c r="AH62" s="46" t="s">
        <v>433</v>
      </c>
      <c r="AI62" s="46" t="s">
        <v>764</v>
      </c>
      <c r="AJ62" s="61">
        <v>9461000000</v>
      </c>
      <c r="AK62" s="59" t="s">
        <v>59</v>
      </c>
      <c r="AL62" s="59" t="s">
        <v>59</v>
      </c>
      <c r="AM62" s="19" t="s">
        <v>765</v>
      </c>
      <c r="AN62" s="37" t="s">
        <v>763</v>
      </c>
    </row>
    <row r="63" spans="1:40" ht="108.75" customHeight="1" x14ac:dyDescent="0.25">
      <c r="A63" s="24" t="s">
        <v>732</v>
      </c>
      <c r="B63" s="31" t="s">
        <v>52</v>
      </c>
      <c r="C63" s="31" t="s">
        <v>53</v>
      </c>
      <c r="D63" s="31" t="s">
        <v>54</v>
      </c>
      <c r="E63" s="31" t="s">
        <v>412</v>
      </c>
      <c r="F63" s="31" t="s">
        <v>412</v>
      </c>
      <c r="G63" s="76">
        <v>2.5</v>
      </c>
      <c r="H63" s="37" t="s">
        <v>413</v>
      </c>
      <c r="I63" s="37" t="s">
        <v>414</v>
      </c>
      <c r="J63" s="36" t="s">
        <v>59</v>
      </c>
      <c r="K63" s="37" t="s">
        <v>415</v>
      </c>
      <c r="L63" s="37" t="s">
        <v>416</v>
      </c>
      <c r="M63" s="37" t="s">
        <v>417</v>
      </c>
      <c r="N63" s="56">
        <v>42856</v>
      </c>
      <c r="O63" s="57">
        <v>43465</v>
      </c>
      <c r="P63" s="37" t="s">
        <v>423</v>
      </c>
      <c r="Q63" s="31" t="s">
        <v>424</v>
      </c>
      <c r="R63" s="30">
        <v>1</v>
      </c>
      <c r="S63" s="36">
        <v>1</v>
      </c>
      <c r="T63" s="30">
        <v>0</v>
      </c>
      <c r="U63" s="30">
        <v>0</v>
      </c>
      <c r="V63" s="130">
        <v>1</v>
      </c>
      <c r="W63" s="60">
        <v>1</v>
      </c>
      <c r="X63" s="30">
        <v>1</v>
      </c>
      <c r="Y63" s="79">
        <v>1</v>
      </c>
      <c r="Z63" s="80"/>
      <c r="AA63" s="80"/>
      <c r="AB63" s="80"/>
      <c r="AC63" s="80"/>
      <c r="AD63" s="75" t="s">
        <v>430</v>
      </c>
      <c r="AE63" s="75" t="s">
        <v>431</v>
      </c>
      <c r="AF63" s="75" t="s">
        <v>432</v>
      </c>
      <c r="AG63" s="30">
        <v>1075</v>
      </c>
      <c r="AH63" s="46" t="s">
        <v>433</v>
      </c>
      <c r="AI63" s="46" t="s">
        <v>434</v>
      </c>
      <c r="AJ63" s="58">
        <v>1325000000</v>
      </c>
      <c r="AK63" s="62">
        <v>7.1499999999999994E-2</v>
      </c>
      <c r="AL63" s="58">
        <f>24988800+12494400+9301387+17866667</f>
        <v>64651254</v>
      </c>
      <c r="AM63" s="19" t="s">
        <v>629</v>
      </c>
      <c r="AN63" s="31" t="s">
        <v>766</v>
      </c>
    </row>
    <row r="64" spans="1:40" ht="108.75" customHeight="1" x14ac:dyDescent="0.25">
      <c r="A64" s="24" t="s">
        <v>733</v>
      </c>
      <c r="B64" s="19" t="s">
        <v>322</v>
      </c>
      <c r="C64" s="19" t="s">
        <v>224</v>
      </c>
      <c r="D64" s="19" t="s">
        <v>101</v>
      </c>
      <c r="E64" s="19" t="s">
        <v>435</v>
      </c>
      <c r="F64" s="19" t="s">
        <v>436</v>
      </c>
      <c r="G64" s="30">
        <v>2</v>
      </c>
      <c r="H64" s="75" t="s">
        <v>437</v>
      </c>
      <c r="I64" s="19" t="s">
        <v>438</v>
      </c>
      <c r="J64" s="36" t="s">
        <v>59</v>
      </c>
      <c r="K64" s="19" t="s">
        <v>439</v>
      </c>
      <c r="L64" s="19">
        <v>3778881</v>
      </c>
      <c r="M64" s="19" t="s">
        <v>440</v>
      </c>
      <c r="N64" s="131">
        <v>43101</v>
      </c>
      <c r="O64" s="132">
        <v>43982</v>
      </c>
      <c r="P64" s="19" t="s">
        <v>443</v>
      </c>
      <c r="Q64" s="19" t="s">
        <v>441</v>
      </c>
      <c r="R64" s="41" t="s">
        <v>442</v>
      </c>
      <c r="S64" s="133">
        <v>1</v>
      </c>
      <c r="T64" s="116">
        <v>1</v>
      </c>
      <c r="U64" s="116">
        <v>1</v>
      </c>
      <c r="V64" s="76" t="s">
        <v>442</v>
      </c>
      <c r="W64" s="43" t="s">
        <v>59</v>
      </c>
      <c r="X64" s="43">
        <v>1</v>
      </c>
      <c r="Y64" s="79">
        <v>1</v>
      </c>
      <c r="Z64" s="80"/>
      <c r="AA64" s="80"/>
      <c r="AB64" s="80"/>
      <c r="AC64" s="80"/>
      <c r="AD64" s="19" t="s">
        <v>444</v>
      </c>
      <c r="AE64" s="19" t="s">
        <v>445</v>
      </c>
      <c r="AF64" s="19" t="s">
        <v>446</v>
      </c>
      <c r="AG64" s="19" t="s">
        <v>447</v>
      </c>
      <c r="AH64" s="19" t="s">
        <v>826</v>
      </c>
      <c r="AI64" s="75" t="s">
        <v>767</v>
      </c>
      <c r="AJ64" s="75" t="s">
        <v>787</v>
      </c>
      <c r="AK64" s="30" t="s">
        <v>442</v>
      </c>
      <c r="AL64" s="30" t="s">
        <v>442</v>
      </c>
      <c r="AM64" s="46" t="s">
        <v>790</v>
      </c>
      <c r="AN64" s="46" t="s">
        <v>766</v>
      </c>
    </row>
    <row r="65" spans="1:40" ht="108.75" customHeight="1" x14ac:dyDescent="0.25">
      <c r="A65" s="24" t="s">
        <v>734</v>
      </c>
      <c r="B65" s="19" t="s">
        <v>97</v>
      </c>
      <c r="C65" s="19" t="s">
        <v>53</v>
      </c>
      <c r="D65" s="19" t="s">
        <v>122</v>
      </c>
      <c r="E65" s="19" t="s">
        <v>448</v>
      </c>
      <c r="F65" s="19" t="s">
        <v>449</v>
      </c>
      <c r="G65" s="76">
        <v>2.5</v>
      </c>
      <c r="H65" s="75" t="s">
        <v>437</v>
      </c>
      <c r="I65" s="19" t="s">
        <v>438</v>
      </c>
      <c r="J65" s="41" t="s">
        <v>59</v>
      </c>
      <c r="K65" s="19" t="s">
        <v>439</v>
      </c>
      <c r="L65" s="19">
        <v>3778881</v>
      </c>
      <c r="M65" s="19" t="s">
        <v>440</v>
      </c>
      <c r="N65" s="49">
        <v>43102</v>
      </c>
      <c r="O65" s="132">
        <v>43982</v>
      </c>
      <c r="P65" s="19" t="s">
        <v>450</v>
      </c>
      <c r="Q65" s="19" t="s">
        <v>451</v>
      </c>
      <c r="R65" s="41" t="s">
        <v>452</v>
      </c>
      <c r="S65" s="55">
        <v>0.5</v>
      </c>
      <c r="T65" s="116">
        <v>0.25</v>
      </c>
      <c r="U65" s="116">
        <v>0.25</v>
      </c>
      <c r="V65" s="41" t="s">
        <v>442</v>
      </c>
      <c r="W65" s="43" t="s">
        <v>59</v>
      </c>
      <c r="X65" s="43">
        <v>0.5</v>
      </c>
      <c r="Y65" s="43">
        <v>1</v>
      </c>
      <c r="Z65" s="19"/>
      <c r="AA65" s="19"/>
      <c r="AB65" s="19"/>
      <c r="AC65" s="19"/>
      <c r="AD65" s="19" t="s">
        <v>444</v>
      </c>
      <c r="AE65" s="19" t="s">
        <v>445</v>
      </c>
      <c r="AF65" s="19" t="s">
        <v>446</v>
      </c>
      <c r="AG65" s="19">
        <v>981</v>
      </c>
      <c r="AH65" s="19" t="s">
        <v>453</v>
      </c>
      <c r="AI65" s="31" t="s">
        <v>458</v>
      </c>
      <c r="AJ65" s="31" t="s">
        <v>788</v>
      </c>
      <c r="AK65" s="30" t="s">
        <v>442</v>
      </c>
      <c r="AL65" s="30" t="s">
        <v>442</v>
      </c>
      <c r="AM65" s="46" t="s">
        <v>789</v>
      </c>
      <c r="AN65" s="46" t="s">
        <v>665</v>
      </c>
    </row>
    <row r="66" spans="1:40" ht="108.75" customHeight="1" x14ac:dyDescent="0.25">
      <c r="A66" s="24" t="s">
        <v>735</v>
      </c>
      <c r="B66" s="19" t="s">
        <v>52</v>
      </c>
      <c r="C66" s="19" t="s">
        <v>224</v>
      </c>
      <c r="D66" s="19" t="s">
        <v>54</v>
      </c>
      <c r="E66" s="19" t="s">
        <v>454</v>
      </c>
      <c r="F66" s="19" t="s">
        <v>455</v>
      </c>
      <c r="G66" s="36">
        <v>2</v>
      </c>
      <c r="H66" s="75" t="s">
        <v>437</v>
      </c>
      <c r="I66" s="19" t="s">
        <v>438</v>
      </c>
      <c r="J66" s="41"/>
      <c r="K66" s="19" t="s">
        <v>439</v>
      </c>
      <c r="L66" s="19">
        <v>3778881</v>
      </c>
      <c r="M66" s="19" t="s">
        <v>440</v>
      </c>
      <c r="N66" s="134">
        <v>43101</v>
      </c>
      <c r="O66" s="134">
        <v>44196</v>
      </c>
      <c r="P66" s="19" t="s">
        <v>456</v>
      </c>
      <c r="Q66" s="19" t="s">
        <v>457</v>
      </c>
      <c r="R66" s="41" t="s">
        <v>452</v>
      </c>
      <c r="S66" s="36">
        <v>1</v>
      </c>
      <c r="T66" s="41">
        <v>1</v>
      </c>
      <c r="U66" s="41">
        <v>1</v>
      </c>
      <c r="V66" s="41" t="s">
        <v>442</v>
      </c>
      <c r="W66" s="43" t="s">
        <v>59</v>
      </c>
      <c r="X66" s="41">
        <v>1</v>
      </c>
      <c r="Y66" s="43">
        <v>1</v>
      </c>
      <c r="Z66" s="19"/>
      <c r="AA66" s="19"/>
      <c r="AB66" s="19"/>
      <c r="AC66" s="19"/>
      <c r="AD66" s="19" t="s">
        <v>444</v>
      </c>
      <c r="AE66" s="19" t="s">
        <v>445</v>
      </c>
      <c r="AF66" s="19" t="s">
        <v>446</v>
      </c>
      <c r="AG66" s="19">
        <v>981</v>
      </c>
      <c r="AH66" s="19" t="s">
        <v>453</v>
      </c>
      <c r="AI66" s="31" t="s">
        <v>768</v>
      </c>
      <c r="AJ66" s="135">
        <v>2661807900</v>
      </c>
      <c r="AK66" s="63">
        <v>4.2200000000000001E-2</v>
      </c>
      <c r="AL66" s="135">
        <v>28106000</v>
      </c>
      <c r="AM66" s="46" t="s">
        <v>769</v>
      </c>
      <c r="AN66" s="46" t="s">
        <v>766</v>
      </c>
    </row>
    <row r="67" spans="1:40" ht="108.75" customHeight="1" x14ac:dyDescent="0.25">
      <c r="A67" s="24" t="s">
        <v>736</v>
      </c>
      <c r="B67" s="31" t="s">
        <v>117</v>
      </c>
      <c r="C67" s="31" t="s">
        <v>53</v>
      </c>
      <c r="D67" s="31" t="s">
        <v>54</v>
      </c>
      <c r="E67" s="75" t="s">
        <v>494</v>
      </c>
      <c r="F67" s="75" t="s">
        <v>495</v>
      </c>
      <c r="G67" s="36">
        <v>1</v>
      </c>
      <c r="H67" s="37" t="s">
        <v>517</v>
      </c>
      <c r="I67" s="37" t="s">
        <v>518</v>
      </c>
      <c r="J67" s="36" t="s">
        <v>59</v>
      </c>
      <c r="K67" s="36" t="s">
        <v>592</v>
      </c>
      <c r="L67" s="36" t="s">
        <v>593</v>
      </c>
      <c r="M67" s="64" t="s">
        <v>594</v>
      </c>
      <c r="N67" s="136">
        <v>42917</v>
      </c>
      <c r="O67" s="137">
        <v>43770</v>
      </c>
      <c r="P67" s="75" t="s">
        <v>524</v>
      </c>
      <c r="Q67" s="75" t="s">
        <v>525</v>
      </c>
      <c r="R67" s="41">
        <v>50</v>
      </c>
      <c r="S67" s="36">
        <v>50</v>
      </c>
      <c r="T67" s="30">
        <v>50</v>
      </c>
      <c r="U67" s="48">
        <v>0</v>
      </c>
      <c r="V67" s="30">
        <v>51</v>
      </c>
      <c r="W67" s="43">
        <v>1.02</v>
      </c>
      <c r="X67" s="30">
        <v>50</v>
      </c>
      <c r="Y67" s="79">
        <v>1</v>
      </c>
      <c r="Z67" s="80"/>
      <c r="AA67" s="80"/>
      <c r="AB67" s="80"/>
      <c r="AC67" s="80"/>
      <c r="AD67" s="46" t="s">
        <v>82</v>
      </c>
      <c r="AE67" s="46" t="s">
        <v>588</v>
      </c>
      <c r="AF67" s="46" t="s">
        <v>589</v>
      </c>
      <c r="AG67" s="19">
        <v>7527</v>
      </c>
      <c r="AH67" s="19" t="s">
        <v>590</v>
      </c>
      <c r="AI67" s="19" t="s">
        <v>591</v>
      </c>
      <c r="AJ67" s="65">
        <v>1373473300</v>
      </c>
      <c r="AK67" s="41" t="s">
        <v>802</v>
      </c>
      <c r="AL67" s="138">
        <f>32820000+43301000</f>
        <v>76121000</v>
      </c>
      <c r="AM67" s="19" t="s">
        <v>783</v>
      </c>
      <c r="AN67" s="46" t="s">
        <v>827</v>
      </c>
    </row>
    <row r="68" spans="1:40" ht="108.75" customHeight="1" x14ac:dyDescent="0.25">
      <c r="A68" s="24" t="s">
        <v>737</v>
      </c>
      <c r="B68" s="31" t="s">
        <v>117</v>
      </c>
      <c r="C68" s="31" t="s">
        <v>53</v>
      </c>
      <c r="D68" s="31" t="s">
        <v>122</v>
      </c>
      <c r="E68" s="75" t="s">
        <v>496</v>
      </c>
      <c r="F68" s="75" t="s">
        <v>497</v>
      </c>
      <c r="G68" s="36">
        <v>2</v>
      </c>
      <c r="H68" s="37" t="s">
        <v>517</v>
      </c>
      <c r="I68" s="37" t="s">
        <v>518</v>
      </c>
      <c r="J68" s="36" t="s">
        <v>59</v>
      </c>
      <c r="K68" s="36" t="s">
        <v>592</v>
      </c>
      <c r="L68" s="36" t="s">
        <v>593</v>
      </c>
      <c r="M68" s="64" t="s">
        <v>594</v>
      </c>
      <c r="N68" s="56">
        <v>42983</v>
      </c>
      <c r="O68" s="57">
        <v>43713</v>
      </c>
      <c r="P68" s="37" t="s">
        <v>526</v>
      </c>
      <c r="Q68" s="75" t="s">
        <v>527</v>
      </c>
      <c r="R68" s="41">
        <v>1</v>
      </c>
      <c r="S68" s="36">
        <v>1</v>
      </c>
      <c r="T68" s="30">
        <v>1</v>
      </c>
      <c r="U68" s="30">
        <v>0</v>
      </c>
      <c r="V68" s="30">
        <v>1</v>
      </c>
      <c r="W68" s="43">
        <v>1</v>
      </c>
      <c r="X68" s="30">
        <v>1</v>
      </c>
      <c r="Y68" s="79">
        <v>1</v>
      </c>
      <c r="Z68" s="80"/>
      <c r="AA68" s="80"/>
      <c r="AB68" s="80"/>
      <c r="AC68" s="80"/>
      <c r="AD68" s="46" t="s">
        <v>82</v>
      </c>
      <c r="AE68" s="46" t="s">
        <v>588</v>
      </c>
      <c r="AF68" s="46" t="s">
        <v>589</v>
      </c>
      <c r="AG68" s="19">
        <v>7527</v>
      </c>
      <c r="AH68" s="19" t="s">
        <v>590</v>
      </c>
      <c r="AI68" s="19" t="s">
        <v>591</v>
      </c>
      <c r="AJ68" s="65">
        <v>1373473300</v>
      </c>
      <c r="AK68" s="41" t="s">
        <v>802</v>
      </c>
      <c r="AL68" s="138">
        <f>24748431+62814250</f>
        <v>87562681</v>
      </c>
      <c r="AM68" s="19" t="s">
        <v>804</v>
      </c>
      <c r="AN68" s="19" t="s">
        <v>806</v>
      </c>
    </row>
    <row r="69" spans="1:40" ht="108.75" customHeight="1" x14ac:dyDescent="0.25">
      <c r="A69" s="24" t="s">
        <v>738</v>
      </c>
      <c r="B69" s="31" t="s">
        <v>117</v>
      </c>
      <c r="C69" s="31" t="s">
        <v>53</v>
      </c>
      <c r="D69" s="31" t="s">
        <v>122</v>
      </c>
      <c r="E69" s="75" t="s">
        <v>498</v>
      </c>
      <c r="F69" s="75" t="s">
        <v>499</v>
      </c>
      <c r="G69" s="36">
        <v>1</v>
      </c>
      <c r="H69" s="37" t="s">
        <v>517</v>
      </c>
      <c r="I69" s="37" t="s">
        <v>518</v>
      </c>
      <c r="J69" s="36" t="s">
        <v>59</v>
      </c>
      <c r="K69" s="36" t="s">
        <v>592</v>
      </c>
      <c r="L69" s="36" t="s">
        <v>593</v>
      </c>
      <c r="M69" s="38" t="s">
        <v>594</v>
      </c>
      <c r="N69" s="56">
        <v>43160</v>
      </c>
      <c r="O69" s="139">
        <v>43190</v>
      </c>
      <c r="P69" s="37" t="s">
        <v>528</v>
      </c>
      <c r="Q69" s="75" t="s">
        <v>529</v>
      </c>
      <c r="R69" s="76" t="s">
        <v>452</v>
      </c>
      <c r="S69" s="36">
        <v>1</v>
      </c>
      <c r="T69" s="76" t="s">
        <v>452</v>
      </c>
      <c r="U69" s="76" t="s">
        <v>452</v>
      </c>
      <c r="V69" s="30" t="s">
        <v>452</v>
      </c>
      <c r="W69" s="43" t="s">
        <v>59</v>
      </c>
      <c r="X69" s="130">
        <v>1</v>
      </c>
      <c r="Y69" s="79">
        <v>1</v>
      </c>
      <c r="Z69" s="80"/>
      <c r="AA69" s="80"/>
      <c r="AB69" s="80"/>
      <c r="AC69" s="80"/>
      <c r="AD69" s="46" t="s">
        <v>82</v>
      </c>
      <c r="AE69" s="46" t="s">
        <v>588</v>
      </c>
      <c r="AF69" s="46" t="s">
        <v>589</v>
      </c>
      <c r="AG69" s="19">
        <v>7527</v>
      </c>
      <c r="AH69" s="19" t="s">
        <v>590</v>
      </c>
      <c r="AI69" s="19" t="s">
        <v>591</v>
      </c>
      <c r="AJ69" s="65">
        <v>1373473300</v>
      </c>
      <c r="AK69" s="30" t="s">
        <v>452</v>
      </c>
      <c r="AL69" s="30" t="s">
        <v>452</v>
      </c>
      <c r="AM69" s="19" t="s">
        <v>805</v>
      </c>
      <c r="AN69" s="54" t="s">
        <v>807</v>
      </c>
    </row>
    <row r="70" spans="1:40" ht="108.75" customHeight="1" x14ac:dyDescent="0.25">
      <c r="A70" s="24" t="s">
        <v>739</v>
      </c>
      <c r="B70" s="31" t="s">
        <v>121</v>
      </c>
      <c r="C70" s="31" t="s">
        <v>53</v>
      </c>
      <c r="D70" s="31" t="s">
        <v>122</v>
      </c>
      <c r="E70" s="31" t="s">
        <v>500</v>
      </c>
      <c r="F70" s="31" t="s">
        <v>501</v>
      </c>
      <c r="G70" s="36">
        <v>0.5</v>
      </c>
      <c r="H70" s="140" t="s">
        <v>519</v>
      </c>
      <c r="I70" s="37" t="s">
        <v>520</v>
      </c>
      <c r="J70" s="36" t="s">
        <v>521</v>
      </c>
      <c r="K70" s="37" t="s">
        <v>610</v>
      </c>
      <c r="L70" s="36" t="s">
        <v>603</v>
      </c>
      <c r="M70" s="45" t="s">
        <v>611</v>
      </c>
      <c r="N70" s="56">
        <v>42870</v>
      </c>
      <c r="O70" s="57">
        <v>43830</v>
      </c>
      <c r="P70" s="37" t="s">
        <v>530</v>
      </c>
      <c r="Q70" s="31" t="s">
        <v>828</v>
      </c>
      <c r="R70" s="60">
        <v>0.33</v>
      </c>
      <c r="S70" s="55">
        <v>0.33</v>
      </c>
      <c r="T70" s="60">
        <v>0.33</v>
      </c>
      <c r="U70" s="30" t="s">
        <v>59</v>
      </c>
      <c r="V70" s="60">
        <v>0.1</v>
      </c>
      <c r="W70" s="79">
        <v>0.3</v>
      </c>
      <c r="X70" s="60">
        <v>0.33</v>
      </c>
      <c r="Y70" s="79">
        <v>1</v>
      </c>
      <c r="Z70" s="80"/>
      <c r="AA70" s="80"/>
      <c r="AB70" s="80"/>
      <c r="AC70" s="80"/>
      <c r="AD70" s="31" t="s">
        <v>281</v>
      </c>
      <c r="AE70" s="31" t="s">
        <v>351</v>
      </c>
      <c r="AF70" s="31" t="s">
        <v>352</v>
      </c>
      <c r="AG70" s="66" t="s">
        <v>595</v>
      </c>
      <c r="AH70" s="46" t="s">
        <v>596</v>
      </c>
      <c r="AI70" s="46" t="s">
        <v>597</v>
      </c>
      <c r="AJ70" s="141">
        <v>5169162117</v>
      </c>
      <c r="AK70" s="55">
        <v>0.01</v>
      </c>
      <c r="AL70" s="141">
        <f>((782091+1130500+1035895)/4)+47147246+1750000</f>
        <v>49634367.5</v>
      </c>
      <c r="AM70" s="71" t="s">
        <v>816</v>
      </c>
      <c r="AN70" s="142" t="s">
        <v>829</v>
      </c>
    </row>
    <row r="71" spans="1:40" ht="108.75" customHeight="1" x14ac:dyDescent="0.25">
      <c r="A71" s="24" t="s">
        <v>740</v>
      </c>
      <c r="B71" s="31" t="s">
        <v>502</v>
      </c>
      <c r="C71" s="31" t="s">
        <v>53</v>
      </c>
      <c r="D71" s="31" t="s">
        <v>54</v>
      </c>
      <c r="E71" s="31" t="s">
        <v>503</v>
      </c>
      <c r="F71" s="31" t="s">
        <v>504</v>
      </c>
      <c r="G71" s="36">
        <v>0.5</v>
      </c>
      <c r="H71" s="37" t="s">
        <v>519</v>
      </c>
      <c r="I71" s="37" t="s">
        <v>520</v>
      </c>
      <c r="J71" s="36" t="s">
        <v>59</v>
      </c>
      <c r="K71" s="37" t="s">
        <v>605</v>
      </c>
      <c r="L71" s="36" t="s">
        <v>606</v>
      </c>
      <c r="M71" s="67" t="s">
        <v>604</v>
      </c>
      <c r="N71" s="56">
        <v>42887</v>
      </c>
      <c r="O71" s="57">
        <v>43981</v>
      </c>
      <c r="P71" s="37" t="s">
        <v>531</v>
      </c>
      <c r="Q71" s="31" t="s">
        <v>532</v>
      </c>
      <c r="R71" s="30">
        <v>2</v>
      </c>
      <c r="S71" s="36">
        <v>2</v>
      </c>
      <c r="T71" s="30">
        <v>2</v>
      </c>
      <c r="U71" s="30">
        <v>1</v>
      </c>
      <c r="V71" s="30">
        <v>2</v>
      </c>
      <c r="W71" s="79">
        <v>1</v>
      </c>
      <c r="X71" s="68">
        <v>2</v>
      </c>
      <c r="Y71" s="79">
        <v>1</v>
      </c>
      <c r="Z71" s="80"/>
      <c r="AA71" s="80"/>
      <c r="AB71" s="80"/>
      <c r="AC71" s="80"/>
      <c r="AD71" s="31" t="s">
        <v>281</v>
      </c>
      <c r="AE71" s="31" t="s">
        <v>351</v>
      </c>
      <c r="AF71" s="31" t="s">
        <v>352</v>
      </c>
      <c r="AG71" s="66">
        <v>1131</v>
      </c>
      <c r="AH71" s="46" t="s">
        <v>598</v>
      </c>
      <c r="AI71" s="46" t="s">
        <v>599</v>
      </c>
      <c r="AJ71" s="141">
        <v>6337044923</v>
      </c>
      <c r="AK71" s="60">
        <v>0.01</v>
      </c>
      <c r="AL71" s="141">
        <f>10000000+16000000</f>
        <v>26000000</v>
      </c>
      <c r="AM71" s="71" t="s">
        <v>830</v>
      </c>
      <c r="AN71" s="143" t="s">
        <v>831</v>
      </c>
    </row>
    <row r="72" spans="1:40" ht="108.75" customHeight="1" x14ac:dyDescent="0.25">
      <c r="A72" s="24" t="s">
        <v>741</v>
      </c>
      <c r="B72" s="31" t="s">
        <v>104</v>
      </c>
      <c r="C72" s="31" t="s">
        <v>53</v>
      </c>
      <c r="D72" s="31" t="s">
        <v>101</v>
      </c>
      <c r="E72" s="31" t="s">
        <v>505</v>
      </c>
      <c r="F72" s="31" t="s">
        <v>505</v>
      </c>
      <c r="G72" s="36">
        <v>0.3</v>
      </c>
      <c r="H72" s="37" t="s">
        <v>519</v>
      </c>
      <c r="I72" s="37" t="s">
        <v>520</v>
      </c>
      <c r="J72" s="36" t="s">
        <v>59</v>
      </c>
      <c r="K72" s="37" t="s">
        <v>607</v>
      </c>
      <c r="L72" s="36" t="s">
        <v>608</v>
      </c>
      <c r="M72" s="69" t="s">
        <v>609</v>
      </c>
      <c r="N72" s="56">
        <v>42870</v>
      </c>
      <c r="O72" s="57">
        <v>43830</v>
      </c>
      <c r="P72" s="37" t="s">
        <v>533</v>
      </c>
      <c r="Q72" s="37" t="s">
        <v>534</v>
      </c>
      <c r="R72" s="30">
        <v>1167</v>
      </c>
      <c r="S72" s="36">
        <v>1167</v>
      </c>
      <c r="T72" s="30">
        <v>1166</v>
      </c>
      <c r="U72" s="30" t="s">
        <v>59</v>
      </c>
      <c r="V72" s="30">
        <v>959</v>
      </c>
      <c r="W72" s="79">
        <v>0.82</v>
      </c>
      <c r="X72" s="30">
        <v>3052</v>
      </c>
      <c r="Y72" s="144">
        <v>2.62</v>
      </c>
      <c r="Z72" s="80"/>
      <c r="AA72" s="80"/>
      <c r="AB72" s="80"/>
      <c r="AC72" s="80"/>
      <c r="AD72" s="31" t="s">
        <v>281</v>
      </c>
      <c r="AE72" s="31" t="s">
        <v>351</v>
      </c>
      <c r="AF72" s="31" t="s">
        <v>352</v>
      </c>
      <c r="AG72" s="66">
        <v>1131</v>
      </c>
      <c r="AH72" s="46" t="s">
        <v>598</v>
      </c>
      <c r="AI72" s="54" t="s">
        <v>817</v>
      </c>
      <c r="AJ72" s="141">
        <v>5169162117</v>
      </c>
      <c r="AK72" s="60">
        <v>0.05</v>
      </c>
      <c r="AL72" s="145">
        <f>13297334*3+73755299</f>
        <v>113647301</v>
      </c>
      <c r="AM72" s="71" t="s">
        <v>832</v>
      </c>
      <c r="AN72" s="71" t="s">
        <v>833</v>
      </c>
    </row>
    <row r="73" spans="1:40" ht="108.75" customHeight="1" x14ac:dyDescent="0.25">
      <c r="A73" s="24" t="s">
        <v>742</v>
      </c>
      <c r="B73" s="31" t="s">
        <v>322</v>
      </c>
      <c r="C73" s="31" t="s">
        <v>53</v>
      </c>
      <c r="D73" s="31" t="s">
        <v>98</v>
      </c>
      <c r="E73" s="31" t="s">
        <v>506</v>
      </c>
      <c r="F73" s="31" t="s">
        <v>507</v>
      </c>
      <c r="G73" s="36">
        <v>1</v>
      </c>
      <c r="H73" s="37" t="s">
        <v>519</v>
      </c>
      <c r="I73" s="37" t="s">
        <v>520</v>
      </c>
      <c r="J73" s="36" t="s">
        <v>59</v>
      </c>
      <c r="K73" s="37" t="s">
        <v>607</v>
      </c>
      <c r="L73" s="36" t="s">
        <v>608</v>
      </c>
      <c r="M73" s="69" t="s">
        <v>609</v>
      </c>
      <c r="N73" s="56">
        <v>42795</v>
      </c>
      <c r="O73" s="57">
        <v>43981</v>
      </c>
      <c r="P73" s="37" t="s">
        <v>535</v>
      </c>
      <c r="Q73" s="31" t="s">
        <v>536</v>
      </c>
      <c r="R73" s="60">
        <v>1</v>
      </c>
      <c r="S73" s="55">
        <v>1</v>
      </c>
      <c r="T73" s="60">
        <v>1</v>
      </c>
      <c r="U73" s="60">
        <v>1</v>
      </c>
      <c r="V73" s="60">
        <v>1</v>
      </c>
      <c r="W73" s="79">
        <v>1</v>
      </c>
      <c r="X73" s="60">
        <v>1</v>
      </c>
      <c r="Y73" s="79">
        <v>1</v>
      </c>
      <c r="Z73" s="80"/>
      <c r="AA73" s="80"/>
      <c r="AB73" s="80"/>
      <c r="AC73" s="80"/>
      <c r="AD73" s="31" t="s">
        <v>281</v>
      </c>
      <c r="AE73" s="31" t="s">
        <v>351</v>
      </c>
      <c r="AF73" s="31" t="s">
        <v>352</v>
      </c>
      <c r="AG73" s="66">
        <v>1131</v>
      </c>
      <c r="AH73" s="46" t="s">
        <v>598</v>
      </c>
      <c r="AI73" s="46" t="s">
        <v>600</v>
      </c>
      <c r="AJ73" s="141">
        <v>5190435031</v>
      </c>
      <c r="AK73" s="60">
        <v>0.12</v>
      </c>
      <c r="AL73" s="146">
        <f>187978413+171700401</f>
        <v>359678814</v>
      </c>
      <c r="AM73" s="147" t="s">
        <v>818</v>
      </c>
      <c r="AN73" s="147" t="s">
        <v>834</v>
      </c>
    </row>
    <row r="74" spans="1:40" ht="108.75" customHeight="1" x14ac:dyDescent="0.25">
      <c r="A74" s="24" t="s">
        <v>743</v>
      </c>
      <c r="B74" s="37" t="s">
        <v>52</v>
      </c>
      <c r="C74" s="37" t="s">
        <v>224</v>
      </c>
      <c r="D74" s="37" t="s">
        <v>54</v>
      </c>
      <c r="E74" s="37" t="s">
        <v>508</v>
      </c>
      <c r="F74" s="37" t="s">
        <v>509</v>
      </c>
      <c r="G74" s="36">
        <v>0.5</v>
      </c>
      <c r="H74" s="37" t="s">
        <v>519</v>
      </c>
      <c r="I74" s="37" t="s">
        <v>520</v>
      </c>
      <c r="J74" s="36" t="s">
        <v>59</v>
      </c>
      <c r="K74" s="37" t="s">
        <v>610</v>
      </c>
      <c r="L74" s="36" t="s">
        <v>603</v>
      </c>
      <c r="M74" s="45" t="s">
        <v>611</v>
      </c>
      <c r="N74" s="56">
        <v>42826</v>
      </c>
      <c r="O74" s="56">
        <v>43981</v>
      </c>
      <c r="P74" s="37" t="s">
        <v>537</v>
      </c>
      <c r="Q74" s="37" t="s">
        <v>538</v>
      </c>
      <c r="R74" s="36">
        <v>7</v>
      </c>
      <c r="S74" s="36">
        <v>7</v>
      </c>
      <c r="T74" s="36">
        <v>7</v>
      </c>
      <c r="U74" s="36">
        <v>7</v>
      </c>
      <c r="V74" s="36">
        <v>7</v>
      </c>
      <c r="W74" s="79">
        <v>1</v>
      </c>
      <c r="X74" s="36">
        <v>7</v>
      </c>
      <c r="Y74" s="79">
        <v>1</v>
      </c>
      <c r="Z74" s="80"/>
      <c r="AA74" s="80"/>
      <c r="AB74" s="80"/>
      <c r="AC74" s="80"/>
      <c r="AD74" s="37" t="s">
        <v>281</v>
      </c>
      <c r="AE74" s="37" t="s">
        <v>351</v>
      </c>
      <c r="AF74" s="37" t="s">
        <v>352</v>
      </c>
      <c r="AG74" s="70">
        <v>1131</v>
      </c>
      <c r="AH74" s="54" t="s">
        <v>598</v>
      </c>
      <c r="AI74" s="54" t="s">
        <v>597</v>
      </c>
      <c r="AJ74" s="141">
        <v>5169162117</v>
      </c>
      <c r="AK74" s="144">
        <v>0.17</v>
      </c>
      <c r="AL74" s="148">
        <f>224075000+257904534</f>
        <v>481979534</v>
      </c>
      <c r="AM74" s="143" t="s">
        <v>601</v>
      </c>
      <c r="AN74" s="143" t="s">
        <v>835</v>
      </c>
    </row>
    <row r="75" spans="1:40" ht="108.75" customHeight="1" x14ac:dyDescent="0.25">
      <c r="A75" s="24" t="s">
        <v>744</v>
      </c>
      <c r="B75" s="31" t="s">
        <v>52</v>
      </c>
      <c r="C75" s="31" t="s">
        <v>405</v>
      </c>
      <c r="D75" s="31" t="s">
        <v>54</v>
      </c>
      <c r="E75" s="31" t="s">
        <v>510</v>
      </c>
      <c r="F75" s="31" t="s">
        <v>511</v>
      </c>
      <c r="G75" s="36">
        <v>0.5</v>
      </c>
      <c r="H75" s="37" t="s">
        <v>519</v>
      </c>
      <c r="I75" s="37" t="s">
        <v>520</v>
      </c>
      <c r="J75" s="36" t="s">
        <v>522</v>
      </c>
      <c r="K75" s="37" t="s">
        <v>610</v>
      </c>
      <c r="L75" s="36" t="s">
        <v>603</v>
      </c>
      <c r="M75" s="45" t="s">
        <v>611</v>
      </c>
      <c r="N75" s="56">
        <v>42826</v>
      </c>
      <c r="O75" s="57">
        <v>43981</v>
      </c>
      <c r="P75" s="37" t="s">
        <v>539</v>
      </c>
      <c r="Q75" s="46" t="s">
        <v>540</v>
      </c>
      <c r="R75" s="60">
        <v>0.25</v>
      </c>
      <c r="S75" s="55">
        <v>0.25</v>
      </c>
      <c r="T75" s="60">
        <v>0.25</v>
      </c>
      <c r="U75" s="60">
        <v>0.25</v>
      </c>
      <c r="V75" s="60">
        <v>0.25</v>
      </c>
      <c r="W75" s="79">
        <v>1</v>
      </c>
      <c r="X75" s="60">
        <v>0.25</v>
      </c>
      <c r="Y75" s="79">
        <v>1</v>
      </c>
      <c r="Z75" s="80"/>
      <c r="AA75" s="80"/>
      <c r="AB75" s="80"/>
      <c r="AC75" s="80"/>
      <c r="AD75" s="31" t="s">
        <v>281</v>
      </c>
      <c r="AE75" s="31" t="s">
        <v>351</v>
      </c>
      <c r="AF75" s="31" t="s">
        <v>352</v>
      </c>
      <c r="AG75" s="66">
        <v>1131</v>
      </c>
      <c r="AH75" s="46" t="s">
        <v>598</v>
      </c>
      <c r="AI75" s="46" t="s">
        <v>597</v>
      </c>
      <c r="AJ75" s="141">
        <v>5169162117</v>
      </c>
      <c r="AK75" s="30" t="s">
        <v>144</v>
      </c>
      <c r="AL75" s="149" t="s">
        <v>144</v>
      </c>
      <c r="AM75" s="71" t="s">
        <v>819</v>
      </c>
      <c r="AN75" s="71" t="s">
        <v>836</v>
      </c>
    </row>
    <row r="76" spans="1:40" ht="108.75" customHeight="1" x14ac:dyDescent="0.25">
      <c r="A76" s="24" t="s">
        <v>745</v>
      </c>
      <c r="B76" s="31" t="s">
        <v>104</v>
      </c>
      <c r="C76" s="31" t="s">
        <v>512</v>
      </c>
      <c r="D76" s="31" t="s">
        <v>54</v>
      </c>
      <c r="E76" s="31" t="s">
        <v>513</v>
      </c>
      <c r="F76" s="31" t="s">
        <v>514</v>
      </c>
      <c r="G76" s="36">
        <v>0.2</v>
      </c>
      <c r="H76" s="37" t="s">
        <v>519</v>
      </c>
      <c r="I76" s="37" t="s">
        <v>520</v>
      </c>
      <c r="J76" s="36" t="s">
        <v>521</v>
      </c>
      <c r="K76" s="37" t="s">
        <v>610</v>
      </c>
      <c r="L76" s="36" t="s">
        <v>603</v>
      </c>
      <c r="M76" s="45" t="s">
        <v>611</v>
      </c>
      <c r="N76" s="56">
        <v>42856</v>
      </c>
      <c r="O76" s="57">
        <v>43981</v>
      </c>
      <c r="P76" s="37" t="s">
        <v>541</v>
      </c>
      <c r="Q76" s="31" t="s">
        <v>542</v>
      </c>
      <c r="R76" s="60">
        <v>0.25</v>
      </c>
      <c r="S76" s="55">
        <v>0.25</v>
      </c>
      <c r="T76" s="60">
        <v>0.25</v>
      </c>
      <c r="U76" s="60">
        <v>0.25</v>
      </c>
      <c r="V76" s="60">
        <v>0.25</v>
      </c>
      <c r="W76" s="79">
        <v>1</v>
      </c>
      <c r="X76" s="60">
        <v>0.2</v>
      </c>
      <c r="Y76" s="79">
        <v>0.8</v>
      </c>
      <c r="Z76" s="80"/>
      <c r="AA76" s="80"/>
      <c r="AB76" s="80"/>
      <c r="AC76" s="80"/>
      <c r="AD76" s="31" t="s">
        <v>281</v>
      </c>
      <c r="AE76" s="31" t="s">
        <v>351</v>
      </c>
      <c r="AF76" s="31" t="s">
        <v>352</v>
      </c>
      <c r="AG76" s="66">
        <v>1131</v>
      </c>
      <c r="AH76" s="46" t="s">
        <v>598</v>
      </c>
      <c r="AI76" s="46" t="s">
        <v>597</v>
      </c>
      <c r="AJ76" s="141">
        <v>5169162117</v>
      </c>
      <c r="AK76" s="144">
        <v>0.08</v>
      </c>
      <c r="AL76" s="148">
        <f>55012500+136904160</f>
        <v>191916660</v>
      </c>
      <c r="AM76" s="71" t="s">
        <v>820</v>
      </c>
      <c r="AN76" s="71" t="s">
        <v>837</v>
      </c>
    </row>
    <row r="77" spans="1:40" ht="108.75" customHeight="1" x14ac:dyDescent="0.25">
      <c r="A77" s="24" t="s">
        <v>746</v>
      </c>
      <c r="B77" s="31" t="s">
        <v>52</v>
      </c>
      <c r="C77" s="31" t="s">
        <v>512</v>
      </c>
      <c r="D77" s="31" t="s">
        <v>54</v>
      </c>
      <c r="E77" s="37" t="s">
        <v>515</v>
      </c>
      <c r="F77" s="37" t="s">
        <v>515</v>
      </c>
      <c r="G77" s="36">
        <v>2</v>
      </c>
      <c r="H77" s="37" t="s">
        <v>519</v>
      </c>
      <c r="I77" s="37" t="s">
        <v>520</v>
      </c>
      <c r="J77" s="36" t="s">
        <v>523</v>
      </c>
      <c r="K77" s="37" t="s">
        <v>610</v>
      </c>
      <c r="L77" s="36" t="s">
        <v>603</v>
      </c>
      <c r="M77" s="45" t="s">
        <v>611</v>
      </c>
      <c r="N77" s="56">
        <v>42887</v>
      </c>
      <c r="O77" s="57">
        <v>43981</v>
      </c>
      <c r="P77" s="37" t="s">
        <v>543</v>
      </c>
      <c r="Q77" s="37" t="s">
        <v>544</v>
      </c>
      <c r="R77" s="30">
        <v>1</v>
      </c>
      <c r="S77" s="36">
        <v>1</v>
      </c>
      <c r="T77" s="30">
        <v>1</v>
      </c>
      <c r="U77" s="30">
        <v>1</v>
      </c>
      <c r="V77" s="30">
        <v>1</v>
      </c>
      <c r="W77" s="79">
        <v>1</v>
      </c>
      <c r="X77" s="30">
        <v>1</v>
      </c>
      <c r="Y77" s="79">
        <v>1</v>
      </c>
      <c r="Z77" s="80"/>
      <c r="AA77" s="80"/>
      <c r="AB77" s="80"/>
      <c r="AC77" s="80"/>
      <c r="AD77" s="31" t="s">
        <v>281</v>
      </c>
      <c r="AE77" s="31" t="s">
        <v>351</v>
      </c>
      <c r="AF77" s="31" t="s">
        <v>352</v>
      </c>
      <c r="AG77" s="66">
        <v>1131</v>
      </c>
      <c r="AH77" s="46" t="s">
        <v>598</v>
      </c>
      <c r="AI77" s="46" t="s">
        <v>597</v>
      </c>
      <c r="AJ77" s="141">
        <v>5169162117</v>
      </c>
      <c r="AK77" s="30" t="s">
        <v>144</v>
      </c>
      <c r="AL77" s="145" t="s">
        <v>144</v>
      </c>
      <c r="AM77" s="71" t="s">
        <v>821</v>
      </c>
      <c r="AN77" s="71" t="s">
        <v>838</v>
      </c>
    </row>
    <row r="78" spans="1:40" ht="108.75" customHeight="1" x14ac:dyDescent="0.25">
      <c r="A78" s="24" t="s">
        <v>747</v>
      </c>
      <c r="B78" s="31" t="s">
        <v>322</v>
      </c>
      <c r="C78" s="31" t="s">
        <v>405</v>
      </c>
      <c r="D78" s="31" t="s">
        <v>98</v>
      </c>
      <c r="E78" s="31" t="s">
        <v>516</v>
      </c>
      <c r="F78" s="31" t="s">
        <v>516</v>
      </c>
      <c r="G78" s="36">
        <v>0.5</v>
      </c>
      <c r="H78" s="37" t="s">
        <v>519</v>
      </c>
      <c r="I78" s="37" t="s">
        <v>520</v>
      </c>
      <c r="J78" s="36" t="s">
        <v>59</v>
      </c>
      <c r="K78" s="37" t="s">
        <v>610</v>
      </c>
      <c r="L78" s="36" t="s">
        <v>603</v>
      </c>
      <c r="M78" s="45" t="s">
        <v>611</v>
      </c>
      <c r="N78" s="56">
        <v>42856</v>
      </c>
      <c r="O78" s="57">
        <v>43981</v>
      </c>
      <c r="P78" s="37" t="s">
        <v>545</v>
      </c>
      <c r="Q78" s="31" t="s">
        <v>546</v>
      </c>
      <c r="R78" s="30">
        <v>3</v>
      </c>
      <c r="S78" s="36">
        <v>3</v>
      </c>
      <c r="T78" s="30">
        <v>3</v>
      </c>
      <c r="U78" s="30">
        <v>3</v>
      </c>
      <c r="V78" s="30">
        <v>2</v>
      </c>
      <c r="W78" s="79">
        <v>0.67</v>
      </c>
      <c r="X78" s="30">
        <v>3</v>
      </c>
      <c r="Y78" s="79">
        <v>1</v>
      </c>
      <c r="Z78" s="80"/>
      <c r="AA78" s="80"/>
      <c r="AB78" s="80"/>
      <c r="AC78" s="80"/>
      <c r="AD78" s="31" t="s">
        <v>281</v>
      </c>
      <c r="AE78" s="31" t="s">
        <v>351</v>
      </c>
      <c r="AF78" s="31" t="s">
        <v>352</v>
      </c>
      <c r="AG78" s="66">
        <v>1131</v>
      </c>
      <c r="AH78" s="46" t="s">
        <v>598</v>
      </c>
      <c r="AI78" s="46" t="s">
        <v>602</v>
      </c>
      <c r="AJ78" s="150">
        <v>4758944735</v>
      </c>
      <c r="AK78" s="151">
        <v>0.47</v>
      </c>
      <c r="AL78" s="141">
        <f>318253046+765793936</f>
        <v>1084046982</v>
      </c>
      <c r="AM78" s="147" t="s">
        <v>756</v>
      </c>
      <c r="AN78" s="71" t="s">
        <v>842</v>
      </c>
    </row>
    <row r="79" spans="1:40" ht="108.75" customHeight="1" x14ac:dyDescent="0.25">
      <c r="A79" s="24" t="s">
        <v>748</v>
      </c>
      <c r="B79" s="31" t="s">
        <v>322</v>
      </c>
      <c r="C79" s="31" t="s">
        <v>53</v>
      </c>
      <c r="D79" s="31" t="s">
        <v>54</v>
      </c>
      <c r="E79" s="31" t="s">
        <v>547</v>
      </c>
      <c r="F79" s="31" t="s">
        <v>547</v>
      </c>
      <c r="G79" s="36">
        <v>0.5</v>
      </c>
      <c r="H79" s="37" t="s">
        <v>519</v>
      </c>
      <c r="I79" s="37" t="s">
        <v>553</v>
      </c>
      <c r="J79" s="36" t="s">
        <v>452</v>
      </c>
      <c r="K79" s="37" t="s">
        <v>578</v>
      </c>
      <c r="L79" s="36">
        <v>2417900</v>
      </c>
      <c r="M79" s="67" t="s">
        <v>579</v>
      </c>
      <c r="N79" s="56">
        <v>42906</v>
      </c>
      <c r="O79" s="57">
        <v>43982</v>
      </c>
      <c r="P79" s="36" t="s">
        <v>759</v>
      </c>
      <c r="Q79" s="30" t="s">
        <v>554</v>
      </c>
      <c r="R79" s="72">
        <v>2500</v>
      </c>
      <c r="S79" s="73">
        <v>2500</v>
      </c>
      <c r="T79" s="72">
        <v>2500</v>
      </c>
      <c r="U79" s="72">
        <v>2500</v>
      </c>
      <c r="V79" s="72">
        <v>5290</v>
      </c>
      <c r="W79" s="79">
        <v>2.12</v>
      </c>
      <c r="X79" s="73">
        <v>6582</v>
      </c>
      <c r="Y79" s="79">
        <v>2.6328</v>
      </c>
      <c r="Z79" s="80"/>
      <c r="AA79" s="80"/>
      <c r="AB79" s="80"/>
      <c r="AC79" s="80"/>
      <c r="AD79" s="31" t="s">
        <v>425</v>
      </c>
      <c r="AE79" s="31" t="s">
        <v>565</v>
      </c>
      <c r="AF79" s="31" t="s">
        <v>566</v>
      </c>
      <c r="AG79" s="30">
        <v>1089</v>
      </c>
      <c r="AH79" s="74" t="s">
        <v>760</v>
      </c>
      <c r="AI79" s="74" t="s">
        <v>761</v>
      </c>
      <c r="AJ79" s="25">
        <v>4513000000</v>
      </c>
      <c r="AK79" s="26" t="s">
        <v>452</v>
      </c>
      <c r="AL79" s="26" t="s">
        <v>452</v>
      </c>
      <c r="AM79" s="19" t="s">
        <v>567</v>
      </c>
      <c r="AN79" s="19" t="s">
        <v>810</v>
      </c>
    </row>
    <row r="80" spans="1:40" ht="108.75" customHeight="1" x14ac:dyDescent="0.25">
      <c r="A80" s="24" t="s">
        <v>749</v>
      </c>
      <c r="B80" s="31" t="s">
        <v>322</v>
      </c>
      <c r="C80" s="31" t="s">
        <v>53</v>
      </c>
      <c r="D80" s="31" t="s">
        <v>54</v>
      </c>
      <c r="E80" s="31" t="s">
        <v>548</v>
      </c>
      <c r="F80" s="31" t="s">
        <v>839</v>
      </c>
      <c r="G80" s="36">
        <v>0.5</v>
      </c>
      <c r="H80" s="37" t="s">
        <v>519</v>
      </c>
      <c r="I80" s="37" t="s">
        <v>553</v>
      </c>
      <c r="J80" s="36" t="s">
        <v>452</v>
      </c>
      <c r="K80" s="37" t="s">
        <v>580</v>
      </c>
      <c r="L80" s="37">
        <v>2417900</v>
      </c>
      <c r="M80" s="37" t="s">
        <v>579</v>
      </c>
      <c r="N80" s="56">
        <v>42906</v>
      </c>
      <c r="O80" s="57">
        <v>43982</v>
      </c>
      <c r="P80" s="36" t="s">
        <v>555</v>
      </c>
      <c r="Q80" s="30" t="s">
        <v>556</v>
      </c>
      <c r="R80" s="36">
        <v>23</v>
      </c>
      <c r="S80" s="36">
        <v>23</v>
      </c>
      <c r="T80" s="36">
        <v>23</v>
      </c>
      <c r="U80" s="36">
        <v>23</v>
      </c>
      <c r="V80" s="30">
        <v>25</v>
      </c>
      <c r="W80" s="55">
        <v>1.0860000000000001</v>
      </c>
      <c r="X80" s="30">
        <v>23</v>
      </c>
      <c r="Y80" s="79">
        <v>1</v>
      </c>
      <c r="Z80" s="80"/>
      <c r="AA80" s="80"/>
      <c r="AB80" s="80"/>
      <c r="AC80" s="80"/>
      <c r="AD80" s="31" t="s">
        <v>425</v>
      </c>
      <c r="AE80" s="31" t="s">
        <v>565</v>
      </c>
      <c r="AF80" s="31" t="s">
        <v>566</v>
      </c>
      <c r="AG80" s="30">
        <v>1014</v>
      </c>
      <c r="AH80" s="46" t="s">
        <v>568</v>
      </c>
      <c r="AI80" s="31" t="s">
        <v>569</v>
      </c>
      <c r="AJ80" s="27">
        <v>2689000000</v>
      </c>
      <c r="AK80" s="26" t="s">
        <v>452</v>
      </c>
      <c r="AL80" s="26" t="s">
        <v>452</v>
      </c>
      <c r="AM80" s="19" t="s">
        <v>811</v>
      </c>
      <c r="AN80" s="19" t="s">
        <v>812</v>
      </c>
    </row>
    <row r="81" spans="1:61" ht="108.75" customHeight="1" x14ac:dyDescent="0.25">
      <c r="A81" s="24" t="s">
        <v>750</v>
      </c>
      <c r="B81" s="31" t="s">
        <v>322</v>
      </c>
      <c r="C81" s="31" t="s">
        <v>53</v>
      </c>
      <c r="D81" s="31" t="s">
        <v>54</v>
      </c>
      <c r="E81" s="31" t="s">
        <v>549</v>
      </c>
      <c r="F81" s="31" t="s">
        <v>840</v>
      </c>
      <c r="G81" s="36">
        <v>1</v>
      </c>
      <c r="H81" s="37" t="s">
        <v>519</v>
      </c>
      <c r="I81" s="37" t="s">
        <v>553</v>
      </c>
      <c r="J81" s="36" t="s">
        <v>452</v>
      </c>
      <c r="K81" s="37" t="s">
        <v>581</v>
      </c>
      <c r="L81" s="37">
        <v>2417900</v>
      </c>
      <c r="M81" s="37" t="s">
        <v>582</v>
      </c>
      <c r="N81" s="56">
        <v>42887</v>
      </c>
      <c r="O81" s="57">
        <v>43982</v>
      </c>
      <c r="P81" s="36" t="s">
        <v>557</v>
      </c>
      <c r="Q81" s="36" t="s">
        <v>558</v>
      </c>
      <c r="R81" s="36" t="s">
        <v>559</v>
      </c>
      <c r="S81" s="36" t="s">
        <v>559</v>
      </c>
      <c r="T81" s="36" t="s">
        <v>559</v>
      </c>
      <c r="U81" s="36" t="s">
        <v>559</v>
      </c>
      <c r="V81" s="30">
        <v>7</v>
      </c>
      <c r="W81" s="79">
        <v>0.7</v>
      </c>
      <c r="X81" s="30">
        <v>8</v>
      </c>
      <c r="Y81" s="79">
        <v>0.8</v>
      </c>
      <c r="Z81" s="80"/>
      <c r="AA81" s="80"/>
      <c r="AB81" s="80"/>
      <c r="AC81" s="80"/>
      <c r="AD81" s="31" t="s">
        <v>425</v>
      </c>
      <c r="AE81" s="31" t="s">
        <v>565</v>
      </c>
      <c r="AF81" s="31" t="s">
        <v>566</v>
      </c>
      <c r="AG81" s="30">
        <v>1013</v>
      </c>
      <c r="AH81" s="31" t="s">
        <v>570</v>
      </c>
      <c r="AI81" s="31" t="s">
        <v>762</v>
      </c>
      <c r="AJ81" s="26">
        <v>10442000000</v>
      </c>
      <c r="AK81" s="26" t="s">
        <v>452</v>
      </c>
      <c r="AL81" s="26" t="s">
        <v>452</v>
      </c>
      <c r="AM81" s="19" t="s">
        <v>571</v>
      </c>
      <c r="AN81" s="19" t="s">
        <v>813</v>
      </c>
    </row>
    <row r="82" spans="1:61" ht="108.75" customHeight="1" x14ac:dyDescent="0.25">
      <c r="A82" s="24" t="s">
        <v>751</v>
      </c>
      <c r="B82" s="30" t="s">
        <v>322</v>
      </c>
      <c r="C82" s="30" t="s">
        <v>53</v>
      </c>
      <c r="D82" s="30" t="s">
        <v>54</v>
      </c>
      <c r="E82" s="46" t="s">
        <v>550</v>
      </c>
      <c r="F82" s="46" t="s">
        <v>841</v>
      </c>
      <c r="G82" s="36" t="s">
        <v>587</v>
      </c>
      <c r="H82" s="37" t="s">
        <v>519</v>
      </c>
      <c r="I82" s="37" t="s">
        <v>553</v>
      </c>
      <c r="J82" s="36" t="s">
        <v>452</v>
      </c>
      <c r="K82" s="37" t="s">
        <v>583</v>
      </c>
      <c r="L82" s="37">
        <v>2417900</v>
      </c>
      <c r="M82" s="37" t="s">
        <v>584</v>
      </c>
      <c r="N82" s="56">
        <v>42887</v>
      </c>
      <c r="O82" s="57">
        <v>43982</v>
      </c>
      <c r="P82" s="36" t="s">
        <v>560</v>
      </c>
      <c r="Q82" s="36" t="s">
        <v>561</v>
      </c>
      <c r="R82" s="36">
        <v>10</v>
      </c>
      <c r="S82" s="36" t="s">
        <v>562</v>
      </c>
      <c r="T82" s="36" t="s">
        <v>562</v>
      </c>
      <c r="U82" s="36" t="s">
        <v>562</v>
      </c>
      <c r="V82" s="30">
        <v>0</v>
      </c>
      <c r="W82" s="79">
        <v>0</v>
      </c>
      <c r="X82" s="30">
        <v>4</v>
      </c>
      <c r="Y82" s="79">
        <v>1</v>
      </c>
      <c r="Z82" s="80"/>
      <c r="AA82" s="80"/>
      <c r="AB82" s="80"/>
      <c r="AC82" s="80"/>
      <c r="AD82" s="30" t="s">
        <v>425</v>
      </c>
      <c r="AE82" s="30" t="s">
        <v>565</v>
      </c>
      <c r="AF82" s="30" t="s">
        <v>566</v>
      </c>
      <c r="AG82" s="30">
        <v>1089</v>
      </c>
      <c r="AH82" s="74" t="s">
        <v>572</v>
      </c>
      <c r="AI82" s="74" t="s">
        <v>573</v>
      </c>
      <c r="AJ82" s="25">
        <v>8179000000</v>
      </c>
      <c r="AK82" s="26" t="s">
        <v>452</v>
      </c>
      <c r="AL82" s="26" t="s">
        <v>452</v>
      </c>
      <c r="AM82" s="19" t="s">
        <v>574</v>
      </c>
      <c r="AN82" s="19" t="s">
        <v>814</v>
      </c>
    </row>
    <row r="83" spans="1:61" ht="108.75" customHeight="1" x14ac:dyDescent="0.25">
      <c r="A83" s="24" t="s">
        <v>752</v>
      </c>
      <c r="B83" s="31" t="s">
        <v>322</v>
      </c>
      <c r="C83" s="31" t="s">
        <v>53</v>
      </c>
      <c r="D83" s="31" t="s">
        <v>54</v>
      </c>
      <c r="E83" s="31" t="s">
        <v>551</v>
      </c>
      <c r="F83" s="31" t="s">
        <v>552</v>
      </c>
      <c r="G83" s="76">
        <v>1</v>
      </c>
      <c r="H83" s="37" t="s">
        <v>519</v>
      </c>
      <c r="I83" s="37" t="s">
        <v>553</v>
      </c>
      <c r="J83" s="36" t="s">
        <v>452</v>
      </c>
      <c r="K83" s="37" t="s">
        <v>585</v>
      </c>
      <c r="L83" s="37">
        <v>2417900</v>
      </c>
      <c r="M83" s="37" t="s">
        <v>586</v>
      </c>
      <c r="N83" s="56">
        <v>42795</v>
      </c>
      <c r="O83" s="56">
        <v>44012</v>
      </c>
      <c r="P83" s="36" t="s">
        <v>563</v>
      </c>
      <c r="Q83" s="30" t="s">
        <v>564</v>
      </c>
      <c r="R83" s="36">
        <v>2400</v>
      </c>
      <c r="S83" s="36">
        <v>2400</v>
      </c>
      <c r="T83" s="36">
        <v>2400</v>
      </c>
      <c r="U83" s="36">
        <v>2400</v>
      </c>
      <c r="V83" s="36">
        <v>2400</v>
      </c>
      <c r="W83" s="79">
        <v>1</v>
      </c>
      <c r="X83" s="36">
        <v>2400</v>
      </c>
      <c r="Y83" s="79">
        <v>1</v>
      </c>
      <c r="Z83" s="80"/>
      <c r="AA83" s="80"/>
      <c r="AB83" s="80"/>
      <c r="AC83" s="80"/>
      <c r="AD83" s="31" t="s">
        <v>425</v>
      </c>
      <c r="AE83" s="31" t="s">
        <v>565</v>
      </c>
      <c r="AF83" s="31" t="s">
        <v>566</v>
      </c>
      <c r="AG83" s="30">
        <v>1014</v>
      </c>
      <c r="AH83" s="31" t="s">
        <v>575</v>
      </c>
      <c r="AI83" s="31" t="s">
        <v>576</v>
      </c>
      <c r="AJ83" s="27">
        <v>2689000000</v>
      </c>
      <c r="AK83" s="26" t="s">
        <v>452</v>
      </c>
      <c r="AL83" s="26" t="s">
        <v>452</v>
      </c>
      <c r="AM83" s="19" t="s">
        <v>577</v>
      </c>
      <c r="AN83" s="19" t="s">
        <v>815</v>
      </c>
    </row>
    <row r="84" spans="1:61" x14ac:dyDescent="0.25">
      <c r="A84" s="13"/>
      <c r="B84" s="13"/>
      <c r="C84" s="13"/>
      <c r="D84" s="13"/>
      <c r="E84" s="13"/>
      <c r="F84" s="13"/>
      <c r="G84" s="13"/>
      <c r="H84" s="13"/>
      <c r="I84" s="13"/>
      <c r="J84" s="14"/>
      <c r="N84" s="13"/>
      <c r="O84" s="13"/>
      <c r="P84" s="13"/>
      <c r="Q84" s="13"/>
      <c r="R84" s="14"/>
      <c r="S84" s="15"/>
      <c r="T84" s="14"/>
      <c r="U84" s="14"/>
      <c r="V84" s="13"/>
      <c r="W84" s="16"/>
      <c r="X84" s="13"/>
      <c r="Y84" s="13"/>
      <c r="AC84" s="13"/>
      <c r="AD84" s="13"/>
      <c r="AE84" s="13"/>
      <c r="AF84" s="13"/>
      <c r="AG84" s="13"/>
      <c r="AH84" s="13"/>
      <c r="AI84" s="13"/>
      <c r="AJ84" s="13"/>
      <c r="AK84" s="13"/>
      <c r="AL84" s="17"/>
      <c r="AM84" s="13"/>
      <c r="AN84" s="13"/>
      <c r="AO84" s="13"/>
      <c r="AP84" s="13"/>
      <c r="AQ84" s="13"/>
      <c r="AR84" s="13"/>
      <c r="AS84" s="13"/>
      <c r="AT84" s="13"/>
      <c r="AU84" s="13"/>
      <c r="AV84" s="13"/>
      <c r="AW84" s="13"/>
      <c r="AX84" s="13"/>
      <c r="AY84" s="13"/>
      <c r="AZ84" s="13"/>
      <c r="BA84" s="13"/>
      <c r="BB84" s="13"/>
      <c r="BC84" s="13"/>
      <c r="BD84" s="13"/>
      <c r="BE84" s="13"/>
      <c r="BF84" s="13"/>
      <c r="BG84" s="13"/>
      <c r="BH84" s="13"/>
      <c r="BI84" s="13"/>
    </row>
    <row r="85" spans="1:61" x14ac:dyDescent="0.25">
      <c r="A85" s="13"/>
      <c r="B85" s="13"/>
      <c r="C85" s="13"/>
      <c r="D85" s="13"/>
      <c r="E85" s="13"/>
      <c r="F85" s="13"/>
      <c r="G85" s="13"/>
      <c r="H85" s="13"/>
      <c r="I85" s="13"/>
      <c r="J85" s="14"/>
      <c r="N85" s="13"/>
      <c r="O85" s="13"/>
      <c r="P85" s="13"/>
      <c r="Q85" s="13"/>
      <c r="R85" s="14"/>
      <c r="S85" s="15"/>
      <c r="T85" s="14"/>
      <c r="U85" s="14"/>
      <c r="V85" s="13"/>
      <c r="W85" s="16"/>
      <c r="X85" s="13"/>
      <c r="Y85" s="13"/>
      <c r="AC85" s="13"/>
      <c r="AD85" s="13"/>
      <c r="AE85" s="13"/>
      <c r="AF85" s="13"/>
      <c r="AG85" s="13"/>
      <c r="AH85" s="13"/>
      <c r="AI85" s="13"/>
      <c r="AJ85" s="21"/>
      <c r="AK85" s="18"/>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row>
    <row r="86" spans="1:61" x14ac:dyDescent="0.25">
      <c r="A86" s="13"/>
      <c r="B86" s="13"/>
      <c r="C86" s="13"/>
      <c r="D86" s="13"/>
      <c r="E86" s="13"/>
      <c r="F86" s="13"/>
      <c r="G86" s="13"/>
      <c r="H86" s="13"/>
      <c r="I86" s="13"/>
      <c r="J86" s="14"/>
      <c r="N86" s="13"/>
      <c r="O86" s="13"/>
      <c r="P86" s="13"/>
      <c r="Q86" s="13"/>
      <c r="R86" s="14"/>
      <c r="S86" s="15"/>
      <c r="T86" s="14"/>
      <c r="U86" s="14"/>
      <c r="V86" s="13"/>
      <c r="W86" s="16"/>
      <c r="X86" s="13"/>
      <c r="Y86" s="13"/>
      <c r="AC86" s="13"/>
      <c r="AD86" s="13"/>
      <c r="AE86" s="13"/>
      <c r="AF86" s="13"/>
      <c r="AG86" s="13"/>
      <c r="AH86" s="13"/>
      <c r="AI86" s="13"/>
      <c r="AJ86" s="20"/>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row>
    <row r="87" spans="1:61" x14ac:dyDescent="0.25">
      <c r="A87" s="13"/>
      <c r="B87" s="13"/>
      <c r="C87" s="13"/>
      <c r="D87" s="13"/>
      <c r="E87" s="13"/>
      <c r="F87" s="13"/>
      <c r="G87" s="13"/>
      <c r="H87" s="13"/>
      <c r="I87" s="13"/>
      <c r="J87" s="14"/>
      <c r="N87" s="13"/>
      <c r="O87" s="13"/>
      <c r="P87" s="13"/>
      <c r="Q87" s="13"/>
      <c r="R87" s="14"/>
      <c r="S87" s="15"/>
      <c r="T87" s="14"/>
      <c r="U87" s="14"/>
      <c r="V87" s="13"/>
      <c r="W87" s="16"/>
      <c r="X87" s="13"/>
      <c r="Y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row>
    <row r="88" spans="1:61" x14ac:dyDescent="0.25">
      <c r="A88" s="13"/>
      <c r="B88" s="13"/>
      <c r="C88" s="13"/>
      <c r="D88" s="13"/>
      <c r="E88" s="13"/>
      <c r="F88" s="13"/>
      <c r="G88" s="13"/>
      <c r="H88" s="13"/>
      <c r="I88" s="13"/>
      <c r="J88" s="14"/>
      <c r="N88" s="13"/>
      <c r="O88" s="13"/>
      <c r="P88" s="13"/>
      <c r="Q88" s="13"/>
      <c r="R88" s="14"/>
      <c r="S88" s="15"/>
      <c r="T88" s="14"/>
      <c r="U88" s="14"/>
      <c r="V88" s="13"/>
      <c r="W88" s="16"/>
      <c r="X88" s="13"/>
      <c r="Y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row>
    <row r="89" spans="1:61" x14ac:dyDescent="0.25">
      <c r="A89" s="13"/>
      <c r="B89" s="13"/>
      <c r="C89" s="13"/>
      <c r="D89" s="13"/>
      <c r="E89" s="13"/>
      <c r="F89" s="13"/>
      <c r="G89" s="13"/>
      <c r="H89" s="13"/>
      <c r="I89" s="13"/>
      <c r="J89" s="14"/>
      <c r="N89" s="13"/>
      <c r="O89" s="13"/>
      <c r="P89" s="13"/>
      <c r="Q89" s="13"/>
      <c r="R89" s="14"/>
      <c r="S89" s="15"/>
      <c r="T89" s="14"/>
      <c r="U89" s="14"/>
      <c r="V89" s="13"/>
      <c r="W89" s="16"/>
      <c r="X89" s="13"/>
      <c r="Y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row>
    <row r="90" spans="1:61" x14ac:dyDescent="0.25">
      <c r="A90" s="13"/>
      <c r="B90" s="13"/>
      <c r="C90" s="13"/>
      <c r="D90" s="13"/>
      <c r="E90" s="13"/>
      <c r="F90" s="13"/>
      <c r="G90" s="13"/>
      <c r="H90" s="13"/>
      <c r="I90" s="13"/>
      <c r="J90" s="14"/>
      <c r="N90" s="13"/>
      <c r="O90" s="13"/>
      <c r="P90" s="13"/>
      <c r="Q90" s="13"/>
      <c r="R90" s="14"/>
      <c r="S90" s="15"/>
      <c r="T90" s="14"/>
      <c r="U90" s="14"/>
      <c r="V90" s="13"/>
      <c r="W90" s="16"/>
      <c r="X90" s="13"/>
      <c r="Y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row>
    <row r="91" spans="1:61" x14ac:dyDescent="0.25">
      <c r="A91" s="13"/>
      <c r="B91" s="13"/>
      <c r="C91" s="13"/>
      <c r="D91" s="13"/>
      <c r="E91" s="13"/>
      <c r="F91" s="13"/>
      <c r="G91" s="13"/>
      <c r="H91" s="13"/>
      <c r="I91" s="13"/>
      <c r="J91" s="14"/>
      <c r="N91" s="13"/>
      <c r="O91" s="13"/>
      <c r="P91" s="13"/>
      <c r="Q91" s="13"/>
      <c r="R91" s="14"/>
      <c r="S91" s="15"/>
      <c r="T91" s="14"/>
      <c r="U91" s="14"/>
      <c r="V91" s="13"/>
      <c r="W91" s="16"/>
      <c r="X91" s="13"/>
      <c r="Y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row>
    <row r="92" spans="1:61" x14ac:dyDescent="0.25">
      <c r="A92" s="13"/>
      <c r="B92" s="13"/>
      <c r="C92" s="13"/>
      <c r="D92" s="13"/>
      <c r="E92" s="13"/>
      <c r="F92" s="13"/>
      <c r="G92" s="13"/>
      <c r="H92" s="13"/>
      <c r="I92" s="13"/>
      <c r="J92" s="14"/>
      <c r="N92" s="13"/>
      <c r="O92" s="13"/>
      <c r="P92" s="13"/>
      <c r="Q92" s="13"/>
      <c r="R92" s="14"/>
      <c r="S92" s="15"/>
      <c r="T92" s="14"/>
      <c r="U92" s="14"/>
      <c r="V92" s="13"/>
      <c r="W92" s="16"/>
      <c r="X92" s="13"/>
      <c r="Y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row>
    <row r="93" spans="1:61" x14ac:dyDescent="0.25">
      <c r="A93" s="13"/>
      <c r="B93" s="13"/>
      <c r="C93" s="13"/>
      <c r="D93" s="13"/>
      <c r="E93" s="13"/>
      <c r="F93" s="13"/>
      <c r="G93" s="13"/>
      <c r="H93" s="13"/>
      <c r="I93" s="13"/>
      <c r="J93" s="14"/>
      <c r="N93" s="13"/>
      <c r="O93" s="13"/>
      <c r="P93" s="13"/>
      <c r="Q93" s="13"/>
      <c r="R93" s="14"/>
      <c r="S93" s="15"/>
      <c r="T93" s="14"/>
      <c r="U93" s="14"/>
      <c r="V93" s="13"/>
      <c r="W93" s="16"/>
      <c r="X93" s="13"/>
      <c r="Y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row>
    <row r="94" spans="1:61" x14ac:dyDescent="0.25">
      <c r="A94" s="13"/>
      <c r="B94" s="13"/>
      <c r="C94" s="13"/>
      <c r="D94" s="13"/>
      <c r="E94" s="13"/>
      <c r="F94" s="13"/>
      <c r="G94" s="13"/>
      <c r="H94" s="13"/>
      <c r="I94" s="13"/>
      <c r="J94" s="14"/>
      <c r="N94" s="13"/>
      <c r="O94" s="13"/>
      <c r="P94" s="13"/>
      <c r="Q94" s="13"/>
      <c r="R94" s="14"/>
      <c r="S94" s="15"/>
      <c r="T94" s="14"/>
      <c r="U94" s="14"/>
      <c r="V94" s="13"/>
      <c r="W94" s="16"/>
      <c r="X94" s="13"/>
      <c r="Y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row>
    <row r="95" spans="1:61" x14ac:dyDescent="0.25">
      <c r="A95" s="13"/>
      <c r="B95" s="13"/>
      <c r="C95" s="13"/>
      <c r="D95" s="13"/>
      <c r="E95" s="13"/>
      <c r="F95" s="13"/>
      <c r="G95" s="13"/>
      <c r="H95" s="13"/>
      <c r="I95" s="13"/>
      <c r="J95" s="14"/>
      <c r="N95" s="13"/>
      <c r="O95" s="13"/>
      <c r="P95" s="13"/>
      <c r="Q95" s="13"/>
      <c r="R95" s="14"/>
      <c r="S95" s="15"/>
      <c r="T95" s="14"/>
      <c r="U95" s="14"/>
      <c r="V95" s="13"/>
      <c r="W95" s="16"/>
      <c r="X95" s="13"/>
      <c r="Y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row>
    <row r="96" spans="1:61" x14ac:dyDescent="0.25">
      <c r="A96" s="13"/>
      <c r="B96" s="13"/>
      <c r="C96" s="13"/>
      <c r="D96" s="13"/>
      <c r="E96" s="13"/>
      <c r="F96" s="13"/>
      <c r="G96" s="13"/>
      <c r="H96" s="13"/>
      <c r="I96" s="13"/>
      <c r="J96" s="14"/>
      <c r="N96" s="13"/>
      <c r="O96" s="13"/>
      <c r="P96" s="13"/>
      <c r="Q96" s="13"/>
      <c r="R96" s="14"/>
      <c r="S96" s="15"/>
      <c r="T96" s="14"/>
      <c r="U96" s="14"/>
      <c r="V96" s="13"/>
      <c r="W96" s="16"/>
      <c r="X96" s="13"/>
      <c r="Y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row>
    <row r="97" spans="1:61" x14ac:dyDescent="0.25">
      <c r="A97" s="13"/>
      <c r="B97" s="13"/>
      <c r="C97" s="13"/>
      <c r="D97" s="13"/>
      <c r="E97" s="13"/>
      <c r="F97" s="13"/>
      <c r="G97" s="13"/>
      <c r="H97" s="13"/>
      <c r="I97" s="13"/>
      <c r="J97" s="14"/>
      <c r="N97" s="13"/>
      <c r="O97" s="13"/>
      <c r="P97" s="13"/>
      <c r="Q97" s="13"/>
      <c r="R97" s="14"/>
      <c r="S97" s="15"/>
      <c r="T97" s="14"/>
      <c r="U97" s="14"/>
      <c r="V97" s="13"/>
      <c r="W97" s="16"/>
      <c r="X97" s="13"/>
      <c r="Y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row>
    <row r="98" spans="1:61" x14ac:dyDescent="0.25">
      <c r="A98" s="13"/>
      <c r="B98" s="13"/>
      <c r="C98" s="13"/>
      <c r="D98" s="13"/>
      <c r="E98" s="13"/>
      <c r="F98" s="13"/>
      <c r="G98" s="13"/>
      <c r="H98" s="13"/>
      <c r="I98" s="13"/>
      <c r="J98" s="14"/>
      <c r="N98" s="13"/>
      <c r="O98" s="13"/>
      <c r="P98" s="13"/>
      <c r="Q98" s="13"/>
      <c r="R98" s="14"/>
      <c r="S98" s="15"/>
      <c r="T98" s="14"/>
      <c r="U98" s="14"/>
      <c r="V98" s="13"/>
      <c r="W98" s="16"/>
      <c r="X98" s="13"/>
      <c r="Y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row>
    <row r="99" spans="1:61" x14ac:dyDescent="0.25">
      <c r="A99" s="13"/>
      <c r="B99" s="13"/>
      <c r="C99" s="13"/>
      <c r="D99" s="13"/>
      <c r="E99" s="13"/>
      <c r="F99" s="13"/>
      <c r="G99" s="13"/>
      <c r="H99" s="13"/>
      <c r="I99" s="13"/>
      <c r="J99" s="14"/>
      <c r="N99" s="13"/>
      <c r="O99" s="13"/>
      <c r="P99" s="13"/>
      <c r="Q99" s="13"/>
      <c r="R99" s="14"/>
      <c r="S99" s="15"/>
      <c r="T99" s="14"/>
      <c r="U99" s="14"/>
      <c r="V99" s="13"/>
      <c r="W99" s="16"/>
      <c r="X99" s="13"/>
      <c r="Y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row>
    <row r="100" spans="1:61" x14ac:dyDescent="0.25">
      <c r="A100" s="13"/>
      <c r="B100" s="13"/>
      <c r="C100" s="13"/>
      <c r="D100" s="13"/>
      <c r="E100" s="13"/>
      <c r="F100" s="13"/>
      <c r="G100" s="13"/>
      <c r="H100" s="13"/>
      <c r="I100" s="13"/>
      <c r="J100" s="14"/>
      <c r="N100" s="13"/>
      <c r="O100" s="13"/>
      <c r="P100" s="13"/>
      <c r="Q100" s="13"/>
      <c r="R100" s="14"/>
      <c r="S100" s="15"/>
      <c r="T100" s="14"/>
      <c r="U100" s="14"/>
      <c r="V100" s="13"/>
      <c r="W100" s="16"/>
      <c r="X100" s="13"/>
      <c r="Y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row>
    <row r="101" spans="1:61" x14ac:dyDescent="0.25">
      <c r="A101" s="13"/>
      <c r="B101" s="13"/>
      <c r="C101" s="13"/>
      <c r="D101" s="13"/>
      <c r="E101" s="13"/>
      <c r="F101" s="13"/>
      <c r="G101" s="13"/>
      <c r="H101" s="13"/>
      <c r="I101" s="13"/>
      <c r="J101" s="14"/>
      <c r="N101" s="13"/>
      <c r="O101" s="13"/>
      <c r="P101" s="13"/>
      <c r="Q101" s="13"/>
      <c r="R101" s="14"/>
      <c r="S101" s="15"/>
      <c r="T101" s="14"/>
      <c r="U101" s="14"/>
      <c r="V101" s="13"/>
      <c r="W101" s="16"/>
      <c r="X101" s="13"/>
      <c r="Y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row>
    <row r="102" spans="1:61" x14ac:dyDescent="0.25">
      <c r="A102" s="13"/>
      <c r="B102" s="13"/>
      <c r="C102" s="13"/>
      <c r="D102" s="13"/>
      <c r="E102" s="13"/>
      <c r="F102" s="13"/>
      <c r="G102" s="13"/>
      <c r="H102" s="13"/>
      <c r="I102" s="13"/>
      <c r="J102" s="14"/>
      <c r="N102" s="13"/>
      <c r="O102" s="13"/>
      <c r="P102" s="13"/>
      <c r="Q102" s="13"/>
      <c r="R102" s="14"/>
      <c r="S102" s="15"/>
      <c r="T102" s="14"/>
      <c r="U102" s="14"/>
      <c r="V102" s="13"/>
      <c r="W102" s="16"/>
      <c r="X102" s="13"/>
      <c r="Y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row>
    <row r="103" spans="1:61" x14ac:dyDescent="0.25">
      <c r="A103" s="13"/>
      <c r="B103" s="13"/>
      <c r="C103" s="13"/>
      <c r="D103" s="13"/>
      <c r="E103" s="13"/>
      <c r="F103" s="13"/>
      <c r="G103" s="13"/>
      <c r="H103" s="13"/>
      <c r="I103" s="13"/>
      <c r="J103" s="14"/>
      <c r="N103" s="13"/>
      <c r="O103" s="13"/>
      <c r="P103" s="13"/>
      <c r="Q103" s="13"/>
      <c r="R103" s="14"/>
      <c r="S103" s="15"/>
      <c r="T103" s="14"/>
      <c r="U103" s="14"/>
      <c r="V103" s="13"/>
      <c r="W103" s="16"/>
      <c r="X103" s="13"/>
      <c r="Y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row>
    <row r="104" spans="1:61" x14ac:dyDescent="0.25">
      <c r="A104" s="13"/>
      <c r="B104" s="13"/>
      <c r="C104" s="13"/>
      <c r="D104" s="13"/>
      <c r="E104" s="13"/>
      <c r="F104" s="13"/>
      <c r="G104" s="13"/>
      <c r="H104" s="13"/>
      <c r="I104" s="13"/>
      <c r="J104" s="14"/>
      <c r="N104" s="13"/>
      <c r="O104" s="13"/>
      <c r="P104" s="13"/>
      <c r="Q104" s="13"/>
      <c r="R104" s="14"/>
      <c r="S104" s="15"/>
      <c r="T104" s="14"/>
      <c r="U104" s="14"/>
      <c r="V104" s="13"/>
      <c r="W104" s="16"/>
      <c r="X104" s="13"/>
      <c r="Y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row>
  </sheetData>
  <mergeCells count="17">
    <mergeCell ref="AN7:AN10"/>
    <mergeCell ref="AG9:AM9"/>
    <mergeCell ref="AD7:AF8"/>
    <mergeCell ref="AG7:AM8"/>
    <mergeCell ref="B9:D9"/>
    <mergeCell ref="F9:G9"/>
    <mergeCell ref="H9:M9"/>
    <mergeCell ref="N9:O9"/>
    <mergeCell ref="P9:U9"/>
    <mergeCell ref="V9:AC9"/>
    <mergeCell ref="AD9:AF9"/>
    <mergeCell ref="B7:AB8"/>
    <mergeCell ref="D2:G2"/>
    <mergeCell ref="D3:G3"/>
    <mergeCell ref="D4:G4"/>
    <mergeCell ref="B5:C5"/>
    <mergeCell ref="B2:C2"/>
  </mergeCells>
  <dataValidations count="46">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7"/>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I11:I33 AE11:AF33 AE35:AF37 AE41:AF41 AE50:AF50 AE52:AF52 I46:I63 AE56:AF66 I65:I83 AE53:AE55 AE70:AF78">
      <formula1>INDIRECT(H11)</formula1>
    </dataValidation>
    <dataValidation type="list" allowBlank="1" showInputMessage="1" showErrorMessage="1" sqref="H67:H83 H11:H63">
      <formula1>Sector</formula1>
    </dataValidation>
    <dataValidation type="date" operator="greaterThan" allowBlank="1" showInputMessage="1" showErrorMessage="1" sqref="O44 O66:O83 N65:N83 N46:O63 N38:N39 N11:N36 O11:O39">
      <formula1>42736</formula1>
    </dataValidation>
    <dataValidation type="list" allowBlank="1" showInputMessage="1" showErrorMessage="1" sqref="AD50 AD52:AD78 AD11:AD45">
      <formula1>_Pilar_Eje</formula1>
    </dataValidation>
    <dataValidation type="whole" allowBlank="1" showInputMessage="1" showErrorMessage="1" sqref="AK46:AK52 G64 AK79:AK83">
      <formula1>0</formula1>
      <formula2>100</formula2>
    </dataValidation>
    <dataValidation type="list" allowBlank="1" showInputMessage="1" showErrorMessage="1" sqref="D53:D66 D79 D17:D45">
      <formula1>Estrategias</formula1>
    </dataValidation>
    <dataValidation type="list" allowBlank="1" showInputMessage="1" showErrorMessage="1" sqref="C53:C66 C79 C17:C45">
      <formula1>Objetivos_específicos</formula1>
    </dataValidation>
    <dataValidation type="list" allowBlank="1" showInputMessage="1" showErrorMessage="1" sqref="K38:M38 AE42:AF45 AE38:AF40 I34:I45 AE34:AF34">
      <formula1>INDIRECT(#REF!)</formula1>
    </dataValidation>
    <dataValidation allowBlank="1" showInputMessage="1" showErrorMessage="1" prompt="Es el ajustado según las modificaciones presupuestales que hayan tenido lugar durante el tiempo de reporte. Todo ajuste presupuestal debe estar avalado por la SDES. " sqref="AJ56"/>
    <dataValidation showInputMessage="1" showErrorMessage="1" sqref="AK67:AK68"/>
    <dataValidation type="list" allowBlank="1" showInputMessage="1" showErrorMessage="1" sqref="B11:B79">
      <formula1>Dimensiones</formula1>
    </dataValidation>
  </dataValidations>
  <hyperlinks>
    <hyperlink ref="M13" r:id="rId1"/>
    <hyperlink ref="M12" r:id="rId2"/>
    <hyperlink ref="M14" r:id="rId3"/>
    <hyperlink ref="M15" r:id="rId4"/>
    <hyperlink ref="M16" r:id="rId5"/>
    <hyperlink ref="M11" r:id="rId6"/>
    <hyperlink ref="M26" r:id="rId7"/>
    <hyperlink ref="M27" r:id="rId8"/>
    <hyperlink ref="M17" r:id="rId9"/>
    <hyperlink ref="M18" r:id="rId10"/>
    <hyperlink ref="M19" r:id="rId11"/>
    <hyperlink ref="M20" r:id="rId12"/>
    <hyperlink ref="M32" r:id="rId13"/>
    <hyperlink ref="M33" r:id="rId14"/>
    <hyperlink ref="M25" r:id="rId15"/>
    <hyperlink ref="M28" r:id="rId16"/>
    <hyperlink ref="M29" r:id="rId17"/>
    <hyperlink ref="M34" r:id="rId18" display="luis.usuga@scrd.gov.co"/>
    <hyperlink ref="M65" r:id="rId19"/>
    <hyperlink ref="M66" r:id="rId20"/>
    <hyperlink ref="M54" r:id="rId21"/>
    <hyperlink ref="M53" r:id="rId22"/>
    <hyperlink ref="M55" r:id="rId23"/>
    <hyperlink ref="M82" r:id="rId24"/>
    <hyperlink ref="M83" r:id="rId25"/>
    <hyperlink ref="M67" r:id="rId26"/>
    <hyperlink ref="M68" r:id="rId27"/>
    <hyperlink ref="M69" r:id="rId28"/>
    <hyperlink ref="M72" r:id="rId29"/>
    <hyperlink ref="M73" r:id="rId30"/>
    <hyperlink ref="M71" r:id="rId31"/>
    <hyperlink ref="M70" r:id="rId32"/>
    <hyperlink ref="M74" r:id="rId33"/>
    <hyperlink ref="M75" r:id="rId34"/>
    <hyperlink ref="M76" r:id="rId35"/>
    <hyperlink ref="M77" r:id="rId36"/>
    <hyperlink ref="M78"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A8" sqref="A8"/>
    </sheetView>
  </sheetViews>
  <sheetFormatPr baseColWidth="10" defaultRowHeight="15" x14ac:dyDescent="0.25"/>
  <cols>
    <col min="1" max="1" width="81.5703125" customWidth="1"/>
  </cols>
  <sheetData>
    <row r="1" spans="1:1" ht="61.5" customHeight="1" x14ac:dyDescent="0.25">
      <c r="A1" s="10" t="s">
        <v>700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Luz Stella Bohorquez Velasco</cp:lastModifiedBy>
  <dcterms:created xsi:type="dcterms:W3CDTF">2018-09-10T20:00:15Z</dcterms:created>
  <dcterms:modified xsi:type="dcterms:W3CDTF">2019-09-03T19:47:04Z</dcterms:modified>
</cp:coreProperties>
</file>