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PLANEACION DISTRITAL\2019\PaginaWeb\DOCUMENTOS PAGINA WEB_ ETNICOS\2018\"/>
    </mc:Choice>
  </mc:AlternateContent>
  <bookViews>
    <workbookView xWindow="0" yWindow="0" windowWidth="19965" windowHeight="12300"/>
  </bookViews>
  <sheets>
    <sheet name="Hoja1" sheetId="1" r:id="rId1"/>
  </sheets>
  <externalReferences>
    <externalReference r:id="rId2"/>
  </externalReferences>
  <definedNames>
    <definedName name="_xlnm._FilterDatabase" localSheetId="0" hidden="1">Hoja1!$A$10:$AN$87</definedName>
    <definedName name="_Pilar_Eje" localSheetId="0">[1]Val!$N$3:$N$7</definedName>
    <definedName name="_xlnm.Print_Area" localSheetId="0">Hoja1!$A$3:$AN$88</definedName>
    <definedName name="Dimensiones" localSheetId="0">[1]Val!$D$3:$D$11</definedName>
    <definedName name="Sector" localSheetId="0">[1]Val!$BE$3:$BE$17</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82" i="1" l="1"/>
  <c r="AL81" i="1"/>
  <c r="AL80" i="1"/>
  <c r="AL79" i="1"/>
  <c r="AK79" i="1" s="1"/>
  <c r="AL78" i="1"/>
  <c r="AL77" i="1"/>
  <c r="AK42" i="1" l="1"/>
  <c r="AL39" i="1"/>
  <c r="AK39" i="1" s="1"/>
  <c r="AL73" i="1" l="1"/>
  <c r="AL72" i="1"/>
  <c r="AL38" i="1" l="1"/>
</calcChain>
</file>

<file path=xl/sharedStrings.xml><?xml version="1.0" encoding="utf-8"?>
<sst xmlns="http://schemas.openxmlformats.org/spreadsheetml/2006/main" count="1789" uniqueCount="879">
  <si>
    <t>Política Pública</t>
  </si>
  <si>
    <t xml:space="preserve">Política Pública para los Pueblos Indígenas en Bogotá D.C. </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</si>
  <si>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</si>
  <si>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</si>
  <si>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</si>
  <si>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</si>
  <si>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</si>
  <si>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</si>
  <si>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</si>
  <si>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</si>
  <si>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</si>
  <si>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</si>
  <si>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</si>
  <si>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</si>
  <si>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</si>
  <si>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</si>
  <si>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</si>
  <si>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</si>
  <si>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Caminos</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</si>
  <si>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</si>
  <si>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</si>
  <si>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</si>
  <si>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</si>
  <si>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</si>
  <si>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</si>
  <si>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</si>
  <si>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</si>
  <si>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</si>
  <si>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</si>
  <si>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</si>
  <si>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</si>
  <si>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</si>
  <si>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</si>
  <si>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</si>
  <si>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</si>
  <si>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</si>
  <si>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</si>
  <si>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</si>
  <si>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</si>
  <si>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</si>
  <si>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</si>
  <si>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</si>
  <si>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</si>
  <si>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</si>
  <si>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</si>
  <si>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</si>
  <si>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</si>
  <si>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</si>
  <si>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</si>
  <si>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</si>
  <si>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</si>
  <si>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Avances frente a la meta del Proyecto 
</t>
  </si>
  <si>
    <t>Observaciones</t>
  </si>
  <si>
    <t>_Camino_de_salud_y_medicina_ancestral</t>
  </si>
  <si>
    <t>Prestación_adecuada_y_oportuna_de_todas_las_actividades_e_intervenciones_contenidas_en_el_Plan_Obligatorio_de_Salud_POS_en_cuanto_a_la_ejecución_del_Plan_de_Intervenciones_Colectivas_PIC._Las_acciones_a_desarrollar_deberán_concertarse_con_las_autoridades_y_organizaciones_indígenas_y_su_ejecución_se_podrá_realizar_a_través_de_convenios_que_realicen_las_ESE_con_las_IPS_indígenas_dependiendo_de_su_naturaleza</t>
  </si>
  <si>
    <t>Atención_integral_en_salud_y_cobertura_total_del_Régimen_Subsidiado_para_la_población_indígena_exceptuando_los_casos_definidos_en_el_artículo_5_de_la_Ley_691_de_2001</t>
  </si>
  <si>
    <t>Apoyo_a_procesos_de_estudios_e_investigación_para_la_construcción_y_actualización_de_los_perfiles_epidemiológicos_y_el_Plan_Obligatorio_de_Salud_indígena_bajo_la_tutela_y_dirección_de_los_pueblos_indígenas_en_coordinación_con_los_equipos_de_Análisis_de_Situación_de_Salud_de_las_Empresas_Sociales_del_Estado_que_contratan_el_Plan_de_Intervenciones_Colectivas_En_el_caso_de_posibles_modificaciones_del_Plan_Obligatorio_de_Salud_las_mismas_deberán_ser_concertadas_con_el_Ministerio_de_la_Protección_Social</t>
  </si>
  <si>
    <t>Incorporación_de_las_características_culturales_y_particulares_de_la_población_indígena_al_Modelo_de_Atención_Integral_en_Salud_de_Bogotá_D_C_y_diseño_de_las_rutas_de_atención_que_correlacionen_la_medicina_ancestral_y_la_medicina_facultativa_y_una_vez_aprobado_el_Sistema_Integral_de_Salud_de_Pueblos_Indígenas_SISPI_por_parte_del_Gobierno_Nacional_el_Distrito_garantizará_su_implementación</t>
  </si>
  <si>
    <t>Desarrollar e implementar un proceso de participación social en salud Distrital, que promueva el fortalecimiento de los pueblos y comunidades indígenas que contibuya al mejoramiento de su calidad de vida y salud.</t>
  </si>
  <si>
    <t xml:space="preserve">Diseñar e  implentar un  proceso de participación social Distrital, que promueva el fortalecimiento de los pueblos y comunidades indígenas que contibuyan al mejoramiento de su calidad de vida y salud.
</t>
  </si>
  <si>
    <t>Fortalecer los espacios de participación social en salud propios de los  pueblos indígenas y el consejo de salud disrital.</t>
  </si>
  <si>
    <t>Asistir técnicamente los espacios de participación en salud propios de los pueblos indígenas y el consejo de salud distrital indígena</t>
  </si>
  <si>
    <t>Realizar el encuentro de Medicina Ancestral de pueblos Indígenas en Bogotá</t>
  </si>
  <si>
    <t>Realizar la planeación y ejecución de cuatro encuentros de Medicina Tradicional de pueblos indígenas residentes en Bogotá</t>
  </si>
  <si>
    <t>Transversalizar el enfoque diferencial Indígena a través del diseño e implemnetación de  una ruta para la orientación en el acceso a los servicios de salud; y el fortalecimiento técnico de los funcionarios que están en los los puntos de contacto de Servicio a la Ciudadanía, Participación Social  y  de la Secretaría Distrital de Salud</t>
  </si>
  <si>
    <t>Diseñar e implementar una ruta para la orientación en el acceso a los servicios de salud y el fortalecimiento técnico de los funcionarios  de la Secretaría Distrital de Salud para transversalizar el enfoque diferencial Indígena</t>
  </si>
  <si>
    <t>Construir una guía metodológica  que permita orientar las acciones diferenciales para los pueblos Indígenas como parte del modelo de atencion integral en salud y las rutas integrales de atención en salud</t>
  </si>
  <si>
    <t>Construir una guía metodologica  que permita orientar las acciones diferenciales para los pueblos Indígenas como parte del modelo de atencion integral y las rutas integrales de atención en salud.</t>
  </si>
  <si>
    <t>Recibir y procesar el listado censal y las novedades reportadas  periódicamente por las Autoridades Indígenas acorde a lo ordenado por el decreto 2083/2016 y la Ley 691 de 2001. Así mismo tramitar la afiliación institucional en la EPS elegida por la Autoridad legalmente reconocida.</t>
  </si>
  <si>
    <t xml:space="preserve">Informar a la autoridad competente sobre los lineamientos y normatividad vigente para la elaboracion de los listados censales y procesar la información contenida en el mismo para marcar como poblacion especial y  tramitar la afiliacion  a la EPS elegida por las autoridades acorde a lo estipulado en la normatividad vigente .
</t>
  </si>
  <si>
    <t>Desarrollar una jornada de información y orientación en relación a las generalidades del SGSSS y resolución de Barreras de acceso,  con base en la normatividad vigente</t>
  </si>
  <si>
    <t>Realizar cuatro jornadas de información y orientación en relación a las generalidades del SGSSS y resolución de Barreras de acceso,  con base en la normatividad vigente para pueblos indígenas residentes en Bogotá D.C.</t>
  </si>
  <si>
    <t>Fortalecimiento de prácticas de cuidado de la salud de los pueblos indígenas a través de estrategias promocionales y preventivas a partir de valorar riesgos de la salud pública reconociendo dinámicas de la salud urbana y cosmovisiones propias de los pueblos</t>
  </si>
  <si>
    <t xml:space="preserve">Atender al 100% de las familias Indígenas priorizadas a través de las acciones promocionales y preventivas para el cuidado de la salud, reconociendo cosmovisiones propias </t>
  </si>
  <si>
    <t>Atención psicosocial como medida de rehabilitación  a víctimas del conflicto armado de pueblos Indígenas en el marco del programa PAPSIVI  con enfoque diferencial</t>
  </si>
  <si>
    <t>Atender con enfoque diferencial al 100% de las personas Indígenas priorizadas, a través de la medida de rehabilitación a víctimas del conflicto armado en el marco del programa PAPSIVI.</t>
  </si>
  <si>
    <t>Adecuación de los sistemas de información distritales del sector  que permitan captar la variable  Indígena para ser analizada</t>
  </si>
  <si>
    <t>Identificación y adecuación de los sistemas de información distritales de la Secretaria Distrital de Salud que permitan captar la variable Pueblo Indígena</t>
  </si>
  <si>
    <t>Análisis de condiciones de vida, salud y enfermedad de la población Indígena en Bogotá, con una actualización cada dos años</t>
  </si>
  <si>
    <t>Realizar un análisis de condiciones de vida y enfermedad de la población Indígena en Bogotá</t>
  </si>
  <si>
    <t>Fortalecer la medicina ancestral de los pueblos indígenas a partir de la implementación de los programas de salud Propia como un mecanismo de protección  y pervivencia de los saberes y conocimientos ancestrales.</t>
  </si>
  <si>
    <t>Implementar una estrategia de Salud Propia como un mecanismo de protección y pervivencia de los saberes y conocimientos ancestrales para fortalecer la medicina ancestral de los pueblos indígenas residentes en Bogotá</t>
  </si>
  <si>
    <t>_Sector_Salud</t>
  </si>
  <si>
    <t>Fondo Financiero Distrital de Salud - FFDS</t>
  </si>
  <si>
    <t>N/A</t>
  </si>
  <si>
    <t>Yolanda Ramirez</t>
  </si>
  <si>
    <t>3649090 ext.9857</t>
  </si>
  <si>
    <t>y1ramirez@saludcapital.gov.co</t>
  </si>
  <si>
    <t>3649090 ext.9858</t>
  </si>
  <si>
    <t>3649090 ext.9859</t>
  </si>
  <si>
    <t>Porcentaje de avance en la planeación y ejecución de los encuentros de medicina ancestral de pueblos indígenas residentes en Bogotá</t>
  </si>
  <si>
    <t>3649090 ext.9860</t>
  </si>
  <si>
    <t>Porcentaje de avance en el diseño y la implementación de la ruta para la orientación en el acceso a los servicios de salud y el fortalecimiento técnico de los funcionarios</t>
  </si>
  <si>
    <t>Luz Mireya Ardila Ardila</t>
  </si>
  <si>
    <t>3649090 ext.9366</t>
  </si>
  <si>
    <t>Lmardila@saludcapital.gov.co</t>
  </si>
  <si>
    <t>Yudy Johana Mora Quiñones</t>
  </si>
  <si>
    <t>3649090 ext.9720</t>
  </si>
  <si>
    <t>yjmora@saludcapital.gov.co</t>
  </si>
  <si>
    <t>Número de jornadas de información y orientación en relación a las generalidades del SGSSS y resolución de Barreras de acceso,  con base en la normatividad vigente para pueblos indígenas residentes en Bogotá D.C</t>
  </si>
  <si>
    <t>Leidy Johanna Cabiativa</t>
  </si>
  <si>
    <t>3649090 ext.9884</t>
  </si>
  <si>
    <t>ljcabiativa@saludcapital.gov.co</t>
  </si>
  <si>
    <t>3649090 ext.9885</t>
  </si>
  <si>
    <t>3649090 ext.9886</t>
  </si>
  <si>
    <t>3649090 ext.9887</t>
  </si>
  <si>
    <t>3649090 ext.9888</t>
  </si>
  <si>
    <t>Porcentaje de avance en la implementación de la estrategia de Salud Propia</t>
  </si>
  <si>
    <t>_01_Pilar_Igualdad_de_Calidad_de_Vida</t>
  </si>
  <si>
    <t>_09_Atención_integral_y_eficiente_en_salud</t>
  </si>
  <si>
    <t>_120_Atención_Integral_en_Salud_AIS</t>
  </si>
  <si>
    <t>Fortalecicmiento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</si>
  <si>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</si>
  <si>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 xml:space="preserve">A 2019 se habrá aumentado la cobertura de Servicio a la Ciudadanía del sector salud en 10 %. </t>
  </si>
  <si>
    <t>_03_Igualdad_y_autonomía_para_una_Bogotá_incluyente</t>
  </si>
  <si>
    <t>_105_Distrito_Diverso</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</si>
  <si>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</si>
  <si>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</si>
  <si>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Aseguramiento Social Universal en Salud</t>
  </si>
  <si>
    <t>Garantizar la continuidad de 1’291.158 afiliados al régimen subsidiado de salud y ampliar coberturas hasta alcanzar 1'334.667.</t>
  </si>
  <si>
    <t>Atencion Integral en Salud</t>
  </si>
  <si>
    <t>Garantizar la atención y mejorar el acceso a los servicios a más de 1.500.000 habitantes de Bogotá D.C. con el nuevo modelo de atención integral.</t>
  </si>
  <si>
    <t>A 2020 garantizar la atención integral en salud como medida de reparación a 7.200 personas víctimas del conflicto</t>
  </si>
  <si>
    <t>A 2020 se implementan en el 100% de las localidades del Distrito Capital Intervenciones de vigilancia en salud pública.</t>
  </si>
  <si>
    <t>_Camino_de_educación_propia_e_intercultural</t>
  </si>
  <si>
    <t>Construcción_e_implementación_de_un_modelo_de_educación_intercultural_para_los_pueblos_indígenas_que_incluya_niveles_de_educación_propia_diseños_curriculares_capacitación_a_docentes_diseño_de_material_didáctico_investigación_seguimiento_y_evaluación</t>
  </si>
  <si>
    <t>Generación_de_procesos_de_construcción_de_interculturalidad_con_y_entre_los_pueblos_indígenas_y_la_ciudadanía_en_general_mediante_el_diseño_y_puesta_en_marcha_de_proyectos_y_estrategias_educativas_y_de_comunicación_que_propicien_la_convivencia_ciudadana</t>
  </si>
  <si>
    <t>Adopción_e_implementación_de_medidas_con_enfoque_diferencial_con_el_fin_de_garantizar_el_acceso_y_permanencia_de_los_indígenas_en_la_educación_inicial_básica_media_técnica_tecnológica_y_superior</t>
  </si>
  <si>
    <t>Desarrollo_e_implementación_de_procesos_de_investigación_pedagógica_concertados_y_consultados_con_las_comunidades_para_permitir_que_las_personas_pertenecientes_a_los_pueblos_indígenas_puedan_adquirir_transmitir_y_compartir_conocimientos_propios_y_de_la_otra_cultura_para_un_buen_vivir</t>
  </si>
  <si>
    <t>Implementar un diplomado de formación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</si>
  <si>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</si>
  <si>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_Sector_Educación</t>
  </si>
  <si>
    <t>Secretaría de Educación</t>
  </si>
  <si>
    <t>No aplica</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</si>
  <si>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</si>
  <si>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</si>
  <si>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</si>
  <si>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</si>
  <si>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</si>
  <si>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NA</t>
  </si>
  <si>
    <t xml:space="preserve">Fortalecer la educación intercultural con grupos étnicos, a través de la formación posgradual, en maestría, de docentes de Instituciones Educativas Distritales.
</t>
  </si>
  <si>
    <t xml:space="preserve">Apoyar la formación posgradual de 30 docentes de Instituciones Educativas Distritales, en programas de maestría con una línea de educación intercultural y/o etnoeducación. </t>
  </si>
  <si>
    <t>David Montealegre - Jaime Rolando Rodriguez- Dirección Formación de Docentes</t>
  </si>
  <si>
    <t>jrrodriguez@educacionbogota.gov.co</t>
  </si>
  <si>
    <t>Docentes apoyados en formación posgradual.</t>
  </si>
  <si>
    <t xml:space="preserve">Sumatoria de docentes apoyados en formación posgradual </t>
  </si>
  <si>
    <t xml:space="preserve">Contribuir a los procesos de educación intercultural con grupos étnicos, a través de su visibilización en la Cátedra de Pedagogía Distrital
</t>
  </si>
  <si>
    <t>Realizar una sesión de la cátedra de pedagogía distrital sobre educación intercultural con grupos étnicos.</t>
  </si>
  <si>
    <t>Sesión de cátedra de pedagogía distrital sobre educación intercultural con grupos étnicos realizada</t>
  </si>
  <si>
    <t>Sumatoria de cátedras de pedagogía distrital sobre educación intercultural con grupos étnicos realizadas</t>
  </si>
  <si>
    <t xml:space="preserve">Sensibilizar a maestros de reciente vinculación a la planta docente acerca de la diversidad étnica y la educación intercultural, en el marco del acompañamiento a los mismos.
</t>
  </si>
  <si>
    <t xml:space="preserve">Formar a maestros y maestras de reciente vinculación acerca de la educación intercultural y, los enfoques diferenciales. </t>
  </si>
  <si>
    <t>David Montealegre - Yeraldil Quimbayo Ocampo- Dirección Formación de Docentes</t>
  </si>
  <si>
    <t>3241000 EXT 2179</t>
  </si>
  <si>
    <t>yquimbayol@educacionbogota.gov.co</t>
  </si>
  <si>
    <t>Número de docentes formados acerca de la educación intercultural y, los enfoques diferenciales.</t>
  </si>
  <si>
    <t>Sumatoria de docentes formados acerca de la educación intercultural y, los enfoques diferenciales.</t>
  </si>
  <si>
    <t xml:space="preserve">Identificar a las personas de los grupos étnicos que se encuentran por fuera del sistema educativo y facilitar su acceso al mismo, mediante la estrategia de Búsqueda Activa de la SED.
</t>
  </si>
  <si>
    <t>Vincular a las personas de los pueblos indígenas que se encuentran por fuera del sistema educativo y facilitar su acceso al mismo, mediante la estrategia de "Búsqueda Activa"</t>
  </si>
  <si>
    <t>Carlos Albero Reverón Peña - Dirección de Cobertura</t>
  </si>
  <si>
    <t>3241000 ext. 4200</t>
  </si>
  <si>
    <t>creveron@educacionbogota.gov.co</t>
  </si>
  <si>
    <t xml:space="preserve">Porcentaje de personas de los pueblos indígenas vinculadas al sistema educativo </t>
  </si>
  <si>
    <t>(N° de personas desescolarizadas que se matriculan en el sistema educativo, a través de estrategias de búsqueda activa/N° de personas desescolarizadas con asignación de cupo  a través de estrategias de búsqueda activa)*100</t>
  </si>
  <si>
    <t xml:space="preserve">Facilitar el acceso y la permanencia de las personas de los grupos étnicos al sistema educativo, a través del diseño y la implementación de la Ruta de Acceso y Permanencia Escolar con enfoque diferencial 
</t>
  </si>
  <si>
    <t>Diseñar e implementar una ruta Ruta de Acceso y Permanencia Escolar con enfoque diferencial.</t>
  </si>
  <si>
    <t>Porcentaje de avance en la ruta de acceso  y permanencia escolar con enfoque diferencial diseñada e implementada</t>
  </si>
  <si>
    <r>
      <t xml:space="preserve">(Sumatoria de actividades en la ruta de acceso  y permanencia escolar con enfoque diferencial ejecutadas/sumatoria actividades en la ruta de acceso  y permanencia escolar con enfoque diferencial programadas)*100
</t>
    </r>
    <r>
      <rPr>
        <sz val="10"/>
        <color rgb="FFFF0000"/>
        <rFont val="Calibri Light"/>
        <family val="2"/>
        <scheme val="major"/>
      </rPr>
      <t xml:space="preserve">
Fases:</t>
    </r>
  </si>
  <si>
    <t xml:space="preserve">Atender diferencialmente a las personas jóvenes y adultas en extraedad de los grupos étnicos, a través de Modelos Educativos Flexibles.
</t>
  </si>
  <si>
    <t>Atender diferencialmente a las personas jóvenes y adultas en extraedad de los pueblos indígenas a través de Modelos Educativos Flexibles</t>
  </si>
  <si>
    <t>Porcentaje de personas de los pueblos indígenas en extraedad atendidas a través de los modelos educativos flexibles</t>
  </si>
  <si>
    <t>(Número de personas indigenas beneficiarias con el modelo de educación flexible/Número de personas indigenas que demandaron atención a través de módelos de educación flexible)*100</t>
  </si>
  <si>
    <t xml:space="preserve">Adelantar procesos de atención diferencial a estudiantes indígenas en Educación Incial, mediante la implementación de la  Estrategia de transiciones efectivas y armónicas de niños y niñas indígenas de las Casas de Pensamiento Intercultural al sistema educativo distrital
</t>
  </si>
  <si>
    <t xml:space="preserve">Atender diferencialmente a niños y niñas indígenas de las Casas de Pensamiento Intercultural a través de la  Estrategia de transiciones efectivas y armónicas en educación inicial. </t>
  </si>
  <si>
    <t>Germán Arturo Cabrera - Dirección De Educación Preescolar Y Básica</t>
  </si>
  <si>
    <t>3241000 EXT 2100</t>
  </si>
  <si>
    <t>gacabrera@educacionbogota.gov.co</t>
  </si>
  <si>
    <t>Porcentaje de niños y niñas indígenas de las Casas de Pensamiento atendidos en IED</t>
  </si>
  <si>
    <t>(Número de niños y niñas indígenas atendidos/Número de niños y niñas indígenas que transitan de las Casas de Pensamiento Intercultural)*100</t>
  </si>
  <si>
    <t xml:space="preserve">Elaborar un estudio acerca de la viabilidad de la implementación de una minuta diferencial en el Programa de Alimentación Escolar, reconociendo las necesidades y prácticas alimentarias de los grupos étnicos y la población rural en las IED
</t>
  </si>
  <si>
    <t xml:space="preserve">Elaborar un estudio acerca de la viabilidad de la implementación de una minuta diferencial en el Programa de Alimentación Escolar, reconociendo las necesidades y prácticas alimentarias de los pueblos indígenas y la población rural en las IED
</t>
  </si>
  <si>
    <t>Edwin Giovanny Rodríguez García - Dirección de Bienestar</t>
  </si>
  <si>
    <t>3241000 Ext. 3119</t>
  </si>
  <si>
    <t>egrodriguez@educacionbogota.gov.co</t>
  </si>
  <si>
    <t>Estudios de viabilidad realizados</t>
  </si>
  <si>
    <t>Sumatoria de estudios de viabilidad realizados</t>
  </si>
  <si>
    <t>Fortalecer la educación intercultural con pueblos indígenas, a través del acompañamiento pedagógico, y de  apoyos culturales indígenas en las Instituciones educativas del distrito.</t>
  </si>
  <si>
    <t>Acompañar pedagógicamente a las IED para fortalecer la educación intercultural con pueblos indígenas</t>
  </si>
  <si>
    <t>Diana Patricia Martinez Gallego - Dirección de Inclusión</t>
  </si>
  <si>
    <t>3241000/2209</t>
  </si>
  <si>
    <t xml:space="preserve">dmartinez@educacionbogota.gov.co </t>
  </si>
  <si>
    <t>Número de IED acompañadas pedagógicamente</t>
  </si>
  <si>
    <t>Sumatoria de IED acompañadas</t>
  </si>
  <si>
    <t>Fortalecer la educación intercultural con pueblos indígenas, a través de la construcción de una propuesta de educación indígena propia en intercultural en Bogotá, con participación de los pueblos en la ciudad.</t>
  </si>
  <si>
    <t>Diseñar una propuesta de educación indígena propia e intercultural en Bogotá, con participación de los pueblos indígenas en la ciudad.</t>
  </si>
  <si>
    <t>3241000/2249</t>
  </si>
  <si>
    <t>Porcentaje de avance en el diseño de la propuesta de educación indígena e intercultural.</t>
  </si>
  <si>
    <t>(Sumatoria de actividades o fases de la propuesta ejecutadas/Sumatoria de actividades o fases programadas)*100</t>
  </si>
  <si>
    <t>Contribuir a los procesos de educación intercultural con grupos étnicos, a través de la realización de Eventos pedagógicos de visibilización de la educación intercultural con pueblos indígenas</t>
  </si>
  <si>
    <t>Realizar tres sesiones eventos sobre educación intercultural con grupos étnicos.</t>
  </si>
  <si>
    <t>Diana Patricia Martinez Gallego/Claudia Taboada Tapia -Dirección de Inclusión</t>
  </si>
  <si>
    <t>Sesión de cátedra sobre educación intercultural con grupos étnicos realizada</t>
  </si>
  <si>
    <t>Sumatoria de sesiones de cátedras sobre educación intercultural con grupos étnicos realizadas</t>
  </si>
  <si>
    <t xml:space="preserve">Facilitar el acceso a la educación superior de estudiantes de grupos étnicos, por medio del otorgamiento cinco (5) % adicionales en los procesos de adjudicación de créditos beca de las estrategias de Acceso a Educación Superior de la SED.
</t>
  </si>
  <si>
    <t>Otorgar 5% del puntaje total en los procesos de adjudicación de créditos beca de las estrategias de Acceso a Educación Superior de la SED a personas pertenecientes a los pueblos indígenas</t>
  </si>
  <si>
    <t>Diana Marcela Duran Muriel - Dirección de educación media y superior</t>
  </si>
  <si>
    <t>3241000 Ext. 2132</t>
  </si>
  <si>
    <t>educacionsuperior@educacionbogota.gov.co</t>
  </si>
  <si>
    <t>Porcentaje de personas indígenas a quienes se otorga puntaje adicional con créditos beca adjudicados</t>
  </si>
  <si>
    <t xml:space="preserve">Facilitar el acceso a la educación superior de estudiantes de grupos étnicos, a través de su inclusión en la estrategia de socialización y difusión de los programas de Acceso con Calidad a la Educación Superior
</t>
  </si>
  <si>
    <t>Realizar 7 encuentros de socialización y difusión de los programas de Acceso con Calidad a la Educación Superior para los pueblos indígenas.</t>
  </si>
  <si>
    <t>Número de encuentros de socialización realizados</t>
  </si>
  <si>
    <t>Sumatoria de encuentros de socialización y difusión de los programas de Acceso con Calidad a la Educación Superior para los pueblos indígenas.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</si>
  <si>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</si>
  <si>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</si>
  <si>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</si>
  <si>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</si>
  <si>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</si>
  <si>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 xml:space="preserve">Formar a 1,182 docentes y directivos docentes con programas de excelencia posgraduales que atiendan líneas prioritarias de política educativa   </t>
  </si>
  <si>
    <t xml:space="preserve">Formar y acompañar a  1,456 docentes y directivos docentes con programas de excelencia y estrategias de acompañamiento que  atiendan líneas prioritarias de política educativa  </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</si>
  <si>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</si>
  <si>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</si>
  <si>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</si>
  <si>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</si>
  <si>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 xml:space="preserve">100% de implementación de la Ruta del Acceso y la Permanencia Escolar  </t>
  </si>
  <si>
    <t>14.449 estudiantes en extra-edad que se atienden en el sistema educativo mediante modelos flexibles y estrategias semiescolarizadas</t>
  </si>
  <si>
    <t>_02_Desarrollo_integral_desde_la_gestación_hasta_la_adolescencia</t>
  </si>
  <si>
    <t>_103_Educación_inicial_de_calidad_en_el_marco_de_la_ruta_de_atención_integral_a_la_primera_infancia</t>
  </si>
  <si>
    <t>Educación inicial de calidad en el marco de la ruta de atención integral a la primera infancia.</t>
  </si>
  <si>
    <t>Garantizar 83000 estudiantes atendidos en la ruta de atención integral definida por el Distrito y el cumplilmiento de 80%
de estándares de calidad en IED del sistema educativo distrital.
- Apoyar y acompañar 300 colegios en la realización de acuerdos de ciclo para la implementación del modelo
pedagogico-curricular del ciclo de educación inicial.</t>
  </si>
  <si>
    <t xml:space="preserve">Bienestra Estudiantil para todos </t>
  </si>
  <si>
    <t xml:space="preserve">Beneficiar al 100% de estudiantes matriculados en el Sistema Educativo Oficial del Distrito con complementos alimentarios (refrigerios, desayuno, almuerzo y cena)
</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</si>
  <si>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</si>
  <si>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</si>
  <si>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</si>
  <si>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_08_Acceso_con_calidad_a_la_educación_superior</t>
  </si>
  <si>
    <t>_119_Acceso_con_calidad_a_la_educación_superior</t>
  </si>
  <si>
    <t>Educación superior para una ciudad de conocimiento</t>
  </si>
  <si>
    <t>27000 Cupos en Educación Superior</t>
  </si>
  <si>
    <t>_Camino_de_identidad_y_cultura</t>
  </si>
  <si>
    <t>Promoción_y_fomento_de_acciones_para_la_recuperación_fortalecimiento_protección_y_salvaguarda_de_las_lenguas_nativas_y_la_tradición_oral_y_escrita_de_los_pueblos_indígenas</t>
  </si>
  <si>
    <t>Fomento_a_las_prácticas_culturales_recreativas_y_deportivas_de_los_pueblos_indígenas_con_autonomía_y_fundamento_en_sus_planes_de_permanencia_y_pervivencia_cultural</t>
  </si>
  <si>
    <t>Implementación_de_acciones_que_promuevan_visibilicen_y_fortalezcan_la_identidad_cultural_espiritual_la_producción_simbólica_de_las_culturas_indígenas_las_formas_de_vida_los_usos_y_costumbres_y_las_tradiciones_de_los_pueblos_indígenas_en_la_ciudad</t>
  </si>
  <si>
    <t>Implementación_de_acciones_para_la_identificación_recuperación_y_preservación_del_patrimonio_tangible_e_intangible_de_los_pueblos_indígenas_con_el_fin_de_salvaguardar_la_memoria_ancestral_y_colectiva</t>
  </si>
  <si>
    <t>Promoción_de_procesos_de_investigación_cultural_para_recuperar_proteger_preservar_mantener_transmitir_y_proyectar_las_prácticas_y_expresiones_culturales_de_los_pueblos_indígenas_a_partir_de_sus_conocimientos_ancestrales_y_saberes_tradicionales_en_coordinación_y_concertación_con_las_autoridades_de_cada_pueblo</t>
  </si>
  <si>
    <t>Generación_de_espacios_para_la_sensibilización_y_formación_ciudadana_frente_al_reconocimiento_respeto_y_valoración_de_los_pueblos_indígenas_en_el_Distrito</t>
  </si>
  <si>
    <t>Fomentar acciones de apoyo técnico y financiero que potencien iniciativas, procesos y prácticas culturales, artísticas y patrimoniales de las comunidades indígenas en Bogotá, en el marco del Camino de Identidad y Cultura, como mecanismo integral para la recuperación, fortalecimiento, protección y salvaguarda de las lenguas nativas, así como, la tradición oral y escrita de los pueblos indígenas que habitan el Distrito Capital.</t>
  </si>
  <si>
    <t>Apoyar técnica y financieramente cuatro  procesos artísticos, culturales, y patrimoniales de los pueblos indígenas de la ciudad  para la recuperación, fortalecimiento, protección y salvaguarda de las lenguas nativas, así como la tradición oral y escrita</t>
  </si>
  <si>
    <t>Fortalecer la identidad cultural de los pueblos indígenas de la ciudad, mediante el apoyo técnico y financiero a las iniciativas artísticas, culturales, recreativas y deportivas propias de cada pueblo; a través de acciones transversales-transectoriales público privadas con enfoque diferencial poblacional como parte de los procesos de desarrollo, permanencia y pervivencia cultural de los pueblos indígenas en la capital.</t>
  </si>
  <si>
    <t xml:space="preserve">Apoyar técnica y financieramente iniciativas artísticas, culturales, recreativas, deportivas y patrimoniales  de los pueblos indígenas de la ciudad  para fortalecer su identidad cultural </t>
  </si>
  <si>
    <t>Identificar, fortalecer y visibilizar procesos culturales, artísticos, deportivos y recreativos, desarrollados por las comunidades indígenas en los territorios, garantizando su vinculación  en  espacios y plataformas de circulación de las artes y la cultura,  con el fin de construir relaciones de entendimiento intercultural.</t>
  </si>
  <si>
    <t>Vincular procesos culturales, artísticos, recreativos y deportivos, desarrollados por los pueblos indígenas, a  espacios y plataformas de cirulación de las artes y la cultura.</t>
  </si>
  <si>
    <t>Reconocer y proteger la diversidad cultural de las comunidades indígenas residentes en la ciudad, a través de la realización del Encuentro Distrital de Pueblos Indígenas de Bogotá D.C., con el fin de sensibilizar y formar a los ciudadanos y ciudadanas frente a la valoración de las diferentes expresiones culturales-rituales, saberes, usos y costumbres propias de los pueblos indígenas que habitan en la capital, de conformidad con el literal c) del artículo 7 del Decreto 543 de 2011.</t>
  </si>
  <si>
    <t>Realizar tres actividades artísticas, culturales o espirituales en el marco de la celebración del "Encuentro Distrital de Pueblos Indígenas de Bogotá D.C." para reconocer y proteger la diversidad cultural de los pueblos indígenas de Bogotá D.C.</t>
  </si>
  <si>
    <t>Apoyar en el diagnóstico y estudio de viabilidad para la gestión de un espacio físico que sirva como centro cultural para el desarrollo de actividades artísticas, culturales-rituales y patrimoniales propias de los pueblos indígenas en la capital.</t>
  </si>
  <si>
    <t>Diseñar e implementar un estudio de viabilidad para la gestión de un espacio físico que sirva como centro cultural para el desarrollo de actividades artísticas, culturales-rituales y patrimoniales propias de los pueblos indígenas en la capital</t>
  </si>
  <si>
    <t xml:space="preserve">Acompañar el diseño de planes, programas y proyectos con enfoque diferencial poblacional a nivel local y territorial, que garanticen el desarrollo de Políticas Culturales para las comunidades indígenas. </t>
  </si>
  <si>
    <t>Asistir técnicamente el diseño de planes, programas y proyectos con enfoque diferencial poblacional en las localidades priorizadas que garanticen el desarrollo de Políticas Culturales de los pueblos indígenas</t>
  </si>
  <si>
    <t>Desarrollar dos (2) procesos de participación y de formación en interculturalidad, que fomente la construcción de paz y el tejido comunitario entre las comunidades indígenas y su entorno en los territorios.</t>
  </si>
  <si>
    <t>Generar estrategias de comunicación, sensibilización y divulgación relacionadas con los procesos de participación, prácticas y expresiones culturales-rituales que son llevadas a cabo por las comunidades indígenas, en escenarios distritales y territoriales. Siendo estas estrategias parte fundamental de una política cultural incluyente, democrática, creativa y diversa, opuestas a todo tipo de discriminación.</t>
  </si>
  <si>
    <t>Realizar dos estrategias de comunicación, sensibilización y divulgación relacionadas con los procesos de participación, prácticas y expresiones culturales-espirituales que son llevadas a cabo por los pueblos indígenas en escenarios distritales, locales y territoriales</t>
  </si>
  <si>
    <t>_Sector_Cultura_Recreación_y_Deporte</t>
  </si>
  <si>
    <t>Secretaría de Cultura, Recreación y Deporte</t>
  </si>
  <si>
    <t>Mauricio Agudelo</t>
  </si>
  <si>
    <t>mauricio.agudelo@scrd.gov.co</t>
  </si>
  <si>
    <t>Procesos artísticos, culturales y patrimoniales de los pueblos indígenas apoyados técnica y financieramente</t>
  </si>
  <si>
    <t>Sumatoria de procesos artísticos, culturales y patrimoniales de los pueblos indígenas apoyados técnica y financieramente</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</si>
  <si>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</si>
  <si>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</si>
  <si>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</si>
  <si>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</si>
  <si>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</si>
  <si>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Inst. Dist. De Patrimonio Cultural-IDPC</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</si>
  <si>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</si>
  <si>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</si>
  <si>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</si>
  <si>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Hernán Guillermo Roncancio Herrera</t>
  </si>
  <si>
    <t>hernan.roncancio@canalcapital.gov.co</t>
  </si>
  <si>
    <t>Actividades artísticas, culturales o espirituales realizadas en el marco de la celebración del Encuentro Distrital de Pueblos Indígenas de Bogotá D.C.</t>
  </si>
  <si>
    <t>Sumatoria de actividades artísticas, culturales o espirituales realizadas en el marco de la celebración del Encuentro Distrital de Pueblos Indígenas de Bogotá D.C.</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</si>
  <si>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</si>
  <si>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</si>
  <si>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</si>
  <si>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</si>
  <si>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</si>
  <si>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</si>
  <si>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</si>
  <si>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</si>
  <si>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</si>
  <si>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</si>
  <si>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_03_Pilar_Construcción_de_Comunidad_y_Cultura_Ciudadana</t>
  </si>
  <si>
    <t>_25_Cambio_cultural_y_construcción_del_tejido_social_para_la_vida</t>
  </si>
  <si>
    <t>_158_Valoración_y_apropiación_social_del_patrimonio_cultural</t>
  </si>
  <si>
    <t>Poblaciones Diversas e Interculturales</t>
  </si>
  <si>
    <t>Realizar 84 actividades dirigidas a  grupos étnicos, sectores sociales y etarios.</t>
  </si>
  <si>
    <t xml:space="preserve">
 $1.644.051.000
</t>
  </si>
  <si>
    <t>_11_Mejores_oportunidades_para_el_desarrollo_a_través_de_la_cultura_la_recreación_y_el_deporte</t>
  </si>
  <si>
    <t>_124_Formación_para_la_transformación_del_ser</t>
  </si>
  <si>
    <t>Arte para la transformación social: prácticas artísticas incluyentes, descentralizadas y al servicio de la comunidad</t>
  </si>
  <si>
    <t>Desarrollar 160 acciones de reconocimiento de las prácticas artísticas de grupos poblacionales, pueblos y sectores sociales.</t>
  </si>
  <si>
    <t>_157_Intervención_integral_en_territorios_y_poblaciones_priorizadas_a_través_de_cultura,_recreación_y_deporte</t>
  </si>
  <si>
    <t>Se incluye dentro del presupuesto las necesidades técnicas requeridas para las presentaciones.</t>
  </si>
  <si>
    <t>Televisión pública para la cultura ciudadana, la educación y la información.</t>
  </si>
  <si>
    <t>Emitir 2.500 programas de Educación, Cultura, Recreación y Deporte, con enfoque poblacional y local.</t>
  </si>
  <si>
    <t xml:space="preserve">
$6.474.004.417</t>
  </si>
  <si>
    <t>Se realizó la convocatoria en la que se visibilizó a la población mediante cápsulas audiovisuales de 4 minutos, cumpliendo con todos lo requerimientos del pliego de las obligaciones.</t>
  </si>
  <si>
    <t xml:space="preserve">1016
</t>
  </si>
  <si>
    <t>1016. Poblaciones Diversas e Interculturales</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</si>
  <si>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</si>
  <si>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</si>
  <si>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
1016 
</t>
  </si>
  <si>
    <t xml:space="preserve">Poblaciones Diversas e Interculturales
</t>
  </si>
  <si>
    <t xml:space="preserve">Se sostuvieron dos reuniones oficiales con las alcaldías locales de Rafael Uribe Uribe, Santa fé, Chapinero, Kennedy y San Cristóbal, que tenían por objetivo la concertación estratégica de líneas de inversión desde los aspectos técnicos y financieros para la atención de los PIAA de grupos étnicos en los proyectos de los Fondos de Desarrollo Local. </t>
  </si>
  <si>
    <t>Meta de gestión de la SCRD. No se cuentan con recursos para esta acción.</t>
  </si>
  <si>
    <t>_Sector_Desarrollo_Económico_Industria_y_Turismo</t>
  </si>
  <si>
    <t>_Sector_Integración_Social</t>
  </si>
  <si>
    <t>_Camino_territorio</t>
  </si>
  <si>
    <t>Reconocimiento_y_promoción_de_la_producción_social_del_hábitat_propio_de_las_culturas_indígenas_con_énfasis_en_oferta_de_vivienda_con_criterios_de_dignidad_adecuados_a_las_cosmovisiones_usos_y_costumbres_de_los_pueblos_indígenas_con_enfoque_diferencial_en_los_criterios_de_asignación_de_subsidios_de_vivienda</t>
  </si>
  <si>
    <t xml:space="preserve">Tener en cuenta la condición de miembro de comunidad indígena avalada por la respectiva autoridad tradicional y el Ministerio del Interior, como una variable positiva adicional para priorizar el acceso de ésta población al PIVE, atendiendo las particularidades del enfoque diferencial de cada pueblo. </t>
  </si>
  <si>
    <t>Otorgar puntaje adicional a hogares de los pueblos indígenas que cumplan con los requisitos de acceso al PIVE como una variable positiva para priorizarlos</t>
  </si>
  <si>
    <t xml:space="preserve">Coordinar con las autoridades indígenas jornadas de inscripción por localidades, con el fin de garantizar que  las familias indígenas que cumplan con los requisitos, hagan parte del PIVE. </t>
  </si>
  <si>
    <t>Realizar la totalidad de jornadas de inscripción  en articulación con las autoridades indígenas que se programen, con el fin de garantizar el acceso a las familias indígenas que cumplan con los requisitos del PIVE</t>
  </si>
  <si>
    <t xml:space="preserve">Priorizar en las intervenciones integrales del hábitat, hogares indígenas que requieran  mejoramiento de vivienda, siempre y cuando estén ubicados en los territorios definidos en las políticas de la SDHT y cumplan con los requisitos legales establecidos. </t>
  </si>
  <si>
    <t>_Sector_Hábitat</t>
  </si>
  <si>
    <t>Secretaría del Hábitat</t>
  </si>
  <si>
    <t>Luisa Fernanda Mejía</t>
  </si>
  <si>
    <t>3581600 Ext. 1402</t>
  </si>
  <si>
    <t>lmejiag@habitatbogota.gov.co</t>
  </si>
  <si>
    <t>Porcentaje de hogares pertenecientes a comunidades indigenas reconocidas a las cuales se les otrogó puntaje adicional para inclusión en el PIVE</t>
  </si>
  <si>
    <t>(Número de hogares indígenas a los cuales se les otorgó puntaje adicional/Número de hogares pertenecientes a  comunidades indigenas reconocidas que se postularon  al PIVE)*100</t>
  </si>
  <si>
    <t>Porcentaje de jornadas de inscripción realizadas con las comuindaes indígenas de Bogotá en coordinación con sus autoridades.</t>
  </si>
  <si>
    <t>(Número de jornadas de inscripción con las comunidades indígenas de Bogotá realizadas/Número de jornadas programadas en proyectos del PIVE definidos por la SDHT con potencial de vivienda aplicable)*100</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</si>
  <si>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</si>
  <si>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</si>
  <si>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</si>
  <si>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</si>
  <si>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 xml:space="preserve">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específicos para la atención a comunidades indígenas. 
* El presupuesto programado se encuentra a corte 21 de septiembre. </t>
  </si>
  <si>
    <t>_02_Pilar_Democracia_Urbana</t>
  </si>
  <si>
    <t xml:space="preserve">14 Intervenciones Integrales del Hábitat </t>
  </si>
  <si>
    <t>Operaciones Integrales del Hábitat</t>
  </si>
  <si>
    <t>Coordinar 100% de las intervenciones para el mejoramiento integral</t>
  </si>
  <si>
    <t>Diseño_e_implementación_progresiva_del_sistema_de_educación_indígena_propio_SEIP_que_permitan_la_permanencia_y_pervivencia_de_la_identidad_cultural_de_los_pueblos_indígenas</t>
  </si>
  <si>
    <t>Promoción_de_estrategias_pedagógicas_y_comunicativas_para_la_divulgación_de_los_derechos_diferenciales_de_los_pueblos_indígenas_dirigido_a_servidoras_y_servidores_públicos_autoridades_de_policía_fuerzas_militares_y_ciudadanía_en_general</t>
  </si>
  <si>
    <t>Promover_y_facilitar_la_participación_de_las_organizaciones_y_pueblos_indígenas_legítimamente_reconocidas/os_en_el_Distrito_en_los_procesos_de_administración_de_las_áreas_protegidas_del_orden_distrital_a_través_de_la_inclusión_de_parámetros_diferenciales_en_las_normas_aplicables_y_en_los_procesos_de_selección__que_correspondan</t>
  </si>
  <si>
    <t> Revisión y reconstrucción de un protocolo con enfoque diferencial para el uso y la gestión de la Maloka y otros espacios del Jardín Botánico de Bogotá, para el fortalecimiento de los procesos de los Pueblos Indígenas presentes en el D.C.</t>
  </si>
  <si>
    <t> Revisar y reconstruir un protocolo con enfoque diferencial para el uso y la gestión de la Maloka y otros espacios del Jardín Botánico de Bogotá, para el fortalecimiento de los procesos de los Pueblos Indígenas presentes en el D.C.</t>
  </si>
  <si>
    <t>Constitución de un equipo interdisciplinario e interétnico para la reformulación y reconstrucción de contenidos pedagógicos y didácticos para elevar la calidad educativa para la vida. (En enero de 2018 se revisará el proceso de vinculación a la OPEL de referentes avalados de manera conjunta por el Consejo Consultivo de Pueblos Indígenas presentes en el D.C).  </t>
  </si>
  <si>
    <t>Vincular referentes indígenas  avalados por el  espacio autonómo del Consejo Consultivo de Pueblos Indígenas presentes en el D.C, y el reconocimineto de la Subdirección de Asuntos Étnicos -SAE de la Secretaría Distrital de Gobierno, al equipo interdisciplinario e interétnico de la OPEL, para la reformulación y reconstrucción de contenidos pedagógicos y didácticos para elevar la calidad educativa para la vida.  </t>
  </si>
  <si>
    <t>Realizar jornadas de reeducación introductoria dirigida a servidores públicos de la Secretaría Distrital de Ambiente.</t>
  </si>
  <si>
    <t>Apoyo y acompañamiento a las iniciativas de sostenibilidad ambiental en donde se involucre a los pueblos indígenas presentes en el D.C</t>
  </si>
  <si>
    <t>Apoyar y acompañar las iniciativas de sostenibilidad ambiental en donde se involucren a los pueblos indígenas presentes en el D.C.</t>
  </si>
  <si>
    <t>_Sector_Ambiente</t>
  </si>
  <si>
    <t>Jardín Botánico de Bogotá - José Celestino Mutis</t>
  </si>
  <si>
    <t>Secretaría de Ambiente</t>
  </si>
  <si>
    <t>Protocolo con enfoque diferencial para el uso y la gestión de la Maloka y otros espacios del Jardín Botánico de Bogotá revisado y reconstruido</t>
  </si>
  <si>
    <t xml:space="preserve"> Un (1) Protocolo revisado y reconstruido. </t>
  </si>
  <si>
    <t>N.A</t>
  </si>
  <si>
    <t>silvia.ortiz@ambientebogota.gov.co</t>
  </si>
  <si>
    <t>Número de referentes indígenas vinculados al equipo interdisciplinario e interétnico de la SDA -  OPEL</t>
  </si>
  <si>
    <t>Sumatoria de referentes indígenas vinculados al equipo  interdisciplinario e interétnico de la SDA - OPEL.</t>
  </si>
  <si>
    <t>(Número de personas indígenas vinculadas a través de los proyectos de inversión 1132 y 1150/ población Indígena que solicita ingresar a través de los proyectos de inversión 1132 y 1150 )* 100</t>
  </si>
  <si>
    <t>Número de Jornadas de Reeducación realizadas a servidores públicos de la Secretaría Distrital de Ambiente.</t>
  </si>
  <si>
    <t>Sumatoria de jornadas de reeducación realizadas a servidores públicos de la Secretaría Distrital de Ambiente.</t>
  </si>
  <si>
    <t>SILVIA ORTIZ LAVERDE</t>
  </si>
  <si>
    <t>3778881-3166234777</t>
  </si>
  <si>
    <t>_06_Eje_transversal_sostenibilidad_ambiental_basada_en_eficiencia_energética</t>
  </si>
  <si>
    <t>_39_Ambiente_sano_para_la_equidad_y_disfrute_del_ciudadano</t>
  </si>
  <si>
    <t>_179_Ambiente_sano</t>
  </si>
  <si>
    <t xml:space="preserve"> Ambiente y Participación, para una Bogotá Mejor para Todos </t>
  </si>
  <si>
    <t>Participación de 1,125,000 ciudadanos en acciones de educación ambiental</t>
  </si>
  <si>
    <t>Participación, educación y comunicación para la sostenibilidad ambiental del D.C</t>
  </si>
  <si>
    <t>1132 y 1150</t>
  </si>
  <si>
    <t>Participar 1.125.000 ciudadanos en acciones de educación ambiental</t>
  </si>
  <si>
    <t>Participación de 125,000 ciudadanos en proceso de gestión ambiental local</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</si>
  <si>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</si>
  <si>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Porcentaje de personas indígenas vinculadas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</si>
  <si>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1132: Gestión integral para la conservación, recuperación y conectividad de la Estructura Ecológica Principal y otras áreas de interés ambiental en el D.C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</si>
  <si>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</si>
  <si>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(Sumatoria de iniciativas de sostenibilidad ambiental en donde se involucren a los pueblos indígenas apoyadas y acompañadas desde la SDA/ Número de iniciativas de sostenibilidad ambiental en donde se involucren a los pueblos indígenas que soliciten apoyo y acompañamiento) * 100</t>
  </si>
  <si>
    <t xml:space="preserve">Proceso de participación social  Diseñado e implementado  en el Distrito 
 </t>
  </si>
  <si>
    <t xml:space="preserve">Número de espacios de participación en salud propios de los pueblos indígenas que residen en Bogotá que sean asistidos técnicamente.                              </t>
  </si>
  <si>
    <t>(Numero de espacios de participación en salud propios de los pueblos indígenas asistidos técnicamente/ Número de espacios de participación en salud propios de los pueblos indígenas que solicitaron asistencia técnica)*100</t>
  </si>
  <si>
    <t>(Sumatoria de fases de concertación y planeación 25% , Implementación 50%  y evaluación   25% del  encuentro de medicina tradicional de pueblos indígenas residentes en Bogotá/ Sumatoria de fases programadas para el   encuentro de medicina tradicional de pueblos indígenas residentes en Bogotá)*100</t>
  </si>
  <si>
    <t>(Sumatoria de actividades ejecutadas en el diseño 30 % y la implementación 70 % para la  ruta de orientación en el acceso a los servicios de salud y el fortalecimiento técnico de los funcionarios/Sumatoria de actividades programadas para la ruta de orientación en el acceso a los servicios de salud y el fortalecimiento técnico de los funcionarios)*100</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</si>
  <si>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</si>
  <si>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Indígena en el modelo de atención integral en salud y las rutas integrales de atención en salud.
Fase 2:  2018 culminar el Diseño  de una guía metodológica que permita definir un conjunto de procedimientos de acciones diferenciales para la población  Indígena en el modelo de atención integral en salud y las rutas integrales de atención en salud. 25%
Fase 3:  a 2019 Validación e implementación de  la guía metodológica que permita definir un conjunto de procedimientos de acciones diferenciales para la población  Indígena en el modelo de atención integral en salud y las rutas integrales de atención en salud. 25%
Fase 4: a 2020 Implementación de la una guía metodológica que permita definir un conjunto de procedimientos de acciones diferenciales para la población  Indígena en el modelo de atención integral en salud y las rutas integrales de atención en salud. 25%</t>
  </si>
  <si>
    <t>Porcentaje de personas indígenas de los cabildos reconocidos para el DC afiliadas al régimen subsidiado reportadas en los listados censales enviados por la autoridad indígena que cumplan con los lineamientos de normatividad vigente</t>
  </si>
  <si>
    <t>(Numero de personas indígenas de los cabildos reconocidos para el DC afiliadas al régimen subsidiado/ el numero de personas indígenas de los cabildos reconocidos para el DC del listado censal enviado por la autoridad Indígena competente que cumplan con los requisitos para la afiliación al Régimen Subsidiado )*100</t>
  </si>
  <si>
    <t>Sumatoria de jornadas ejecutadas de información y orientación en relación a las generalidades del SGSSS y resolución de Barreras de acceso,  con base en la normatividad vigente para pueblos indígenas residentes en Bogotá D.C / Jornadas programadas información y orientación en relación a las generalidades del SGSSS y resolución de Barreras de acceso</t>
  </si>
  <si>
    <t xml:space="preserve">Porcentaje de familias Indígenas atendidas a través de acciones promocionales y preventiva para el cuidado de la salud, reconociendo cosmovisiones propias </t>
  </si>
  <si>
    <t>(Numero de familias   Indígenas atendidas a través de acciones promocionales y preventiva para el cuidado de la salud, reconociendo cosmovisiones propias /numero total de familias Indígenas priorizadas)*100</t>
  </si>
  <si>
    <t>Porcentaje de personas Indígenas atendidas a través de la medida de rehabilitación a víctimas del conflicto armado</t>
  </si>
  <si>
    <t xml:space="preserve">(Numero de personas Indígenas victimas del conflicto armado atendidas través de la medida de rehabilitación a víctimas del conflicto armado/ Numero de personas Indígenas victimas del conflicto armado priorizadas en el marco del PAPSIVI) *100
</t>
  </si>
  <si>
    <t>Identificación y adecuación de los sistemas de información distritales de la Secretaria Distrital de Salud   que permitan captar la variable Indígena para ser analizada</t>
  </si>
  <si>
    <t>Porcentaje de avance en el análisis de condiciones de vida y enfermedad de la población Indígena en Bogotá</t>
  </si>
  <si>
    <t>(Sumatoria de fases o actividades ejecutadas del análisis de condiciones de vida y enfermedad de  la población Indígena en Bogotá/sumatoria de fases o actividades programadas)*100
Fase  1:  A 2017 Identificación de fuentes de información y definición del plan de análisis que permita evidenciar la situación de salud de la población Indígena en Bogotá. = 10%
Fase 2: a 2018 Culminar la definición de la metodología y dar inicio al desarrollo del  análisis de condiciones de vida, salud y enfermedad que permita evidenciar  la situación de salud de la población Indígena en Bogotá = 30
Fase 3: a 2019 avance en un 100% en el desarrollo del  análisis de condiciones de vida, salud y enfermedad que permita evidenciar  la situación de salud de la población Indígena en Bogotá. (inicialmente en medio magnético) = 30%
Fase 4: a 2020 actualización y publicación del análisis de condiciones de vida, salud y enfermedad  que  evidencie la situación de salud de la población Indígena en Bogotá. = 30%</t>
  </si>
  <si>
    <t>(Sumatoria de fases o actividades ejecutadas en la implementación de la estrategia de Salud Propia/Sumatoria de fases o actividades programadas implementación de la estrategia de Salud Propia)*100
Fase  1:  A 2017 se planeara y validara la definición de una propuesta en concordancia con los programas de salud propios de los pueblos indígenas. = 20%
Fase 2: A 2018 se culminara el proceso de planeación y se iniciara la implementación  de acciones enmarcadas en la estrategia de Salud Propia = 20
Fase 3:A 2019 se avanzara en la implementación y ajuste de la estrategia de Salud Propia = 30%
Fase 4: A 2020 se contara con una estrategia definida y validada para su implementación de manera armonizada con el modelo integral de salud. = 30%</t>
  </si>
  <si>
    <t>_Camino_de_Protección_y_Desarrollo_Integral</t>
  </si>
  <si>
    <t>_Camino_hacia_la_soberanía_y_la_seguridad_alimentaria</t>
  </si>
  <si>
    <t xml:space="preserve">Garantizar el funcionamiento con enfoque diferencial de las Casas de Pensamiento Intercultural implementando los espacios culturales (usos y costumbres, espiritualidad, siembra) </t>
  </si>
  <si>
    <t>Garantizar la continuidad en la operación de las 10 casas de pensamiento intercultural con enfoque diferencial.</t>
  </si>
  <si>
    <t>Garantizar dentro del colectivo pedagógico de las Casas de Pensamiento Intercultural, la contratación de mínimo el 60% maestras(os) indígenas conforme a los acuerdos establecidos para la selección del talento humano.</t>
  </si>
  <si>
    <t>Contar con mínimo el 60% del equipo pedagógico con pertenencia indígena en las casas de pensamiento intercultural</t>
  </si>
  <si>
    <t>Contratación  de mínimo 3 sabedores o sabedoras indígenas en cada una de las Casa de Pensamiento Intercultural para movilizar y fortalecer las prácticas pedagógicas, culturales y comunitarias.</t>
  </si>
  <si>
    <t>Contratación de mínimo 3 sabedores o sabedoras indígenas en cada una de las Casa de Pensamiento Intercultural para movilizar y fortalecer las prácticas pedagógicas, culturales y comunitarias.</t>
  </si>
  <si>
    <t xml:space="preserve">Fortalecer los procesos de inclusión y atención integral e intercultural de niños y niñas de primera infancia en las Casas de Pensamiento Intercultural. </t>
  </si>
  <si>
    <t xml:space="preserve">Diseñar e implementar un plan de trabajo de asistencia técnica para fortalecer los procesos de inclusión y atención integral e intercultural de niños y niñas de primera infancia en las Casas de Pensamiento Intercultural. </t>
  </si>
  <si>
    <t xml:space="preserve">Garantizar que las Casas de Pensamiento Intercultural estén equipadas con dotación ancestral étnica de acuerdo a las poblaciones indígenas atendidas. </t>
  </si>
  <si>
    <t>Diseñar e implementar un plan de compras para la dotación ancestral de cada Casa de Pensamiento Intercultural.</t>
  </si>
  <si>
    <t>Apertura de una nueva Casa de Pensamiento Intercultural en la Ciudad, priorizando la atención a la primera infancia étnica.</t>
  </si>
  <si>
    <t>Apertura de una nueva Casa de Pensamiento Intercultural.</t>
  </si>
  <si>
    <t>Promover las relaciones intergeneracionales desde la perspectiva indígena, intercultural y de envejecimiento activo, a través de la construcción e implementación de una estrategia intercultural en el servicio social Centro Día.</t>
  </si>
  <si>
    <t>Diseño e implementación de una estrategia intercultural en el servicio social Centro Día.</t>
  </si>
  <si>
    <t xml:space="preserve">Contratar 10  agentes culturales indígenas dentro del talento humano de la estrategia intercultural del servicio social  Centro Día, para fortalecer el envejecimiento activo desde las prácticas culturales y comunitarias. </t>
  </si>
  <si>
    <t>Contratar 10 agentes culturales indígenas para el diseño, implementación y evaluación de la Estrategia Intercultural en Centros Día.</t>
  </si>
  <si>
    <t xml:space="preserve">Entregar el 100% apoyos alimentarios,  programados en la Complementación Alimentaria Canasta BasicaIndígena  a familias en condición de pobreza y pobreza extrema. </t>
  </si>
  <si>
    <t xml:space="preserve">Entregar el 100% apoyos alimentarios,  programados en la Complementación Alimentaria Canasta Básica indígena  a familias en condición de pobreza y pobreza extrema. </t>
  </si>
  <si>
    <t>Capacitar 584 hogares en educación nutricional y fortalecimiento de usos y costumbres desde el componente social, por medio de acciones y/o actividades ejecutadas desde el equipo social y nutricional del Cabildo Indigena</t>
  </si>
  <si>
    <t xml:space="preserve">Cualificar a 584 hogares en educación nutricional y fortalecimiento de usos y costumbres desde el componente social de la canasta básica indígena de familias en condición de pobreza y pobreza extrema </t>
  </si>
  <si>
    <t>Lina María Sanchez Romero
Subdirectora para la Infancia</t>
  </si>
  <si>
    <t>3279797 Ext: 1005</t>
  </si>
  <si>
    <t>lsanchezr@sdis.gov.co</t>
  </si>
  <si>
    <t xml:space="preserve">Número de Casas de Pensamiento en funcionamiento </t>
  </si>
  <si>
    <t>Sumatoria de Casas de Pensamiento Intercultural en funcionamiento</t>
  </si>
  <si>
    <t>Porcentaje contratado del equipo pedagógico indígena</t>
  </si>
  <si>
    <t>(Talento humano indígena contratado en el equipo pedagógico /Número de talento humano contratado en el equipo pedagógico)*100
Hito 1: Contar con mínimo el 30% de talento humano indígena  en las casas  de Pensamiento Intercultural= año 1 = 30%
Hito 2: Contar con mínimo el 40% de talento humano indígena  en las casas  de Pensamiento Intercultural= año 2 = 40%
Hito 3: Contar con mínimo el 50% de talento humano indígena en las casas  de Pensamiento Intercultural= año 3 = 50%
Hito 4: Contar con mínimo el 60% de talento humano indígena  en las casas  de Pensamiento Intercultural= año 3 = 60%</t>
  </si>
  <si>
    <t>Número mínimo de sabedoras y sabedores contratados por casa de pensamiento intercultural</t>
  </si>
  <si>
    <t>Sumatoria mínima de sabedoras y sabedores contratados por casa de pensamiento intercultural
Hito 1: Contar con mínimo un sabedor por Cada de Pensamiento Intercultural= año 1 = 10
Hito 2: Contar con mínimo dos sabedores por Cada de Pensamiento Intercultural= año 2 = 20
Hito 3: Contar con mínimo tres sabedores por Cada de Pensamiento Intercultural= año 3 = 30
Hito 4: Contar con mínimo tres sabedores por Cada de Pensamiento Intercultural= año 3 = 30</t>
  </si>
  <si>
    <t>Porcentaje del plan de trabajo de asistencia técnica diseñado e implementado</t>
  </si>
  <si>
    <t xml:space="preserve">(Sumatoria de actividades del plan de trabajo de asistencia técnica ejecutadas / Sumatoria de actividades del plan de trabajo de asistencia técnica programadas)*100
Hito 1: Diseño del Plan de trabajo de asistencia técnica para fortalecer los procesos de inclusión y atención integral e intercultural Año 1 = 15% 
Hito 2 : Implementación del plan de trabajo de asistencia técnica para el fortalecimiento de los procesos de inclusión y atención integral e intercultural. Año 2 = 30%  
Hito 3: Implementación  del plan de trabajo de asistencia técnica para el fortalecimiento de los procesos de inclusión y atención integral e intercultural. Año 3= 30%
Hito 4 :Evaluación del plan de trabajo de asistencia técnica para el fortalecimiento los procesos de inclusión y atención integral e intercultural. Año 4=  25% </t>
  </si>
  <si>
    <t>Número de plan de compras para la dotación ancestral de cada Casa de Pensamiento Intercultural implementado</t>
  </si>
  <si>
    <t xml:space="preserve">Total de plan de compras implementado
</t>
  </si>
  <si>
    <t>N.A.</t>
  </si>
  <si>
    <t xml:space="preserve"> Una (1) casa de pensamiento intercultural nueva</t>
  </si>
  <si>
    <t>Sumatoria de nuevas casas de pensamiento intercultural</t>
  </si>
  <si>
    <t>Lucas Correa Montoya
Subdirector Para la Vejez</t>
  </si>
  <si>
    <t>3279797 ext. 1940</t>
  </si>
  <si>
    <t>lcorrea@sdis.gov.co</t>
  </si>
  <si>
    <t>Porcentaje de la Estrategia Intercultural diseñada e implementada</t>
  </si>
  <si>
    <t>Sumatoria de fases de la estrategia intercultural ejecutadas/Sumatoria de fases de la estrategia  intercultural programadas)*100
Hito 1: Diseñar la Estrategia Intercultural  y realizar una (1) prueba piloto para la implementación en los Centros Día priorizados de acuerdo al diagnóstico inicial. Año 1 = 15%
Hito 2: Evaluar el Pilotaje, ajustar la estrategia  e implementarla en el servicio social  Centros Día. Año 2 =  40%
Hito 3:  Implementar la  Estrategia intercultural en el servicio social  Centros Día. Año 3 = 40%
Hito 4: Realizar evaluación y seguimiento a la implementación de la  Estrategia Intercultural en el servicio social Centros Día Año 4 = 5%</t>
  </si>
  <si>
    <t>Agentes culturales indígenas contratados</t>
  </si>
  <si>
    <t xml:space="preserve">Sumatoria de agentes culturales indígenas contratados.
Hito 1: Contratar 4  agentes culturales indígenas en la estrategia intercultural del servicio social  Centro Día, para fortalecer el envejecimiento activo desde las prácticas culturales y comunitarias. 
Hito 2: Contratar 7  agentes culturales indígenas en la estrategia intercultural del servicio social  Centro Día, para fortalecer el envejecimiento activo desde las prácticas culturales y comunitarias. 
Hito 3: Contratar 10 agentes culturales indígenas en la estrategia intercultural del servicio social  Centro Día, para fortalecer el envejecimiento activo desde las prácticas culturales y comunitarias. 
Hito 4: Contratar 10 agentes culturales indígenas en la estrategia intercultural del servicio social  Centro Día, para fortalecer el envejecimiento activo desde las prácticas culturales y comunitarias </t>
  </si>
  <si>
    <t>Juan Carlos Peña Quintero</t>
  </si>
  <si>
    <t>3279797 ext. 1833</t>
  </si>
  <si>
    <t>jcpena@sdis.gov.co </t>
  </si>
  <si>
    <t>(N° de apoyos entregados/N° de apoyos porgramados)*100</t>
  </si>
  <si>
    <t>Sumatoria de hogares indígenas cualificados en educación nutricional y fortalecimento en usos y costumbres.</t>
  </si>
  <si>
    <t>Secretaría Integración Social</t>
  </si>
  <si>
    <t>_102_Desarrollo_integral_desde_la_gestación_hasta_la_adolescencia</t>
  </si>
  <si>
    <t>Desarrollo_integral_desde_la_gestación_hasta_la_adolescencia</t>
  </si>
  <si>
    <t>Atender  17. 530. niñas, niños y adolescentes pertenecientes a grupos poblacionales históricamente segregados</t>
  </si>
  <si>
    <t xml:space="preserve">Contar con un colectivo pedagógico perteneciente a los diferentes pueblos indígenas presentes en las Casas de Pensamiento Intercultural aporta de manera significativa a la garantía de la Atención Integral con Enfoque Diferencial, logrando el posicionamiento de los procesos culturales y pedagógicos, es así que para el año 2018 se han desarrollado Jornadas pedagógicas, entre ellos el Encuentro Distrital cuyo propósito se centró en Re-descubrir el sentido de la Atención Integral con enfoque diferencial en las Casas de Pensamiento Intercultural -CPI-, partiendo desde la memoria colectiva en la búsqueda de los porque, como y para qué se crearon las Casas de Pensamiento Intercultural -CPI- </t>
  </si>
  <si>
    <t>El plan de trabajo, tiene como objetivo acompañar el proceso desarrollado en las Casas de Pensamiento Intercultural, desde diferentes procesos, por una parte, en el aporte o construcción de documentos técnicos, instructivos y formatos asociados a la prestación del servicio que soporten cada vez más el proceso desarrollado en estos escenarios con el fin de continuar movilizando la comprensión de la interculturalidad y la pervivencia cultural; de otra parte, se encuentra lo relacionado con el seguimiento a los procesos de atención en las Casas de Pensamiento Intercultural, la identificación de alertas y su respectivo reporte, y finalmente en el acompañamiento in situ en cada una de las unidades operativas.
Cabe resaltar, que el anterior proceso es movilizado por una persona indígena, con experiencia en el trabajo con los pueblos, quien a su vez es puente articulador entre la Entidad y los Gobiernos Indígenas con el fin de avanzar en el proceso de atención a la población.</t>
  </si>
  <si>
    <t>N.D.</t>
  </si>
  <si>
    <t>Esta acción, es progresiva para dar cumplimiento hasta el año 2020, en su momento se reportará la ejecución presupuestal.</t>
  </si>
  <si>
    <t>Envejecimiento digno, activo y feliz.</t>
  </si>
  <si>
    <t xml:space="preserve">Envejecimiento Digno Activo y Feliz </t>
  </si>
  <si>
    <t>Atender integralmente a 42.000 personas mayores en condición de fragilidad social en la ciudad de Bogotá  a través del servicio Centros Día</t>
  </si>
  <si>
    <t xml:space="preserve">N.A. </t>
  </si>
  <si>
    <t xml:space="preserve">Bogotá te Nutre </t>
  </si>
  <si>
    <t>Entregar el cien por ciento (100%) de los apoyos alimentarios programados.</t>
  </si>
  <si>
    <t>Durante la vigencia  2018 se  suministró el 100 % de los apoyos alimentarios programados.
En el primer semestre del año 2018 se programaron 5022 apoyos alimentarios y realizó la entrega de 5011 apoyos alimentarios de canasta indígena.</t>
  </si>
  <si>
    <t> Contratar a un referente étnico, bajo el sistema de cuotas, para dinamizar el tema Indígena en los servicios que ofrece la Secretaría de Desarrollo Económico.</t>
  </si>
  <si>
    <t>Gestionar el fortalecimiento de la asistencia técnica agropecuaria con enfoque diferencial a las unidades productivas e iniciativas de emprendimiento de los pueblos ancestrales presentes en el Distrito Capital. Incialmente en las localidades que presentan ruralidad urbana</t>
  </si>
  <si>
    <t>Asistir técnicamente a las unidades productivas e iniciativas de emprendimiento de los pueblos ancestrales presentes en el Distrito Capital, incialmente en las localidades que presentan ruralidad urbana.</t>
  </si>
  <si>
    <t>Garantizar la participación de la  comunidad indígena en las convocatorias de financiamiento y emprendimiento, brindando asistencia técnica y alistamiento financiero, para la presentación a la entidad financiera correspondiente.</t>
  </si>
  <si>
    <t>Diseño y ejecución de una ruta de atención diferencial de empleo para la comunidad Indígena.</t>
  </si>
  <si>
    <t>Diseñar y ejecutar  una ruta de atención diferencial de empleo para los pueblos  indígenas.</t>
  </si>
  <si>
    <t>Garantizar la participación de los pueblos indígenas, en los mercados campesinos, para ello se contará con los 14 gobernadores para identificar en Bogotá, las zonas que aglutinan ciertas actividades económicas de las comunidades indígenas para potencializarlos, a mediano y largo plazo apoyarlos con la comercialización.</t>
  </si>
  <si>
    <t>Garantizar un porcentaje de  participación en los mercados campesinos a los pueblos indígenas.</t>
  </si>
  <si>
    <t>Garantizar la participación de la comunidad indígena en las ferias en Plaza de los Artesanos cada 15 días</t>
  </si>
  <si>
    <t>Elaborar una estrategia comunicativa, publicitaria y logística para visibilizar las experiencias exitosas de las unidades productivas de los Pueblos Indígenas</t>
  </si>
  <si>
    <t>Secretarìa Desarrollo Económico</t>
  </si>
  <si>
    <t>Espacio autónomo indígena</t>
  </si>
  <si>
    <t>Christian Eduardo Beltran Ceron - German Ardila - Elizabeth Jativa</t>
  </si>
  <si>
    <t>3693777 EXT 235</t>
  </si>
  <si>
    <t>cebeltran@desarrolloeconomico.gov.co - gardila@desarrolloeconomico.gov.co - ejativa@desarrolloeconomico.gov.co</t>
  </si>
  <si>
    <t>Referente étnico indígena contratado</t>
  </si>
  <si>
    <t>Un (1) Referente étnico indígena contratado</t>
  </si>
  <si>
    <t>Los gobernadores de los 14 pueblos indígenas</t>
  </si>
  <si>
    <t xml:space="preserve">Unidades productivas e iniciativas de emprendimiento indígena asistidas técnicamente. </t>
  </si>
  <si>
    <t xml:space="preserve"># de Unidades Productivas Intervenidas. </t>
  </si>
  <si>
    <t>Los gobernadores de los 14 pueblos indigenas</t>
  </si>
  <si>
    <t>Porcentaje de convocatorias de financiamiento y emprendimiento con participación de la comunidad indígena</t>
  </si>
  <si>
    <t>(Sumatoria de convocatorias de financiamiento y emprendimiento con participación de la comunidad indígena ejecutadas / Sumatoria de convocatorias de financiamiento y emprendimiento con participación de la comunidad indígena programadas) * 100</t>
  </si>
  <si>
    <t>Porcentaje de diseño e implementación de ruta de atención diferencial de empleo para la comunidad</t>
  </si>
  <si>
    <t>(Sumatoria de fases de diseño e implementación de ruta de atención diferencial ejecutadas/sumatoria de fases de diseño e implementación de ruta de atención diferencial programadas)</t>
  </si>
  <si>
    <t>Diseño (25%)</t>
  </si>
  <si>
    <t>Implementación (25%)</t>
  </si>
  <si>
    <t>Evaluación y ajuste (25%)</t>
  </si>
  <si>
    <t>Porcentaje de mercados campesinos con participación de la comunidad indígena realizados</t>
  </si>
  <si>
    <t>(Sumatoria de mercados campesinos con participación de los pueblos indígenas ejecutados / Sumatoria de mercados campesinos con participación de los pueblos indígenas programados) * 100</t>
  </si>
  <si>
    <t>Porcentaje de ferias con participación de la comunidad indígena realizadas</t>
  </si>
  <si>
    <t>(Sumatoria de ferias con participación de los pueblos indígenas ejecutadas / Sumatoria de ferias con participación de los pueblos indígenas programados) * 100</t>
  </si>
  <si>
    <t>Porcentaje de la estrategia comunicativa publicitaria y logística diseñada e implementada</t>
  </si>
  <si>
    <t>(Sumatoria de fases y actividades en el diseño e implementación de la estrategia comunicativa ejecutadas/sumatoria de fases en el diseño e implementación de la estrategia comunicativa programadas)*100</t>
  </si>
  <si>
    <t>Diseño de la estrategia (25%)</t>
  </si>
  <si>
    <t>Implementación
(25%)</t>
  </si>
  <si>
    <t>Evaluación
(25%)</t>
  </si>
  <si>
    <t>04_Eje transversal Desarrollo económico basado en el conocimiento</t>
  </si>
  <si>
    <t>32_Generar alternativas de ingreso y empleo de mejor calidad</t>
  </si>
  <si>
    <t>168_ potenciar el trabajo decente de la ciudad</t>
  </si>
  <si>
    <t>Potencializar el trabajo decente en la ciudad</t>
  </si>
  <si>
    <t>Elevar la eficiencia de los mercados de la ciudad</t>
  </si>
  <si>
    <t>169_ Mejoramiento de la eficiencia del Sistema de Abastecimiento y Seguridad Alimentaria</t>
  </si>
  <si>
    <t>Mejoramiento de la eficiencia del Sistema de Abastecimiento y Seguridad Alimentaria de Bogotá</t>
  </si>
  <si>
    <t>Vincular 800 actores del Sistema de Abastecimiento Alimentario de Bogotá a_x000D_
procesos de mejora empresarial y/o comercial.</t>
  </si>
  <si>
    <t>Para esta meta el presupuesto es de 1,309 millones para el cuatrenio</t>
  </si>
  <si>
    <t>Las unidades productivas a intervenir así como su ubicación, están por definirse, siempre que estén en las localidades que tienen ruraldiad urbana</t>
  </si>
  <si>
    <t>Fundamentar el Desarrollo Económico en la generación y uso del conocimiento para mejorar la competitividad de la Ciudad Región</t>
  </si>
  <si>
    <t>164_Consolidacion del ecosistema de emprendimiento y mejoramiento de la productividad de las mipymes</t>
  </si>
  <si>
    <t>Consolidación del ecosistema de emprendimiento y mejoramiento de la productividad de las mypimes</t>
  </si>
  <si>
    <t xml:space="preserve"> Realizar 14 convocatorias para fortalecer unidades productivas a través de_x000D_
acceso a financiamiento formal.</t>
  </si>
  <si>
    <t>325,000,000</t>
  </si>
  <si>
    <t>META ACUMULATIVA - El presupuesto programado, es transversal para todas las poblaciones. La oferta esta dada por convocatorias, así que las fecha de inicio y de teminacion de la accion afirmativa, depende de las fechas en que se lleven a cabo las convocatorias de financiamiento.                                Garantizar la participación de la  de la comunidad afro en las convocatorias de financiamiento y emprendimiento, brindando asistencia técnica, acompañamiento y alistamiento financiero, para la presentación a la entidad financiera correspondiente. Los créditos que se otorguen tendrán una tasa de interés preferencial y flexibilización en garantías para el otorgamiento, siempre y cuando los créditos sean iguales o inferiores a 20 millones de pesos. Cabe resaltar que los créditos serán otorgados por entidades financieras.</t>
  </si>
  <si>
    <t>Vincular 4,250 personas laboralmente a través de los diferentes procesos de_x000D_
intermediación.</t>
  </si>
  <si>
    <t>Para la primera meta se tienen 1.980 millones para el cuatrenio. 
Para la segunda meta se tienen 1.338  millones para el cuatrenio.  
Para la tercera meta se tienen 767 millones de pesos, para el cuatrenio. Para la cuarta meta se tienen 654 millones de pesos para el cuatrenio. Para la ultima meta se tienen 1.319  millones de pesos para el cuatrenio</t>
  </si>
  <si>
    <t>El presupuesto programado es transversal para todas las poblaciones. La acción afirmativa va en articulación con los 14 gobernadores indígenas.</t>
  </si>
  <si>
    <t>Mejoramiento de la eficiencia del sistema de abastecimiento y seguridad alimentaria de Bogota</t>
  </si>
  <si>
    <t>Vincular 800 actores del Sistema de Abastecimiento Alimentario de Bogotá a procesos de mejora compercial y/o empresarial</t>
  </si>
  <si>
    <t>El presupuesto programado es globarl, es decir para todas lsa poblaciones y s para los 4 años. La acción afirmativa va en articulación con los 14 gobernadores indígenas.  La fecha de inicio y final de la acción afirmativa, está dada por el cronograma de los mercados campesinos que tiene la SDDE. En los mercados campesinos solo se pueden conmercializar verdurasy lácteos tales como yogures, quesos entre otros                                         La acción contará con los 14 gobernadores para identificar en Bogotá, las zonas que aglutinan ciertas actividades económicas de las comunidades indígenas para potencializarlos, a mediano y largo plazo apoyarlos con la comercialización.</t>
  </si>
  <si>
    <t xml:space="preserve"> La acción afirmativa, se llevará a cabo en conjunto con los 14 gobernadores indígenas, está sujeto a saber qué productos van a comercializar y cuantas personas indígenas vendrán. </t>
  </si>
  <si>
    <t>_07_Eje_transversal_Gobierno_Legítimo_fortalecimiento_local_y_eficiencia</t>
  </si>
  <si>
    <t>43_Modernización institucional</t>
  </si>
  <si>
    <t>189_Modernización administrativa</t>
  </si>
  <si>
    <t>Gestion y modernizacion institucional</t>
  </si>
  <si>
    <t>Implementarl el 100% del plan estrategico de comunicaciones de la entidad</t>
  </si>
  <si>
    <t>819,000,000</t>
  </si>
  <si>
    <t>Meta Constante</t>
  </si>
  <si>
    <r>
      <rPr>
        <sz val="10"/>
        <color indexed="10"/>
        <rFont val="Calibri Light"/>
        <family val="2"/>
        <scheme val="major"/>
      </rPr>
      <t>META CONSTANTE</t>
    </r>
    <r>
      <rPr>
        <sz val="10"/>
        <color indexed="8"/>
        <rFont val="Calibri Light"/>
        <family val="2"/>
        <scheme val="major"/>
      </rPr>
      <t xml:space="preserve"> - El presupuesto del contrato esta por definirse, asi como tambien la persona y el termino de ejecucion.</t>
    </r>
  </si>
  <si>
    <t>Camino de economía indígena</t>
  </si>
  <si>
    <t>Implementación de estrategias que promuevan y garanticen la inclusión laboral de los pueblos indígenas, bajo un enfoque diferencial en el sector público y privado</t>
  </si>
  <si>
    <t>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</si>
  <si>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Definición de estrategias de capacitación y formación para la inserción laboral y el óptimo desarrollo de las dinámicas productivas, partiendo de las características socioculturales de los pueblos indígenas.</t>
  </si>
  <si>
    <t>Fortalecimiento de los sistemas productivos propios de los pueblos indígenas de acuerdo con sus usos y costumbres, buscando un desarrollo sostenible y sustentable de economía y alimentación soberana.</t>
  </si>
  <si>
    <t>Generación de canales de comercialización indígena atendiendo los procesos de producción, transformación, distribución y comercialización propios de los pueblos, de acuerdo con las dinámicas de mercado y economía indígena presentes en el distrito y la región.</t>
  </si>
  <si>
    <t>_Camino_de_gobierno_propio_y_autonomía</t>
  </si>
  <si>
    <t>Garantizar_acciones_para_la_pervivencia_permanencia_y_fortalecimiento_de_la_autonomía_para_la_gobernabilidad_de_los_pueblos_indígenas_y_sus_instituciones_representativas_en_la_ciudad_de_conformidad_con_el_Derecho_Mayor_la_Ley_de_Origen_y_la_Ley_Natural_en_armonía_con_la_Constitución_y_la_ley</t>
  </si>
  <si>
    <t>Ajustar e implementar una escuela de formación social política y organizativa dirigida a mujeres indígenas para potenciar su autonomía, cualificar su participación y promover la creación de los comités de mujeres indígenas en cada cabildo.</t>
  </si>
  <si>
    <t>Formar a 150 mujeres indígenas a través del ajuste e implementación de una escuela de formación social política y organizativa dirigida a mujeres indígenas para potenciar su autonomía, cualificar su participación y promover la creación de los comités de mujeres indígenas en cada cabildo.</t>
  </si>
  <si>
    <t>Promoción y realización de eventos conmemorativos del día internacional de la mujer indígena que contribuyan a la visibilización de los intereses necesidades y propuestas de las mujeres indígenas</t>
  </si>
  <si>
    <t>Promover y realizar eventos conmemorativos del día internacional de la mujer indígena que contribuyan a la visibilización de los intereses necesidades y propuestas de las mujeres indígenas</t>
  </si>
  <si>
    <t>Reconocimiento del papel en la sociedad  Bogotana de las mujeres indigenas, en el marco de la conmemoración del día internacional de la mujer. (8 de marzo)</t>
  </si>
  <si>
    <t>Realizar un evento de conmemoración del día internacional de la mujer, con énfasis en las mujeres indígenas.</t>
  </si>
  <si>
    <t>Implementación_de_medidas_de_atención_y_protección_integral_a_través_de_programas_planes_y_proyectos_desde_la_cosmovisión_indígena_y_sus_derechos_diferenciales_a_los_grupos_etareos_de_los_pueblos_indígenas_para_prevenir_y_atender_las_situaciones_de_vulnerabilidad_social</t>
  </si>
  <si>
    <t>Construir rutas de atención diferencial dirigidas a mujeres indígenas en la prestación de la oferta institucional de las Casas de Igualdad de Oportunidades y en las Casas Refugio</t>
  </si>
  <si>
    <t>Construir rutas de atención diferencial dirigidas a mujeres indígenas en la prestación de la oferta institucional de las Casas de Igualdad de Oportunidades y en las Casas Refugio.  Definir como va a ser la atención diferencial indígenas con autoridades.</t>
  </si>
  <si>
    <t>Implementar dos espacios itinerantes de atención diferenciada concertado con los pueblos indígenas</t>
  </si>
  <si>
    <t>Garantía_fomento_y_apoyo_de_espacios_colectivos_adecuados_para_la_realización_de_prácticas_ancestrales_y_espirituales_como_casas_de_pensamiento_y_acceso_a_los_espacios_públicos_para_el_fortalecimiento_de_la_identidad_cultural_de_los_pueblos_indígenas</t>
  </si>
  <si>
    <t xml:space="preserve">Continuidad de la casa de pensamiento indígena </t>
  </si>
  <si>
    <t>Garantizar el 100% del presupuesto para  los gastos de operación de la casa de pensamiento indígena</t>
  </si>
  <si>
    <t>Implementar un plan de intervención local para pueblos indígenas</t>
  </si>
  <si>
    <t>Diseñar e implementar un plan de intervención local para pueblos indígenas</t>
  </si>
  <si>
    <t>Realizar una campaña de sensibilización y concientización sobre la identidad cultural para reducir la discriminación</t>
  </si>
  <si>
    <t>Diseñar e implementar una estrategia de comunicación de sensibilización y concientización sobre la identidad cultural para reducir la discriminación.</t>
  </si>
  <si>
    <t>_Camino_de_Consulta_Previa_participación_y_concertación</t>
  </si>
  <si>
    <t>Garantizar_la_participación_entendida_como_acción_política_organizada_de_los_pueblos_indígenas_en_espacios_de_toma_de_decisiones_y_concertación_política_cultural_social_económica_y_ambiental_para_que_puedan_incidir_como_pueblos_milenarios_en_el_conjunto_de_decisiones_públicas_en_pro_de_la_pervivencia_y_permanencia_cultural_como_pueblos_en_la_ciudad</t>
  </si>
  <si>
    <t>Implementar estrategias de seguimiento al cumplimiento de los planes de acciones afirmativas para pueblos indígenas a través del equipo indígena</t>
  </si>
  <si>
    <t xml:space="preserve">Diseñar e implementar un plan de trabajo para garantizar la participación del equipo indígena en el seguimiento a la implementación del Plan Integral de Acciones Afirmativas para los pueblos indígenas. </t>
  </si>
  <si>
    <t>Fortalecimiento_y_protección_de_la_familia_y_el_tejido_social_indígena_desde_los_derechos_diferenciales_mediante_planes_programas_y_proyectos_que_permitan_fomentar_el_libre_desarrollo_integral_y_la_pervivencia_cultural_de_los_pueblos_indígenas_en_la_ciudad</t>
  </si>
  <si>
    <t>Apoyo a siete (7) iniciativas ciudadanas para la protección de DDHH</t>
  </si>
  <si>
    <t>Apoyar (7) siete iniciativas ciudadanas indígenas en el marco de la convocatoria sobre la protección de los DDHH</t>
  </si>
  <si>
    <t>Formar a 2300 personas indígenas en temas como legislación indígena, justicia propia, y derechos humanos.</t>
  </si>
  <si>
    <t>Formar a 2300 personas indígenas y a funcionarios públicos, en temas como legislación indígena, justicia propia, y derechos humanos.</t>
  </si>
  <si>
    <t>_Sector_Mujer</t>
  </si>
  <si>
    <t>Secretaría de la Mujer</t>
  </si>
  <si>
    <t>Ilsa Carlota Almeciga Romero</t>
  </si>
  <si>
    <t>3169001 Ext 1017</t>
  </si>
  <si>
    <t>ecastillo@sdmujer.gov.co</t>
  </si>
  <si>
    <t>Número de mujeres indígenas vinculadas a la escuela de formación política.</t>
  </si>
  <si>
    <t xml:space="preserve">Sumatoria de mujeres indígenas vinculadas a la escuela de formación política. </t>
  </si>
  <si>
    <t>Elizabeth Castillo Vargas</t>
  </si>
  <si>
    <t>3169001 Ext 1019</t>
  </si>
  <si>
    <t>Número de eventos anuales de conmemoración del 5 de septiembre Día Intenacional de la Mujer Indígena.</t>
  </si>
  <si>
    <t>Sumatoria de eventos anuales realizados de conmemoración del Día Internacional de la Mujer Indígena.</t>
  </si>
  <si>
    <t>Número de eventos anuales de conmemoración del 8 de marzo, Día Internacional de la Mujer con énfasis en mujeres indígenas.</t>
  </si>
  <si>
    <t>Sumatoria de eventos anuales realizados de conmemoración del 8 de marzo, Día Internacional de la Mujer  con énfasis en mujeres indígenas.</t>
  </si>
  <si>
    <t>Rutas de atención diferencial, para mujeres indígenas en las casas de igualdad de oportunidades y casa refugio, construidas.</t>
  </si>
  <si>
    <t>_Sector_Gobierno</t>
  </si>
  <si>
    <t>Secretaría de Gobierno</t>
  </si>
  <si>
    <t>CCI</t>
  </si>
  <si>
    <t>Subdirector de Asuntos Etnicos</t>
  </si>
  <si>
    <t>3387000 Ext. 5191</t>
  </si>
  <si>
    <t>eddy.bermudez@gobiernobogota.gov.co</t>
  </si>
  <si>
    <t>Espacios itinerantes de atención diferenciada implementados. </t>
  </si>
  <si>
    <t>Sumatoria de espacios itinerantes implementados</t>
  </si>
  <si>
    <t xml:space="preserve">Porcentaje garantizado de presupuesto de gastos de operación de la casa de pensamiento indígena </t>
  </si>
  <si>
    <t>(Presupuesto de gastos de operación de la casa de pensamiento indígena ejecutado/Presupuesto de gastos de operación de la casa de pensamiento indígena programado)*100</t>
  </si>
  <si>
    <t>Porcentaje del plan de intervención local para pueblos indígenas diseñado e implementado</t>
  </si>
  <si>
    <t>Porcentaje de diseño e implementación del plan de intervención local para pueblos indígenas
2017: 
Fase 1: Identificación de insumos para la construcción de los Planes de Intervención Local 10%
Fase 2. Elaboración de los Planes de Intervención Local 10%
Fase 3: Aprobación Planes de Intervención Local 5%
Fase 4. Presentación de los Planes de Intervención Local para los grupos étnicos. 5% 
Fase 5: Implementación y monitoreo de Planes de Intervención Local para los grupos étnicos. 60%
Fase 6: Evaluación de Planes de Intervención Local para los grupos étnicos. 10%
2018-2019-2020:
Fase 1: Revisión y ajuste del plan de intervención local teniendo la evaluación del proceso. 
Fase 2: Implementación y monitoreo de Planes de IntervenciónLocal para los grupos étnicos. 60%
Fase 3: Evaluación de Planes de Intervención Local para los grupos étnicos. 10%</t>
  </si>
  <si>
    <t>CIPO</t>
  </si>
  <si>
    <t>Porcentaje de diseño e implementación de la estrategia de comunicación de sensibilización y concientización</t>
  </si>
  <si>
    <t>( Sumatoria de actividades o fases de la estrategia de comunicación de sensibilización y concientización ejecutadas/ Total de actividades o fases en la estrategia de comunicación de sensibilización y concientización programadas)*100
Actividad 1 Diseño de la Campaña 33%
Actividad 2: Implementación de la Campaña 33%
Actividad 3: Implementación y Evaluación de la Campaña 33%</t>
  </si>
  <si>
    <t>Porcentaje de ejecución del plan de trabajo garantizar la participación en el seguimiento del Plan de Acciones Afirmativas</t>
  </si>
  <si>
    <t>(Sumatoria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</si>
  <si>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Director de Convivencia y  Diálogo Social</t>
  </si>
  <si>
    <t xml:space="preserve"> 3387000 Ext. 5410 - 5411</t>
  </si>
  <si>
    <t>alvaro.vargas@gobiernobogota.gov.co</t>
  </si>
  <si>
    <t>Número de Iniciativas ciudadanas indígenas apoyadas en el marco de la convocatoria</t>
  </si>
  <si>
    <t>Sumatoria de  iniciativas ciudadanas indígenas apoyadas en el marco de la convocatoria</t>
  </si>
  <si>
    <t>Personas indígenas formadas en el marco de la cátedra  de derechos humanos para la paz y la reconciliación.</t>
  </si>
  <si>
    <t>Sumatoria de Personas indígenas formadas en el marco de la cátedra  de derechos humanos para la paz y la reconciliación</t>
  </si>
  <si>
    <t xml:space="preserve">Diseñar e implementar estrategia integral contra la discriminación racial con alcance distrital y local, en la que se articulen actividades pedagógicas y de comunicación, desde la garantía del derecho a la participación
</t>
  </si>
  <si>
    <t xml:space="preserve">Fortalecimiento de Capacidades Organizativas y de incidencia de los pueblos indígenas
</t>
  </si>
  <si>
    <t xml:space="preserve">Fortalecer capacidades Organizativas y de incidencia de los pueblos indígenas
</t>
  </si>
  <si>
    <t>Desarrollo de procesos de formación para el reconocimiento, intercambio  y cualificación  de saberes indígenas</t>
  </si>
  <si>
    <t>Desarrollar procesos de formación para el reconocimiento, intercambio  y cualificación  de saberes indígenas.</t>
  </si>
  <si>
    <t>Apoyo técnico y financiero para el desarrollo de iniciativas que articulen acciones para el empoderamiento indígena y la reducción de discriminación (Convocatorias Bogotá Líder y 1 + 1 Todos / 1+1 Todas con Enfoque diferencial)</t>
  </si>
  <si>
    <t>Apoyar técnica y financieramente el desarrollo de iniciativas que articulen acciones para el empoderamiento indígena y la reducción de discriminación (Convocatorias Bogotá Líder y 1 + 1 Todos / 1+1 Todas con Enfoque diferencial)</t>
  </si>
  <si>
    <t>Apoyo Técnico y Financiero al Encuentro Distrital de Pueblos Indígenas para el fortalecimiento de la Unidad Indígena</t>
  </si>
  <si>
    <t>Apoyar técnica y financieramente el Encuentro Distrital de Pueblos Indígenas para el fortalecimiento de la Unidad Indígena.</t>
  </si>
  <si>
    <t>Instituto Distrital de la Participación y Acción Comunal - IDPAC</t>
  </si>
  <si>
    <t>Maria Angelica Rios</t>
  </si>
  <si>
    <t>mrios@participacionbogota.gov.co</t>
  </si>
  <si>
    <t xml:space="preserve">
No. de participantes en sensibilización ciudadana </t>
  </si>
  <si>
    <t>Organizaciones fortalecidas en capacidades organizativas y de incidencia.</t>
  </si>
  <si>
    <t>No. de organizaciones fortalecidas en capacidades organizativas y de incidencia.</t>
  </si>
  <si>
    <t>Ivomne Carina Forero Bejarano</t>
  </si>
  <si>
    <t>iforero@participacionbogota.gov.co</t>
  </si>
  <si>
    <t>Procesos de formación</t>
  </si>
  <si>
    <t xml:space="preserve">No. de Procesos en formación realizados. </t>
  </si>
  <si>
    <t xml:space="preserve">
3
</t>
  </si>
  <si>
    <t>Ruben Dario Gonzalez Hernandez
María Angelica Rios Cobas</t>
  </si>
  <si>
    <t>rgonzalez@participacionbogota.gov.co
mrios@participacionbogota.gov.co</t>
  </si>
  <si>
    <t xml:space="preserve">Procesos apoyados técnica y financieramente
</t>
  </si>
  <si>
    <t xml:space="preserve">
No. de procesos apoyados técnica y financieramente
</t>
  </si>
  <si>
    <t xml:space="preserve">
10
</t>
  </si>
  <si>
    <t>Javier Palacios Torres</t>
  </si>
  <si>
    <t>jpalacios@participacionbogota.gov.co</t>
  </si>
  <si>
    <t>Participantes en proceso de apoyo técnico y financiero al Encuentro Distrital de Pueblos Indígenas.</t>
  </si>
  <si>
    <t>No. de personas participantes en el Encuentro Distrital de Pueblos Indígenas.</t>
  </si>
  <si>
    <t>_45_Gobernanza_e_influencia_local_regional_e_internacional</t>
  </si>
  <si>
    <t>196 - Fortalecimiento local, gobernabilidad, gobernanza y participación ciudadana</t>
  </si>
  <si>
    <t xml:space="preserve">En relación con el número de ciudadanos sensibilizados mediante estrategias de articulación entre  actividades pedagógicas y de comunicación, desde la garantía del derecho a la participación, se cumple con la meta anual en el primer semestre del año, lo anterior como resultado de implementar estrategias  de diálogo e interlocución con entidades distritales, entre ellas: Policía Nacional, DIAN, Colegios Distritales, Entidades y Secretarías Distritales, sobresale el proceso de promoción para estas actividades por el grupo de gestores étnicos. Se continúa avanzando en la consolidación de estos espacios en 19 localidades de la ciudad  para consolidar la planeación y desarrollo de los talleres dirigidos a los grupos étnicos y ciudadania a nivel general. </t>
  </si>
  <si>
    <t xml:space="preserve">Fortalecimiento a las organizaciones para la participación incidente en la ciudad.
</t>
  </si>
  <si>
    <t xml:space="preserve">Fortalecer 150 organizaciones étnicas en espacios y procesos de participación
</t>
  </si>
  <si>
    <t>Las anteriores organizaciones sociales indígenas, trabajaron en el marco de los tres ejes de la "Ruta de Fortalecimiento" en promoción, fortalecimiento y formación, en tal sentido, continuarán recibiendo la oferta institucional y estarán vinculadas a proceso de seguimiento, acompañamiento técnico y participación en las iniciativas lideradas por IDPAC.</t>
  </si>
  <si>
    <t>Formación para una participación ciudadana incidente en los asuntos públicos de la ciudad</t>
  </si>
  <si>
    <t>Meta alcanzada en su 100% para los procesos de formación articulados conjuntamente entre la Gerencia Escuela de la Participación y Gerencia de Etnias de IDPAC, sobresaliendo las líneas de formación en; "Formulación de Proyectos Comunitarios y " Derechos humanos y solución de conflictos".</t>
  </si>
  <si>
    <t xml:space="preserve">
Promoción para una participación incidente en el Distrito Capital.</t>
  </si>
  <si>
    <t xml:space="preserve">
.Desarrollar 30 obras bajo la metodología Uno + Uno = Todos, Una + Una = Todas, desarrolladas y entregadas a la comunidad</t>
  </si>
  <si>
    <t>1. Como resultado de la participación de las organizaciones sociales indígenas en la convocatoria de Bogotá Líder fueron seleccionadas dos (2) organizaciones indígenas de las localidades de Suba y Fontibón.
2. En relación a la convocatoria 1 + 1 Todos / 1+1 Todas con Enfoque diferencial se encuentran en proceso los cabildos indígenas y otras formas de organización tradicional de las comunidades.</t>
  </si>
  <si>
    <t xml:space="preserve">Fortalecimiento a las organizaciones para la participación incidente en la ciudad. </t>
  </si>
  <si>
    <t>Fortalecer 150 organizaciones étnicas en espacios y procesos de participación</t>
  </si>
  <si>
    <t>0.5</t>
  </si>
  <si>
    <t>Mujeres protagonistas Activas y Empoderadas en el Cierre de Brechas de Genero</t>
  </si>
  <si>
    <t>129 Mujeres Protagonistas, activas y empoderadas</t>
  </si>
  <si>
    <t xml:space="preserve">Acciones con enfoque diferencial para el cierre de brechas de género </t>
  </si>
  <si>
    <t xml:space="preserve">Implementar 5 acciones afirmativas que contribuyan al reconocimiento y garantía de los derechos de las mujeres desde las diferencias y diversidad que las constituyen </t>
  </si>
  <si>
    <t>Acciones con enfoque diferencial para el cierre de brechas de género</t>
  </si>
  <si>
    <t xml:space="preserve"> Implementar 5 acciones afirmativas que contribuyan al reconocimiento y garantía de los derechos de las mujeres desde las diferencias y diversidad que las constituyen</t>
  </si>
  <si>
    <t>_22_Bogotá_vive_los_derechos_humanos</t>
  </si>
  <si>
    <t>_152_Promoción_protección_y_garantía_de_derechos_humanos</t>
  </si>
  <si>
    <t>Construcción de Una Bogotá que Vive los Derechos Humanos</t>
  </si>
  <si>
    <t>Crear 10 espacios para el fortalecimiento de procesos participativos y organizativos, con miras a incrementar su incidencia en la vida social, cultural, política y económica de la ciudad.</t>
  </si>
  <si>
    <t>Implementar el 100% de las actividades de la SDG correspondientes a los planes de acciones afirmativas para grupos étnicos del distrito</t>
  </si>
  <si>
    <t xml:space="preserve">La Secretaria Distrital de Gobierno (SDG), a través de la Subdirección de Asuntos Étnicos (SAE), realiza el seguimiento a la implementación de las acciones territoriales en asuntos étnicos, con el fin de organizar y realizar seguimiento a la gestión poblacional indígena en el marco del Camino de Protección y Desarrollo Integral de la Política Pública para los Pueblos Indígenas que habitan en Bogotá. 
</t>
  </si>
  <si>
    <t xml:space="preserve">Desde la Subdirección de Asuntos Étnicos (SAE) en cabeza del subdirector y con el apoyo del equipo PIAA y los enlaces indígenas con el CCCPI, se avanzó en la definición e implementación de la estrategia de seguimiento de los Planes Integrales de Acciones Afirmativas para grupos étnicos, esta estrategia tiene por objeto contar con información oportuna, periódica y confiable sobre la ejecución de las acciones afirmativas en el marco del Plan de Desarrollo “Bogotá Mejor para Todos”, para dar respuesta a la implementación de la Política Pública para Pueblos Indígenas. </t>
  </si>
  <si>
    <t>Implementar 80 Iniciativas locales formuladas por grupos sociales de la Red Distrital de Derechos Humanos para la prevención o protección de derechos en sus territorios.</t>
  </si>
  <si>
    <t>100%  Familias (623)</t>
  </si>
  <si>
    <t>Año 2018</t>
  </si>
  <si>
    <t>Resultado indicador  año 2018</t>
  </si>
  <si>
    <t>Se realizaron las actividades previstas en el marco del convenio interadministrativo No. 190 de 2018, con catorce pueblos indígenas para el fortalecimiento de las lenguas propias.</t>
  </si>
  <si>
    <t>Para esta acción se suman recursos de (1) un solo proyecto de inversión del Sector.  Se debe tener en cuenta que del total de los rubros solo se destinaron para este proceso $500.000.000.</t>
  </si>
  <si>
    <t xml:space="preserve">Los cabildos indígenas residentes en Bogotá, durante espacio autónomo celebrado el día lunes 24 de septiembre, decidieron suspender hasta nueva orden los procesos de concertación llevados a cabo por la administración distrital y que en cabeza del Instituto Distrital para la Participación y Acción Local - IDPAC, buscaban la realización del encuentro; toda vez, que su propósito es el de sumar recursos de todas las entidades, con el fin de que las actividades dentro del encuentro sean ejecutadas mediante convenio y operada por alguno de los cabildos reconocidos.  </t>
  </si>
  <si>
    <t>Se desarrolló el evento denominado “Arte para la Interculturalidad” en el Teatro Jorge Eliécer Gaitán, el día 11 de diciembre, acción conjunta con el Instituto Distrital de las Artes - IDARTES y el apoyo de la Secretaría Distrital de Integración Social - SDIS.</t>
  </si>
  <si>
    <t>Meta de gestión de la SCRD. No se cuentan con recursos para esta acción. Igualmente, la entidad lideró coordinamente con el IDARTES, los componentes desarrollados en la actividad que abarcaron la interculturalidad, hermandad y unidad étnica por medio del arte y la cultura, y en la que fueron visibilizados los proyectos más destacados en las dimensiones de formación y creación a través de la estrategia de los diplomados UNAL del IDARTES.</t>
  </si>
  <si>
    <t>Acción a desarrollarse en 2019.</t>
  </si>
  <si>
    <t>Además de la vinculación  de dos propuestas artísticas a espacios y/o escenarios artísticos  del Idartes (Arte para la Interculturalidad de la FILBo y Homenaje a Bacatá - Teatro El Parque, se ha vinculado dos procesos artísticos a las jornadas artísticas “Por los senderos del arte indígena en Bogotá” y Kapary Sinfònico en las jornadas artísticasal evento final de “Arte para la interculturalidad”</t>
  </si>
  <si>
    <t xml:space="preserve">Se realizó asistencia técnica a líderes de los pueblos el cual permitió el diálogo y  concertación de acuerdos y compromisos entre la EPS Capital Salud y Los Cabildos indígenas; Inga, Muisca de Suba y Muisca de Bosa a partir del mes de noviembre de 2017, con el fin de generar el traslado colectivo de libre elección como lo menciona el artículo 17 de la Ley 691 de 2001 el cual establece la libre escogencia de la EPS para afiliación y traslados de las comunidades indígenas, en tal sentido durante el periodo de febrero a agosto de 2018 se realizo gestion, apoyo y acompañamiento a 4 encuentros con la finalidad de hacer seguimiento a los compromisos entre las partes 
Como producto se encuentra el traslado colectivo de Comfacundi EPSS a Capital Salud EPSS, los cuales se ven reflejados en el Comprobador de derechos y en BDUA a partir de octubre 1 de 2018 para los Cabildos Inga y Muisca Bosa y noviembre 1° de 2018 Cabildo Muisca Suba, Por otro lado, el seguimiento de compromisos establecidos, entre ellos vinculación de talento humano con pertenencia étnica indígena en los Puntos de Atención al Usuario, profesional y gestores del riesgo en salud publica quienes facilitaran el acceso a los servicios de salud de la población indígena afiliada, entre otros.
Acompañamiento a mesas locales indígenas: se realiza asistencia técnica a mesas indígenas locales principalmente a Santafé, Candelaria, Los Mártires, San Cristóbal, Puente Aranda y Antonio Nariño, se apoya en la generación de acercamientos y visibilización  con las alcaldías locales, apoyo técnico en formulación de propuestas y proyectos, proyección e implementación de plan de trabajo                                                                                  
Para este periodo se avanzó en la conformación de la veeduría ciudadana de las mujeres respecto al derecho a la salud plena de las mujeres desde un enfoque diferencial, para lo cual se realizaron 2 talleres tipo circulos de la palabra con la participacion de 50 mujeres 
</t>
  </si>
  <si>
    <t xml:space="preserve">Se  realiza concertación de  la estrategia de fortalecimiento con 17  pueblos indígenas a través de procesos de socialización,  caracterización y  concertación de plan de asistencia técnica. Se avanzó en la concertación de acciones acorde a 5 líneas de trabajo propuestas llegando a acuerdos con 5  Cabildos y una organizacion autonoma; Muisca Suba, Cabildo Inga, Cabildo Ambika Pijao, Cabildo Kichwa, Mujeres Indígenas R++GIO, dentro de los avances se encuentran  procesos de formación, orientación y gestión de casos donde se presentan dificultades de acceso a los servicios de salud, apoyo a procesos propios de los Cabildos en relación en cuidado y autocuidado de las comunidades, Jornadas de reconocimiento de los aspectos básicos del Sistema de Seguridad Social en Salud en espacios colectivos
De igual manera a traves de un ejercicio de fortalecimiento de capacidades por medio de la formación en alianza con el SENA se logro logró generar una atención diferencial en la flexibilidad de horario los días sábados para  desarrollar los cursos de Manipulación de alimentos y Curso de primeros auxilios con énfasis en Primera Infancia se certificaron a 60  mujeres y hombres que lideran procesos en casas de pensamiento (Wawitakunapa Wasi, Makade Tinikana), Cabildo Inidgena Ambika de la etnia Pijao, equipo indígena de la subred centro oriente, personas sin pertenencia indígena y líderes indígenas de diferentes organizaciones a quienes se les otorgo un reconocimiento a su esfuerzo, constancia y responsabilidad social en el mes de diciembre </t>
  </si>
  <si>
    <t xml:space="preserve">Respecto al presupuesto programado y ejecutado para esta acción, se precisa, que el proyecto de inversión 7525 no contempla acciones especifícas para población indígena, no obstante se realizará esta acción con el talento humano con el fin de cumplir las metas propuestas en el Plan de acciones adfirmativas. Por lo anterior, no se reportarán recursos durante la implementación del Plan de Desarrollo Bogotá Mejor para todos. </t>
  </si>
  <si>
    <t xml:space="preserve">Se genera la propuesta de sensibilización el cual  permitirá brindar conocimientos, conceptos y herramientas básicas para el reconocimiento y abordaje a la población indígena por parte de los funcionarios que tiene contacto directo con la población en la Secretaria Distrital de Salud y las Subredes Integradas de Servicios de Salud; Centro Oriente, Sur, Norte y Sur Occidente, CADES, SUPERCADES, por lo anterior se propone abordar el contenido de  3 temáticas, en talleres participativos, dinámicos y reflexivos, para el 2018 se genera la estrategia en articulacion con la Subdireccion de Asuntos Etnicos de la Secretaria de Gobierno, esta pendiente la socializacion de la estrategia a las autoridades indigenas para su respectivo retroalimentacio y aval                                                                                                                                                                                                       Por otro lado se genero la propuesta de la ruta de orientacion, la cual esta revisada y avalada por el area de  aseguramiento para el diseño por parte del area de comunicaciones e impresion con  dos versiones uno ciudadanos con pertenencia indigena y otra dirigida a funcionalrios,  no ha sido posible generar un espacio con autoridades indigenas para retroalimentacion y aval de la propuesta </t>
  </si>
  <si>
    <t xml:space="preserve">La Secretaria Distrital de Salud de Bogotá en convenio con la Subred Integrada de Servicios de Salud Sur Occidente E.S.E y la Subred Integrada de Servicios de Salud Centro Oriente E.S.E, entregan la primera versión de  Guía Metodológica para la atención y prestación de servicios de salud con enfoque diferencial,  en el contexto del Modelo Integral de Atención en Salud, para la población diferencial en el Distrito Capital.  
Por otra parte, desde la Dirección de Provisión de Servicios de Salud se realizó la gestión administrativa para la formalización de una segunda fase a  través de un nuevo convenio con la Subred Integrada de Servicios de Salud Centro Oriente ESE, en donde se contempla en una de sus obligaciones  fases relacionadas con socialización, revisión y  ajuste de la propuesta de guía metodológica para el desarrollo del enfoque diferencial en la atención y prestación de servicios de salud   en el contexto de la humanización de los servicios de salud y en el marco de las Ruta Integral de Atención en Salud, validación con los diferentes actores y sectores competentes en el tema  y prueba piloto para la implementación.
</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</si>
  <si>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indigena en el modelo de atencion integral en salud y las rutas integrales de atención en salud.</t>
  </si>
  <si>
    <t>En el  2018 no fue posible concertar con las comunidades Indígenas fecha, hora y lugar para realizar la  jornada de informacion y orientación en relacion a las generalidades del SGSSS, con base en la normatividad vigente, razón por la cual no se reportan avances para la meta.
La SDS a través de la Subdirección de Administración del Aseguramiento y su equipo de profesionales (Asegurar Salud), está en disposición de realizar la Jornada de orientación, se proponen fechas, pero para ello es necesario que cada Gobernador nos informe datos de contacto del Comunero que acompañará esta Jornada , y el lugar de encuentro  (no se concertó fecha por parte de los Gobernadores).</t>
  </si>
  <si>
    <t xml:space="preserve">Esta acción afirmativa desarrolla sus acciones en el marco de los lineamientos técnicos del plan de Salud Pública de Intervenciones colectivas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autoridades de Pueblos Indígenas.
Esta estrategia tiene como característica principal realizar acciones  interculturales las cuales en la práctica obedecen a acciones desde la salud pública (promocionales y preventivas) con acciones propias de la Medicina Ancestral; actualmente cuenta con estrategias diferenciales de atención y abordaje a través de un equipo interdisciplinario conformado por una profesional de enfermería, técnico ambiental en salud, gestor comunitario, partera y medico ancestral. Esta estrategia durante este periodo conto con siete (7) equipos correspondientes a 35 personas con pertenecía Indígena dialogados y concertados con la instancia distrital y local de los pueblos Muisca de Suba, Muisca de Bosa, Kichwa, Pijao, Inga, Wounaan y uitoto.
Durante este periodo de 2018 se abordaron 658 familias Indígenas de 20 localidades, 94 familias por cada uno de los equipos con acciones familiares y atenciones colectivas desde la práctica propia de la medicina ancestral y conocimientos occidentales, se resalta mayor relevancia en localidades como Santa Fe, Ciudad Bolivar, Usme y Bosa logrando impactar a 2.478 personas Indígenas de las cuales 1.080 son Mujeres y 1.398 hombres.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t>
  </si>
  <si>
    <t xml:space="preserve">Durante el primer semestre de 2018 se manera concertada con autoridades Indígenas, representante y delegados de la mesa distrital de víctimas, se desarrollaron actividades que permitieron contar con un diagnóstico y análisis acerca del contexto de los pueblos Indígenas en Bogotá. Este proceso participaron 11 pueblos Indígenas con 108 familias y 9 listados censales, permitiendo tener insumos para la construcción de la propuesta de atención psicosocial con enfoque diferencial para los pueblos indígenas como una medida de atención en salud colectiva desde la medicina Ancestral.
Se resalta que estas actividades se realizaron por parte de un equipo interdisciplinario con pertenencia étnica Indígena desde la Subred Integrada de Servicios de Salud Sur Occidente, este equipo estaba compuesto de 3 profesionales y 3 técnicos en salud concertados con las autoridades Indígenas.
De igual manera durante el segundo semestre se da continuidad a: 
- 18 encuentros de espacio de socialización y ajuste de la propuesta de atención psicosocial en 13 pueblos Indígenas
-3 Jornadas psicosociales colectivas con la participación de 50 personas
- La atención psicosocial a 55 personas pertenecientes a  9 pueblos de los cuales 32 son mujeres y 22 hombres
- 134 valoraciones en salud a 64 personas pertenecientes a 9 pueblos Indígenas de los cuales 37 son mujeres y 27 hombres
Por lo cual se está a la espera de socialización del  producto  validado por los diferentes pueblos Indígenas con el fin de dar realizar el ajuste y la validación.
</t>
  </si>
  <si>
    <t xml:space="preserve">A través del  convenio de cooperación N° 1331 de 2017 suscrito entre la OPS/OMS y SDS el cual tienen objetivo aunar esfuerzos para obtener una "propuesta de la metodología para el uso y análisis de la información como soporte en la toma de decisiones, con enfoque poblacional y diferencial”, en lo concerniente a la población Indígena.
En tal sentido durante este periodo se logró de manera articulada con el equipo de trabajo del convenio y la Subsecretaría de Salud Pública identificando en cinco (5) sistemas de información la variable, su calidad e información contenida las cuales fueron la Base única de afiliados  al SGSSS, Registro Individual de prestación de servicios (RIPS),  Sistema de Vigilancia en Salud Pública, GESI, Estadísticas Vitales y ASIS en lo relacionado a la oferta. Y en lo concerniente a la demanda  realizo la definición de información que como proceso se debe contar para dar respuesta a las necesidades de la población.
Los insumos de oferta y demanda permiten consolidar la propuesta de plan de análisis diferencial, por lo cual para el mes de febrero de 2019 tiempo en que culmina el convenio se contara con el producto de metodología de plan de análisis con el fin de ser socializado a las comunidades y junto con ellos priorizar y validar la información que se espera recolectar en el análisis
</t>
  </si>
  <si>
    <t>Esta acción afirmativa se encuentra directamente relacionada con el producto generado del convenio de cooperación internacional de la OPS/OMS con la SDS, ya que se tiene contemplado el diagnóstico de  identificación de fuentes de información  y la metodología  para el plan de análisis el cual culmina en el mes de Febrero 2019. En tal sentido se realiza acompañamiento y seguimiento a las acciones realizadas para contar con el producto.</t>
  </si>
  <si>
    <t>Esta accion afirmativas no ha logrado tener un avance ya que en varios espacios de  diálogo y concertación dados con las autoridades Indigenas de los pueblos  se ha reiterado la entrega por parte de las comunidades de una propuesta o proyecto para dar alcance a la implementación de esta acción afirmativa, en tal sentido la Secretaria de Salud está a la espera de dicho insumo para así realizar las acciones pertinentes de programación de acciones y presupuesto  e involucrar las dependencias competentes en el desarrollo de la misma.
No se cuenta con recursos especificos para el desarrollo de esta acción  afirmativa puesto que se encuentra  en proceso de definición y concertación con los pueblos indigenas.</t>
  </si>
  <si>
    <t>Se realizó consulta técnica al Ministerio de Salud y protección social acerca de orientaciones técnicas en la implementación de acciones diferenciales en lo concerniente a la normatividad Resolucion 518 PIC, y se solicitó asistencia técnica en lo concerniente a la Circular 011 de 2018.</t>
  </si>
  <si>
    <t xml:space="preserve">Se han inscrito 193 hogares , que indican tener pertenencia étnica indígena al Programa Integral de Vivienda Efectiva, de los cuales 11 cuentan con el aporte asignado ). </t>
  </si>
  <si>
    <t xml:space="preserve">Se realizaron charlas informativas a 236 personas pertenecientes a comunidades indígenas.  </t>
  </si>
  <si>
    <t xml:space="preserve">No se implementó el programa de formación permanente. Sin embargo 10 maestros(as) con trabajo en torno a la línea de educación intercultural participaron de la Estancia Pedagógica “Etnoeducación desde la Ciencia, la Tecnología y la Innovación” realizada en Puerto Inírida, Guainía. 
El principal logro frente a esta acción ha sido la vinculación de diversas estrategias de formación permanente para el cumplimiento de la misma, esto implica que a través de esta acción se ha logrado ofertar opciones de formación que integran tanto un programa de formación formal como una estrategia de formación de carácter más experiencial que permite la interacción con otros escenarios educativos, tal como es el caso de la estancia pedagógica realizada, a través de la cual los maestros pudieron acercarse a la experiencia de la etnoeducación desde la Ciencia, la Tecnología y la innovación con la población indígena en su territorio.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</si>
  <si>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Según instrucciones de la SDP, por no tener el presupuesto programado de los otros años, el porcentaje es ND (no disponible). </t>
  </si>
  <si>
    <t>Durante la vigencia 2018 no se logró la meta programada.
Atendiendo a la solicitud de las comunidades indígena y afrocolombiana, de contemplar en esta acción la pertenencia étnica como criterio para el ingreso de los beneficiarios, la Dirección de Formación de Docentes ha venido trabajando en el alistamiento de una convocatoria que contemple este criterio. En este sentido, durante este trimestre la Dirección de Formación realizó la proyección y destinación de los recursos para la financiación de una cohorte de beneficiarios con pertenencia étnica en programas de maestría con línea en educación intercultural. Así mismo, con el apoyo del equipo de educación intercultural de la Dirección de Inclusión e Integración de Poblaciones, se definió que los programas a ofertarse para el cumplimiento de esta acción, en la cual se integran la comunidad indígena y afrocolombiana, son: la Maestría en Estudios Afrocolombianos de la Pontifica Universidad Javeriana y la Maestría en Educación con el énfasis en educación comunitaria, interculturalidad y ambiente de la Universidad Pedagógica Nacional. Una vez concertados estos aspectos, la Dirección de Formación elaboró el documento de términos de convocatoria de formación posgradual para beneficiarios con pertenencia étnica, el cual a la fecha de corte de este informe estaba en revisión de la Dirección de Inclusión e Integración de Poblaciones.</t>
  </si>
  <si>
    <t xml:space="preserve">Se actualiza el presupuesto programado de acuerdo con los movimientos presupuestales realizados y lo registrado en SEGPLAN. El presupuesto programado corresponde al de la meta del proyecto del cuatrienio 2017-2020 registrado en SEGPLAN. 
El presupuesto del objeto de gasto "Apoyar la participación de Docentes y Directivos Docentes de los Colegios Oficiales en programas de posgrado en los niveles de Especialización, Maestría y Doctorado" que incluye todas las poblaciones es de $4'805.486.288 año 2018 . No se tiene presupuesto específico para grupos étnicos. En este caso segun instrucciones de la SDP, el presupuesto ejecutado es NA (no aplica), y el porcentaje de presupuesto también es NA (no aplica).
</t>
  </si>
  <si>
    <t>1 Sesión de la cátedra de pedagogía distrital sobre educación intercultural con grupos étnicos realizada.
El principal logro de esta sesión de la Cátedra de Pedagogía fue la articulación de las comunidades indígena y afrocolombiana en un espacio académico y cultural en el cual se conversó acerca de la diversidad cultural y étnica, los retos frente a la discriminación y el racismo y las posibilidades de diálogo y encuentro colectivo entre las comunidades</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</si>
  <si>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</si>
  <si>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 xml:space="preserve">En este proceso se logró el efectivo abordaje de la temática de educación intercultural en el marco del proceso de acompañamiento a maestros de reciente vinculación. 
La Dirección de Formación de Docentes realizó el proceso de acompañamiento a maestros (as) de reciente vinculación, el cual contó con la participación de 35 maestros de la localidad de Bosa y abordó 4 temáticas entre las cuales se encuentra la educación intercultural, que estuvo enfocada al reconocimiento de la diversidad cultural y étnica en la escuela y a sensibilizar a los maestros acerca de la necesidad de abordar este tema al interior de su aula y sus instituciones educativas.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</si>
  <si>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ejecutado del objeto de gasto "Acompañamiento a lo maestros, maestras y Directivos Docentes recien vinculados en la Planta de personal Docente de la SED" que incluye todas las poblaciones , es de$195.576.000 año 2018. No se tiene presupuesto específico para grupos étnicos.  En este caso segun instrucciones de la SDP, el presupuesto ejecutado es NA (no aplica), y el porcentaje de presupuesto también es NA (no aplica).</t>
  </si>
  <si>
    <t xml:space="preserve">Se fortaleció la articulación con la Mesa Autónoma Indígena, para el desarrollo de la Estrategia de Búsqueda Activa en las localidades donde se encuentra concentrada la población por cada uno de los Cabildos o para llevar a cabo jornadas de atención en territorio y en la Casa Indígena que permitieron identificar a la población desescolarizada. 
Se logró establecer encuentros periódicos con Cabildos y Gobernadores en los cuales se han realizado acuerdos relacionados con las estrategias para la socialización de las acciones afirmativas con la comunidad, el uso de sus espacios propios para el desarrollo de jornadas de atención e inscripción para las personas interesadas en adelantar su proceso de formación a través de estrategias educativas flexibles.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</si>
  <si>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$2'548,647,403 año 2018. No se tiene presupuesto específico para grupos étnicos.  En este caso segun instrucciones de la SDP, el presupuesto ejecutado es NA (no aplica), y el porcentaje de presupuesto también es NA (no aplica).</t>
  </si>
  <si>
    <t xml:space="preserve">Se logró realizar el taller de socialización de la Ruta de Acceso y Permanencia con los apoyos culturales indígenas, con el fin de evidenciar las falencias y mejoras de la misma respecto a su implementación en las comunidades indígenas. Cabe resaltar que durante el año 2018 se dio inició a la socialización de la misma en Instituciones Educativas Distritales que cuentan con presencia de estudiantes indígenas. 
Adicionalmente, se avanzó en la concertación con los gobernadores indígenas para generar acciones conjuntas que permitan mejorar la identificación de la población indígena en el Sistema Integrado de Matricula SIMAT.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</si>
  <si>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ejecutado del objeto de gasto "Realizar diseño, implementación, seguimiento y evaluación de Planes de Cobertura Local y de  Ruta del Acceso y Permanencia Escolar." que incluye todas las poblaciones, es de $267'000.000 año 2018. No se tiene presupuesto específico para grupos étnicos.  En este caso segun instrucciones de la SDP, el presupuesto ejecutado es NA (no aplica), y el porcentaje de presupuesto también es NA (no aplica).</t>
  </si>
  <si>
    <t xml:space="preserve">El principal logro de la implementación de esta acción afirmativa, esta materializado en la graduación como bachilleres de 17 estudiantes indígenas a través de la modalidad de educación flexible. De igual manera, en el marco del proceso pedagógico se ha evidenciado lo siguiente:
La interculturalidad como proceso social y académico se ha visto fortalecida, ya que se generan espacios de interacción reconociendo la diferencia respecto a las identidades culturales, promoviendo espacios de diálogos de saberes, en los que prima el acervo para la garantía de derechos de los pueblos indígenas en nuestro país.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</si>
  <si>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programado del objeto de gasto "Realizar estrategias de alfabetización y acciones orientadas a fortalecer la educación de adultos con oferta educativa pertinente" que incluye todas las poblaciones, es de $589.607.220 año 2018. Adicionalmente el objeto de gasto "Implementar estrategias o modelos flexibles, presenciales o virtuales para la atención de población en extraedad, vulnerable y/o diversa" que incluye todas las poblaciones, es de $4'276.142.000. No se tiene presupuesto específico para grupos étnicos.  En este caso segun instrucciones de la SDP, el presupuesto ejecutado es NA (no aplica), y el porcentaje de presupuesto también es NA (no aplica).</t>
  </si>
  <si>
    <t xml:space="preserve">• Contratación de dos asesoras de inclusión interculturales a procesos de inclusión indígena, delegadas por la Mesa Autónoma Indígena y representantes de los pueblos Nasa y Uitoto.
• Contratación de 5 agentes educativos interculturales para las IED de mayor procedencia de tránsito de niños y niñas de comunidades indígenas: Wounnan, Misak, Embera.
• Realización, ajustes y socialización de los 10 documentos de lectura de realidad de las Casas de Pensamiento intercultural, como insumo de reconocimiento de la diversidad y de las dinámicas comunitarias.
• Participación en 3 jornadas pedagógicas con el equipo de Educación de la Mesa Autónoma Indígena, equipo de Educación Inicial de la SED y equipo de profesionales asesoras de inclusión de los convenios de asociación entre ICBF-SED- y Cajas de Compensación Familiar.
• Participación permanente en los espacios convocados por la Mesa Autónoma Indígena y la Subsecretaría de Asuntos Étnicos de la Secretaría de Gobierno Distrital.
• Disposición y apertura de las responsables del servicio de las Casas de Pensamiento Intercultural, para la implementación de la estrategia.
• Participación de sabedores y abuelas en la mayoría de los espacios concertados con las comunidades para acompañar el tránsito de los niños y las niñas.
• Realización de encuentros de presentación y acuerdos para el tránsito de los niños y las niñas de las Casas de Pensamiento Intercultural a las IED interesadas en recibir, acoger y adaptar sus propuestas pedagógicas, a la luz de las propuestas planteadas por las profesionales asesoras de inclusión y desde el proyecto pedagógico de las Casas de Pensamiento Intercultural.
• Documentación y sistematización de la experiencia significativa de acompañamiento al tránsito de la Casa de Pensamiento Intercultural Makade Tinikana a la IED Veinte de Julio.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</si>
  <si>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un presupuesto específico para esta accion, ya que el equipo de agentes educativos interculturales y asesores de inclusión apoyan el cumplimiento del Plan Integral de acciones afirmativas con comunidades indígenas. En este caso segun instrucciones de la SDP, el presupuesto ejecutado es NA (no aplica), y el porcentaje de presupuesto también es NA (no aplica).</t>
  </si>
  <si>
    <t>No se elaboró 1 estudio de viabilidad de la implementación de la minuta diferencial en el PAE. Sin embargo, en el marco del contrato CO1.PCCNTR.548478, el cual tenía por objeto: “Realizar el proceso de verificación de consumo en las diferentes modalidades entregadas a través de PAE, en cada una de las localidades del Distrito como estrategia de seguimiento e identificación de los elementos que determinan el consumo”, se realizó la verificación, que incluyó el consumo de complementos alimentarios escolares en grupos étnicos.
Principales logros :
(i) Desarrollar el proceso de verificación de consumo desde los enfoques cualitativo y cuantitativo en el Programa de Alimentación Escolar, que vinculó una muestra representativa de grupos étnicos de 724 estudiantes.
(ii) Identificar el consumo y no consumo de los complementos alimentarios entregados a través del PAE a estudiantes pertenecientes a grupos étnicos. Dicha identificación incluyó porcentajes de consumo por componentes del complemento, preferencias de alimentos y percepciones del PAE.</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</si>
  <si>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programado de la acción es de $893,650,058 año 2018 y esta dirigido a varias poblaciones, no solo afrodescendientes.  En este caso segun instrucciones de la SDP, el presupuesto ejecutado es NA (no aplica), y el porcentaje de presupuesto también es NA (no aplica).</t>
  </si>
  <si>
    <t xml:space="preserve">• Acompañamiento permanente de 14 IED con la presencia de once (11) apoyos culturales indígenas, en procesos académicos y de convivencia. Estos apoyos culturales realizan planeación pedagógica con los y las docentes del programa Volver a la Escuela y de las aulas regulares, de acuerdo con los siguientes ejes articuladores: territorio, prácticas culturales, gobierno propio y cosmovisión; y propician actividades de fortalecimiento de la identidad cultural de los y las estudiantes de estas comunidades. 
• El proceso de acompañamiento pedagógico ha permitido fortalecer la atención educativa a 720 estudiantes indígenas que hacen parte del sistema educativo distrital, promoviendo la inclusión de los saberes ancestrales a través de la vinculación de personas pertenecientes a los pueblos indígenas. 
• Fortalecimiento de los procesos de diálogo y corresponsabilidad con las comunidades indígenas, lo que ha permitido consolidar procesos educativos con los y las estudiantes indígenas que hacen parte del sistema educativo distrital. También, la Dirección de Inclusión e Integración de Poblaciones adquirió 210 instrumentos musicales en articulación con el Cabildo Inga de Bogotá, para contribuir con las acciones de fortalecimiento cultural.  
• Entrega de 708 kits escolares a estudiantes indígenas pertenecientes a las 14 IED acompañados pedagógicamente, con el fin de contribuir a su permanencia en el sistema educativo.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</si>
  <si>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El presupuesto programado para la accion específica contempla $386.039.135 la contratación de profesionales pedagogicos, formación docente y otras acciones de acompañamiento en las IED acompañadas.
</t>
  </si>
  <si>
    <t xml:space="preserve">25% de avance en el diseño de la propuesta de educación indígena e intercultural.
Participación de 840 personas de los 14 pueblos indígenas, a través de la realización de catorce asambleas comunitarias acerca de procesos de educación propia e intercultural.
Se realizaron catorce (14) círculos de palabra, uno por cada pueblo indígena, con el fin de intercambiar conocimiento y experiencias en educación propia, a la luz del ritual realizado por el medico tradicional y compartido con mayores, hombres, mujeres jóvenes y niños indígenas. En los círculos de palabra participaron en total 350 personas.
Se realizaron catorce (14) jornadas de trabajo con grupos focales, con la participación de 340. 
Se llevó a cabo la asamblea de socialización de resultados con la participación de los catorce (14) grupos focales, personas de las Instituciones Educativas vinculadas, e invitados e invitadas de diferentes sectores del Distrito, en la que participaron 157 personas.
Elaboración de un Documento acerca de la situación actual de la educación propia e intercultural de los pueblos indígenas en la ciudad de Bogotá, y de recomendaciones, con la participación de 14 pueblos indígenas.
La acción afirmativa ha permitido fortalecer los procesos de diálogo y concertación con las autoridades indígenas de Bogotá, por lo cual se ha avanzado en implementar acciones que responden a las necesidades de los pueblos indígenas que viven en la ciudad.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</si>
  <si>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ejecutado de la acción corresponden a un contrato administrativo . En concertación con las autoridades indígenas, en el segundo semestre del 2017 se implementó la primera fase del proceso.Se concertó con las autoridades indígenas de los 14 cabildos, implementar en el segundo semestre del 2018 la segunda fase. 
Para el año 2018, Ejecución del contrato interadministrativo para la segunda fase de elaboración de la propuesta de educación propia intercultural con el Cabildo Inga de Bogotá de $269.600.000</t>
  </si>
  <si>
    <t xml:space="preserve">- Este espacio aportó al fortalecimiento de la identidad cultural de las niñas, niños y jóvenes indígenas que hacen parte del sistema educativo distrital, resaltando el uso e importancia de las lenguas indígenas maternas en los contextos escolares.
- Participación de 250 estudiantes de 11 pueblos indígenas de las Instituciones Educativas acompañadas por la SED, que intercambiaron experiencias y saberes.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</si>
  <si>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Para el año 2018, el presupuesto programado de la acción es de $32.000.000. </t>
  </si>
  <si>
    <t xml:space="preserve">El principal logro de la incorporación de estas acciones administrativas en los dos fondos mencionados, es una mayor oportunidad de acceso a la población perteneciente a este grupo étnico considerando que obtiene este puntaje adicional. Es de considerar, que las posibilidades de acceso a estas estrategias están principalmente ligadas a los resultados de pruebas Saber 11, donde la acción afirmativa incentiva la participación de estudiantes pertenecientes al grupo étnico.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</si>
  <si>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tiene presupuesto programado para el cuatrienio dado que las convocatorias se desarrollan por demanda y no estan dirigidas de manera exclusiva a esta población. En este caso segun instrucciones de la SDP, el porcentaje de presupuesto corresponde al presupuesto de la acción de los años que se tenga información dividido entre el presupuesto de la meta del cuatrienio.
</t>
  </si>
  <si>
    <t xml:space="preserve">Se realizaron 2 socializaciones de las estrategias de acceso a educación superior con personas pertenecientes a este grupo étnico interesadas en acceder a las mismas. Estas se dispusieron previa solicitud de los interesados en los espacios dispuestos para dicho fin: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</si>
  <si>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
</t>
  </si>
  <si>
    <t xml:space="preserve">En el segundo semestre de 2018, se desarrollaron 4 jornadas de reeducación dirigidas al equipo de la OPEL:
• Reunión de referentes étnicos en el cabildo muisca de bosa, el día 08.08.2018 
• Jornada de reeducación con los gestores de la SDA, el día 19-07-2018.
• Encuentro intercultural con los gestores de las localidades, el día 04-07-2018.
• Jornada de visibilización de pueblos indígenas en el auditorio de la SDA, el día 22.10.2018. 
</t>
  </si>
  <si>
    <t>Las Casas de Pensamiento Intercultural, son un servicio social de educación inicial con atención integral a la Primera Infancia en el marco de la Ruta Integral de Atenciones (RIA), donde se promueve su desarrollo integral con enfoque diferencial a través de procesos pedagógicos para el potenciamiento del desarrollo, cuidado calificado, apoyo alimentario con calidad y oportunidad y promoción de la corresponsabilidad de las familias, orientado hacia el reconocimiento de la diversidad, la identidad étnica y cultural, la población objetivo son niñas y niños de Primera Infancia que habiten en Bogotá. En estos escenarios se cuenta con:
• Procesos pedagógicos e interacciones efectivas (juego, arte, literatura y exploración del medio), orientadas hacia el reconocimiento de la diversidad, la identidad étnica y cultural.
• Cuidado calificado con talento humano idóneo y con experiencia en procesos culturales.
• Apoyo alimentario con calidad y oportunidad.
• Seguimiento al estado nutricional de las niñas y los niños.
• Promoción de la corresponsabilidad de las familias frente a la garantía de los derechos de la primera infancia.
Esta acción afirmativa, implica garantizar la prestación del servicio en las diez (10) Casas de Pensamiento Intercultural, promoviendo prácticas pedagógicas intencionadas desde la preservación e identidad cultural, fomento de relaciones interculturales, formas y prácticas de crianza y participación comunitaria ubicadas en nueve (9) Localidades de la ciudad: Bosa, Usme, Kennedy, Engativá, Santa Fe, Suba, Fontibón, Los Mártires y San Cristóbal.</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</si>
  <si>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122 contratos  de prestación de servicios. (Auxiliar pedagógico, Responsables, Sabedores, sabedoras, Maestras y Auxiliar Administrativo).
El valor del presupuesto ejecutado de la acción afirmativa, corresponde a la sumatoria del presupuesto 2017 y presupuesto 2018.
El porcentaje del presupuesto programado se obtuvo del valor la acción para el cuatrienio sobre el presupuesto programado de la meta proyecto.</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</si>
  <si>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122 contratos  de prestación de servicios, de los cuales 53 son personas que se reconocen como indígenas. (Auxiliar pedagógico, Responsables, Maestras).
El valor del presupuesto ejecutado de la acción afirmativa, corresponde a la sumatoria del presupuesto 2017 y presupuesto 2018.
El porcentaje del presupuesto programado se obtuvo del valor la acción para el cuatrienio sobre el presupuesto programado de la meta proyecto.</t>
  </si>
  <si>
    <t>Las sabedoras y sabedores de acuerdo a su saber y en coherencia con la cosmovisión, plan de vida y legado cultural de procedencia de los diferentes pueblos o regiones a los que pertenecen las niñas y los niños atendidos en dichas unidades operativas, aportan al desarrollo y transmisión de prácticas culturales, su rol principal es apoyar, promover procesos culturales-comunitarios intra e interculturales con enfoque de derechos y enfoque diferencial.</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</si>
  <si>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28 contratos de prestación de servicios de Sabedoras y Sabedores.
El valor del presupuesto ejecutado de la acción afirmativa, corresponde a la sumatoria del presupuesto 2017 y presupuesto 2018.
El porcentaje del presupuesto programado se obtuvo del valor la acción para el cuatrienio sobre el presupuesto programado de la meta proyecto.</t>
  </si>
  <si>
    <t>El presupuesto programado y el avance frente a la meta proyecto es tomado del Seguimiento al Plan de Acción -SPI- y revisado en conjunto con el profesional financiero de la Subdirección para la Infancia.
El valor del presupuesto ejecutado de la acción afirmativa, corresponde a la sumatoria del presupuesto 2017 y presupuesto 2018.
El porcentaje del presupuesto programado se obtuvo del valor la acción para el cuatrienio sobre el presupuesto programado de la meta proyecto.
Este presupuesto corresponde a un (1) contrato Número 3768 de 2018.</t>
  </si>
  <si>
    <t xml:space="preserve">Diseñar una (1) estrategia Intercultural  y realizar una (1) prueba piloto para la implementación en los Centros Día priorizados de acuerdo al diagnóstico inicial, evidencia un avance significativo en la transversalización del enfoque diferencial en el servicio social Centro Día desde la perspectiva indígena, que responde:
1. A las necesidades identificadas en los mayores y mayores indígenas, 
2. Asegura encuentros intergeneracionales previstos en el Modelo de Atención del Servicio Centro Día, al ser metodología innovadora que integra mayores y mayoras indígenas con otros mayores mestizos.
3. Facilita la inclusión de mayores indígenas que por su condición étnica han sufrido discriminación sistemática.
Desde el mes de febrero de 2018 y hasta el mes de junio de 2018 se implementó el Pilotaje de la Estrategia Intercultural con Perspectiva Indígena a través de:
• Cuatro (4) actividades intramurales realizadas en el Centro Día “El Porvenir” de la Localidad de Bosa
• Cinco (8) actividades extramurales en las localidades de Usme, Suba, Santa Fe, Candelaria, Ciudad Bolívar y Sumapaz, Barrios Unidos.
• El pilotaje de la Estrategia Intercultural permitió validar su pertinencia, acogida y coherencia frente a los objetivos planteados de intercambio intercultural, fortalecimiento del rol de los mayores y mayoras al interior de sus comunidades. Los resultados del pilotaje consta de un documento que describe los hallazgos metodológicos y de formulación de actividades que permiten avanzar en los ajustes requeridos.
• Luego de terminado El Pilotaje de la Estrategia Intercultural, se ajustö el documento final de la Estrategia Intercultural con Perspectiva Indígena, para ser implementada en el segundo semestre de 2018, en las cuatro localidades priorizadas y concertadas con las autoridades indígenas (Suba, Usme, Bosa y Engativá)
</t>
  </si>
  <si>
    <t xml:space="preserve">
Un profesional del equipo de política pública ha acompañado de manera permanente la implementación de la acción afirmativa.
                                                                                                </t>
  </si>
  <si>
    <t>Contratar gestores culturales pertenecientes a los pueblos indígenas para la construcción e implementación de la estrategia intercultural con enfoque diferencial desde la perspectiva indígena, asegura la atención integral de los mayores y mayoras indígenas participantes fortaleciendo su envejecimiento activo; respetando y garantizando su pervivencia cultural para vivir como se quiere en la vejez.
Los gestores culturales al ser de comunidades indígenas facilitan la interlocución y la participación de las comunidades indígenas en el desarrollo de la estrategia.
Para el Pilotaje y evaluación de la Estrategia Intercultural se contó con 4 gestores, entre enero y julio de 2018 (3 gestores avalados por la autoridad de cabildo) y otro gestor del pueblo Muisca de Suba</t>
  </si>
  <si>
    <t xml:space="preserve">El presupuesto programado para la meta del proyecto corresponde a la suma del presupuesto programado de las vigencias 2017 a 2020.   Para esta acción afirmativa se han destinado en la vigencia 2017, $110.330.000 que equivale al 0,86% del presupuesto de la meta, los cuales corresponden a los honorarios de los 4 enlaces culturales indígenas que apoyan la construcción e implementación de las acciones programadas para el 2017.  Sin embargo, el valor ejecutado durante la vigencia 2017 fue de $91.367.934, teniendo en cuenta las fechas de inicio de cada uno de los contratos, con los números de CDP y CRP, así: (En la Herramienta Financiera HEFI de la SDIS se consultan los CDP´S y CRP´S de la vigencia 2017):  
Vigencia 2017
CDP CRP    Fecha de inicio     Fecha terminación     Valor ejecutado 2017
7957       6158                  9-Mar-2017            08-Ene-2018                 26.718.000   
7958       9091                20-Abr-2017            19-Feb-2018                 19.159.667 
7960       9897               11-May-2017           10-Mar-2018                 17.556.667 
7959       9938               15-May-2017           14-Mar-2018                 27.933.600 
 Total                                                                                                              91.367.934 
Para la vigencia 2018 se tienen en cuenta los CDP de la vigencia 2017  (ejecutados en 2018) y los CDP 2018,
Vigencia 2018
CDP         CRP       Valor                 CDP       CRP             Valor                  Total ejecutado 2018 
2018       2018      ejecutado        2017     2017      ejecutado 2018        
586        4028        32.039.333     5957    6158             732.000                   32.771.333 
5328      5621       11.450.000      7958    9091         3.740.333                   15.190.333 
5865      5770       14.832.000      7959    9938          9.146.400                   23.978.400 
5863      5781         9.160.000       7960    9897         5.343.333                   14.503.333 
Totales                 67.481.333                                     18.962.066                   86.443.399 
</t>
  </si>
  <si>
    <t>El porcentaje equivale al presupuesto ejecutado Canasta INDÍGENA 2018 dividido en el valor programado de la meta 3 de los años 2017, 2018, 2019 y 2020. - 
El presupuesto ejecutado es verificable en la herramienta HEFI - SDIS.El presupuesto de las dos acciones afirmativas que lidera el Proyecto Bogotá te Nutre es compartido.</t>
  </si>
  <si>
    <t>Durante la vigencia  2018 como aporte al desarrollo del proyecto se han capacitado  1281 núcleos familiares en usos y costumbres y en estilos de vida saludable de los 5 cabildos indígenas, información enviada desde la Dirección de Análisis y Diseño Estratégico. - corte 31 de diciembre de 2018</t>
  </si>
  <si>
    <t>Esta acción afirmativa se implementa como un componente de los Contratos interadministrativos de Canasta Indígena, su estructura se puede consultar en los anexos técnicos de los contratos interadministrativos 6113, 6111, 6112,6115, 6114 de 2017 y contratos 8278,8276,8280,8277 y 8279 de la Vigencia 2018</t>
  </si>
  <si>
    <t xml:space="preserve">Se han garantizado el 100% del presupuesto para  los gastos de operación de la casa de pensamiento indígena, a apartir de vigilancia, arrendamiento, pago de servicios públcios, mantenimiento y talento humano.
</t>
  </si>
  <si>
    <t>No.</t>
  </si>
  <si>
    <t>6.1</t>
  </si>
  <si>
    <t>6.2</t>
  </si>
  <si>
    <t>6.3</t>
  </si>
  <si>
    <t>6.4</t>
  </si>
  <si>
    <t>6.5</t>
  </si>
  <si>
    <t>6.6</t>
  </si>
  <si>
    <t>6.7</t>
  </si>
  <si>
    <t>6.8</t>
  </si>
  <si>
    <t>6.9</t>
  </si>
  <si>
    <t>6.10</t>
  </si>
  <si>
    <t>6.11</t>
  </si>
  <si>
    <t>6.12</t>
  </si>
  <si>
    <t>4.1</t>
  </si>
  <si>
    <t>4.2</t>
  </si>
  <si>
    <t>4.3</t>
  </si>
  <si>
    <t>4.4</t>
  </si>
  <si>
    <t>4.5</t>
  </si>
  <si>
    <t>4.6</t>
  </si>
  <si>
    <t>4.7</t>
  </si>
  <si>
    <t>4.8</t>
  </si>
  <si>
    <t>4.9</t>
  </si>
  <si>
    <t>4.10</t>
  </si>
  <si>
    <t>4.11</t>
  </si>
  <si>
    <t>4.12</t>
  </si>
  <si>
    <t>4.13</t>
  </si>
  <si>
    <t>4.14</t>
  </si>
  <si>
    <t>3.1</t>
  </si>
  <si>
    <t>3.2</t>
  </si>
  <si>
    <t>3.3</t>
  </si>
  <si>
    <t>3.4</t>
  </si>
  <si>
    <t>3.5</t>
  </si>
  <si>
    <t>3.6</t>
  </si>
  <si>
    <t>3.7</t>
  </si>
  <si>
    <t>3.8</t>
  </si>
  <si>
    <t>3.9</t>
  </si>
  <si>
    <t>3.10</t>
  </si>
  <si>
    <t>5.1</t>
  </si>
  <si>
    <t>5.3</t>
  </si>
  <si>
    <t>5.4</t>
  </si>
  <si>
    <t>5.7</t>
  </si>
  <si>
    <t>4.16</t>
  </si>
  <si>
    <t>4.17</t>
  </si>
  <si>
    <t>4.18</t>
  </si>
  <si>
    <t>4.19</t>
  </si>
  <si>
    <t>4.20</t>
  </si>
  <si>
    <t>7.1</t>
  </si>
  <si>
    <t>7.2</t>
  </si>
  <si>
    <t>8.1</t>
  </si>
  <si>
    <t>9.5</t>
  </si>
  <si>
    <t>1.2</t>
  </si>
  <si>
    <t>7.5</t>
  </si>
  <si>
    <t>4.25</t>
  </si>
  <si>
    <t>7.6</t>
  </si>
  <si>
    <t>1.3</t>
  </si>
  <si>
    <t>2.2</t>
  </si>
  <si>
    <t>2.3</t>
  </si>
  <si>
    <t>2.4</t>
  </si>
  <si>
    <t>Pendiente</t>
  </si>
  <si>
    <t xml:space="preserve">Se gestó en el mes de  febrero  de 2018 la primera reunión donde se concertó Plan de trabajo y cronograma para el dialogo con las diferentes dependencias de la Secretaria , para la concertación de las acciones  afirmativas con la Comisión de Salud  del Consejo Consultivo Indígena y las Autoridades de los Pueblos Indígenas Muisca de Suba, Bosa y Kichwa y Uitoto  en éste ejercicio se acordaron fechas 20 de marzo y 3 de abril  para la concertación de la acción afirmativa del Encuentro de Medicina.
En el mes de junio los pueblos indígenas radican propuesta para la realización de los encuentros   preparatorios para la realización del encuentro de medicina ancestral. Esta accion no ha logrado tener un avance ya que en dos espacios de  diálogo y concertación Distrital dados con las autoridades Indigenas de los pueblos  no ha sido posible  llegar a acuerdos concretos para la definición de la modalidad de contratación administrativa de la propuesta, por otro lado se solicito en diferentes oportunidades una reunion con el espacio autonomo para dar alcance   a la implementación de esta acción afirmativa pero no fue posible
Dentro de los Plantemientos que han surgido en la mesa de seguimiento, se develan una constante en los siguientes puntos: 
Estudio de viabilidad de convenio interadministrativo entre la Secretaria de Salud y un Cabildo Indígena 
Generar una reunión entre el secretario de salud, las autoridades indígenas y comisión de salud Indígena del consejo consultivo 
La principal dificultad ha sido llegar a acuerdos concretos para la definición de la modalidad de contratación administrativa de la propuesta. </t>
  </si>
  <si>
    <t>4.15</t>
  </si>
  <si>
    <t>Porcentaje de apoyos alimentarios entregados</t>
  </si>
  <si>
    <t>Adecuación_de_programas_y_proyectos_distritales_de_Seguridad_Alimentaria_dirigidos_a_los_pueblos_indígenas_de_acuerdo_con_sus_usos_y_costumbres_y_sus_requerimientos_culturales_mediante_la_apropiación_de_una_cultura_alimentaria</t>
  </si>
  <si>
    <t>9.1</t>
  </si>
  <si>
    <t>9.2</t>
  </si>
  <si>
    <t>9.3</t>
  </si>
  <si>
    <t>9.4</t>
  </si>
  <si>
    <t>4.23</t>
  </si>
  <si>
    <t>2.5</t>
  </si>
  <si>
    <t>2.6</t>
  </si>
  <si>
    <t>Participantes de procesos de sensibilización ciudadana</t>
  </si>
  <si>
    <t>Promoción para una participación incidente en el Distrito Capital.</t>
  </si>
  <si>
    <t>Formar 42,000 ciudadanos en los procesos de participación</t>
  </si>
  <si>
    <t xml:space="preserve">Lograr 28.956,208 impactos ciudadanos a través de los medios de comunicación con las que cuenta el IDPAC (Redes Sociales, Emisoras, Páginas Web, otros.)
</t>
  </si>
  <si>
    <t>(Numero de hogares indígenas priorizados en los  territorios sujetos de mejoramiento  /numero de hogares indígenasidentificados  en los  territorios sujetos de mejoramiento )*100</t>
  </si>
  <si>
    <t>Porcentaje de hogares indígenas priorizados en los territorios sujetos de mejoramiento.</t>
  </si>
  <si>
    <t xml:space="preserve">NO SE CUENTA CON RECURSOS ESPECÍFICOS, SEGÚN LA DEMANDA DE LA COMUNIDAD. Los recursos de este proyecto de inversión están destinados a atender a toda la población y dependen del cumplimiento de requisitos, por lo cual, no es posible establecer el presupuesto destinado para la atención a comunidades indigenas
</t>
  </si>
  <si>
    <t>Actualmente la Secretaría Distrital del Hábitat se encuentra realizando el proceso de caracterización de los hogares beneficiarios del Programa de Mejoramiento de Vivienda, el cual se encuentra en el marco del Programa de Mejoramiento Integral.</t>
  </si>
  <si>
    <t>Realizar el 100% de seguimiento a la gestión de instrumentos de financiación</t>
  </si>
  <si>
    <t>5.2</t>
  </si>
  <si>
    <t>5.5</t>
  </si>
  <si>
    <t>5.6</t>
  </si>
  <si>
    <t>Consolidación del ecosistema y mejoramiento de Ia productividad de las Mipymes</t>
  </si>
  <si>
    <t xml:space="preserve">lmplementar pocesos de formaciony/o alistamiento financiero - Realizar convotarias para fortalecer unidades productivas a traves de acceso a finaciamiento formal - Fortalecer unidades productivas de todos los sectores economicos a traves del respaldo con garantias y/o financiamiento en condiciones mas favorables que las del mercado </t>
  </si>
  <si>
    <t xml:space="preserve">
Número de Unidades productivas asistidas técnicamente. </t>
  </si>
  <si>
    <t>(Número de personas indígenas a quienes se les otorga puntaje adicional por convocatoria / Número de personas indígenas postuladas por convocatoria)*100</t>
  </si>
  <si>
    <t xml:space="preserve">Durante el año 2018 se mantuvo el dialogo con el comité Distrital de Mujeres Indígenas y con las autoridades de los pueblos indígenas con el fin de formular, concertar e implementar la propuesta de actividades del evento de Conmemoración del “Día Internacional de la Mujer Indígena”. La propuesta se construyó y materializo con el apoyo de la mesa interinstitucional de conmemoración conformada por mujeres indígenas y por las siguientes instituciones; SDMujer, Gerencia de Etnias y Gerencia de Mujer y Género del IDPAC, Subdirección de Asuntos Étnicos de la Secretaría de Gobierno, Secretaría de Salud del Distrito. Del proceso adelantado se resaltan los siguientes puntos: 
• Realización de Cuatro encuentros intercomunitarios, en el Cabildo Indígena Ambiká Pijao, Cabildo Indígena Inga, Casa de Pensamiento Indígena y Cabildo Muisca de Suba.  En estos se contó con sabedoras y sabedoras de temas propios de las comunidades frente al rol de la mujer indígena, se abordaron temáticas propias de los pueblos indígenas como territorio, derecho propio, cosmovisión, además de temas en el marco de la Política Pública de Mujer y Equidad de Género.  En total se contó con la participación de 160 personas indígenas
• Realización de un evento central, el día 01 de diciembre con la participación de 142 personas pertenecientes a los siguientes pueblos indígenas Muiscas de Suba, Inga, Pijao, Kichwa, Uitoto, Pastos, Yanacona, Wounaán, Tubu, Wayuú, Kankuamo, Camentsa, Misak, Muisca Bosa, Nasa, entre otros. Durante se brindó un reconocimiento a las mujeres indígenas por su proceso, trayectoria y liderazgo en la defensa de los derechos de los pueblos indígenas. Así mimo, las mujeres indígenas realizaron un pronunciamiento con propuestas de acciones a trabajar con las comunidades y se realizaron muestras culturales de cada uno de pueblo indígenas. 
</t>
  </si>
  <si>
    <t>1.1</t>
  </si>
  <si>
    <t>7.4</t>
  </si>
  <si>
    <t>3.11</t>
  </si>
  <si>
    <t>3.12</t>
  </si>
  <si>
    <t xml:space="preserve">Durante el año 2018 se implementó la acción afirmativa, obteniendo como principales logros los siguientes puntos: 
• Selección y contratación de dos profesionales y dos técnicas pertenecientes a las comunidades indígenas, como facilitadoras de la Escuela de Formación para mujeres indígenas. Las hojas de vida fueron propuestas por el Comité Distrital de Mujeres Indígenas en Bogotá y las autoridades indígenas. Esto, por un valor de $ 34.622.659.
•Alimentación de las participantes por un valor de $ 17.246.000 .      
• Ajuste y retroalimentación a los contenidos de los módulos de la Escuela de Formación para mujeres Indígenas, con mayor especificidad se elaboró una nueva unidad llamada Participación y Representación, con las siguientes temáticas; participación al interior de las comunidades indígenas e incidencia Política y la representación.
• Realización de convocatoria en cada una de las comunidades indígenas y por redes sociales con el fin de consolidar un grupo de 50 mujeres indígenas.  
• Concertación y conformación de dos grupos de mujeres indígenas para realizar la Escuela de Formación de la siguiente manera: a. Grupo No. 1: Conformado por 25 mujeres indígenas pertenecientes a los pueblos indígenas Uitoto, Wayuú, Kankuamo, Camentsa, Pastos, Inga, Killasinga, Kichwa, entre otras. El proceso de formación se realizó en la Casa de Pensamiento Indígena ubicada en la Calle 9 No. 9 – 60 de la localidad de Candelaria, las sesiones se realizaron los días sábados entre las 8:00 a.m. a 5:00 p.m.  b. Grupo No. 2:  Conformado por 25 indígenas del pueblo Wounaán. El proceso de formación se realizó en la Casa de la Juventud de la localidad de Ciudad Bolívar ubicada en la días miércoles entre las 8:00 a.m. a las 5:00 p.m.  
• El día 15 de diciembre 2018 se realiza la graduación de las 45 mujeres indígenas que cumplieron con el 80% de participación en las sesiones de la escuela. 
• Las mujeres indígenas participantes valoran de manera positiva el proceso adelantado en la Escuela, y resaltan aprendizajes relacionados con los siguientes temas: fortalecimiento organizativo, interculturalidad, participación y representación colectiva, unidad y autonomía.
 </t>
  </si>
  <si>
    <t xml:space="preserve">No se desarrolló la acción debido a que durante el segundo semestre de 2018, no fue posible desarrollar la acción con los 14 pueblos indígenas, por lo cual, se definirán estrategias con el equipo de comunicaciones de la entidad nuevamente en 2019. 
</t>
  </si>
  <si>
    <t xml:space="preserve">Durante el tercer trimestre de 2018, se  convocaron a los gobernadores para tener espacios de diálogo con la SDA a fin de recoger propuestas y percepciones frente a las diferentes acciones que componen el plan, en donde se incluye la reconstrucción del actual protocolo de la Maloka del Jardín Botánico de Bogotá. En total se adelantaron 6 reuniones. Con los aportes recibidos se se ajustó el protocolo.
Es importante tener en cuenta que dado que se trata de un protocolo, éste puede ser suceptible a modificaciones. </t>
  </si>
  <si>
    <t>Dado que en 2017 no fue posible cumplir la meta, se establece meta para 2018, a fin de dar cumplimiento al compromiso.</t>
  </si>
  <si>
    <t xml:space="preserve">
*Se define como presupuesto programado al valor total de los contratos por prestación de servicios, CPS 20180584, CPS 20180230 y CPS 20180642
 </t>
  </si>
  <si>
    <t>Se realizó la cotnratación de los tres referentes acordados, quiene desarrollan acciones de edcación ambiental en la que se incluye el conocimiento étnico.</t>
  </si>
  <si>
    <t xml:space="preserve">Sin observaciones. </t>
  </si>
  <si>
    <t>Durante 2018 se realiza la vinculación de 5 personas con identidad étnica indígena desde el convenio interadministrativo de la Secretaría Distrital de Ambiente: SDA 20171342</t>
  </si>
  <si>
    <t xml:space="preserve"> $ 933.188.757
$ 2.855.281.738</t>
  </si>
  <si>
    <t>Porcentaje de iniciativas de sostenibilidad ambiental en donde se involucren a los pueblos indígenas apoyadas y acompañadas desde la SDA.</t>
  </si>
  <si>
    <t>Se hizo la convocatoria entre los artistas de los cabildos y comunidades indígenas presentándose un total de ocho (8) propuestas, entre las cuales se seleccionarán cuatro (4) iniciativas teniendo como criterios: 1. Coherencia del propósito central de la propuesta con el marco del campo artístico (no cultural ni patrimonial), 2. Aporte a la ciudadanía desde la iniciativa, en cuanto se da a conocer las prácticas y expresiones artísticas de la comunidad indígena que representa, 3. Solidez conceptual y metodológica de la propuesta dentro del campo del arte, 4. Originalidad y creatividad de la iniciativa artística, 5. Calidad y solidez de la propuesta: manejo del espacio escénico, coherencia de la estructura narrativa - representativa, calidad interpretativa, manejo de la técnica y diseño escenográfico / coreográfico, 6. Experiencia artística de la agrupación en diferentes escenarios y plataformas artísticas, 7. Factibilidad de realización, 8. Pertinencia de la propuesta en relación con la comunidad que representa (en relación con el repertorio, nuevas representaciones de lo étnico, proyección, investigación de la tradición como fuente de inspiración de la expresión artística), 9. Impacto de la iniciativa en cuanto asegura la participación de artistas de la comunidad indígena y 10. Impacto de la propuesta en el sector artístico de Bogotá
La Gerencia de Audiovisuales llevó a cabo una jornada de socialización de la estrategia en donde se invitó a los cabildos a hacer parte del desarrollo de esta. Al respecto, solo se tuvo la respuesta y compromiso de los cabildos Kichwa y Muiscas, acordando entre estos últimos (Muiscas) que, en ese año, la estrategia se desarrollaría en el cabildo de Suba. Se acordó que el desarrollo de la estrategia se adelantaría en los Centros de Pensamiento de ambos cabildos con la vinculación de sabedores y de integrantes de la comunidad con formación en el Diplomado de Fotografía que en años anteriores a adelantado Idartes – UN.
En general, este proceso se hizo con el suficiente tiempo teniendo en cuenta un ejercicio previo de planeación. En términos generales se logró entablar una comunicación asertiva entre todas las instancias pertinentes para lograr llevar el programa de formación al mejor término. Después de llegar a los acuerdos con los gobiernos indígenas participantes (Kichwa y Muisca), no se tuvo mayores dificultades. 
De este proceso se destaca:  
- Haber sido recibida con entusiasmo la estrategia en las Casas de Pensamiento Kichwa y Muisca de Suba. Se notó la buena intención y disposición para este programa. 
- Se entrevistó a tres personas por cada comunidad para el rol de referente del pueblo. En común acuerdo se acordó con los gobiernos que de los Muisca se elegiría a Ivonne Revelo Bulla y entre los Kichwa a Jorge Tuntaquimba. 
- Los talleristas fijaron fechas y dieron comienzo a la actividad el lunes 3 de septiembre del 2018.
El 26 de octubre se realizó la presentación de trabajo en la Cinemateca Distrital, en una jornada en donde se invitó a ambos grupos de niños, niñas, sabedores y talleristas a la Cinemateca. La Subdirección de las Artes, Poblaciones – Grupos étnicos además de disponer todo el recurso de la estrategia, dispuso para este encuentro transporte y refrigerios para un total de 60 asistentes.</t>
  </si>
  <si>
    <t xml:space="preserve">El apoyo financiero y técnico de las iniciativas se llevó a cabo en el marco de un Convenio Interadministrativo  IDARTES - UN 2018. Se hizo entrega de cuatro (4) iniciativas artísticas que recibieron el apoyo técnico y financiero. </t>
  </si>
  <si>
    <t>Se solicitó préstamo del escenario Teatro Jorge Eliecer Gaitán desde el mes de mayo, asumiéndose los costos de logística, Sayco - Acinpro y Salud requeridos para el desarrollo del evento. El préstamo del escenario se solicitó para el miércoles 3 de octubre. Igualmente se hizo el préstamo del mismo Teatro para el evento final de Poblaciones "Arte para la interculturalidad", cubriendo los mismos gastos derivados del uso del escenario y del desarrollo del evento.</t>
  </si>
  <si>
    <t>El evento se realizó el 3 de octubre en el Teatro Jorge Eliécer Gaitán cubriéndose el apoyo técnico en la producción y logístico para favorecer el desarrollo del mismo. Se intentó la articulación con IDPAC a partir de la propuesta presentada al Encuentro Distrital de Pueblos Indígenas, no obstante, dicha institución que encabeza la realización de este evento no informó avance alguno para la realización del mismo. 
Se vinculó a esta presentación a la agrupación artística con mayor puntaje obtenida en el marco de convocatoria de iniciativas indígenas realizada en junio.</t>
  </si>
  <si>
    <t xml:space="preserve">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teniendo en cuenta las competencias del Instituto no es posible apoyar el diseño e implementación de un estudio con estas caractéristicas, por lo que se acordó con la SDCRD que sería esta entidad quien adelantaría dicho documento. 
</t>
  </si>
  <si>
    <t>Teniendo en cuenta que el IDPC no tiene la competencia para realizar un estudio de viabilidad con las caracteristicas requeridas, para el cumplimiento de la meta esta acción se redirecciona a la SDCRD, Dirección de Arte, Cultura y Patrimonio, Subdirección de infraestructura cultural.</t>
  </si>
  <si>
    <t xml:space="preserve">Proceso de participación social diseñado e implementado en el distrito con los pueblos y comunidades indígenas /un proceso de participación programado
Fase No. 1 un diseño del proceso en el 1 er año   (Meta 2017: 1)
Fase No.2 implementación del proceso por cada año  (Meta 2018: 1)
Fase No.3 implementación del proceso por cada año  (Meta 2019: 1)
Fase No. implementación del proceso por cada año  (Meta 2020: 1)
               </t>
  </si>
  <si>
    <t>Los cabildos indígenas en cabeza del gobernador Inga, Oscar Bastidas, se reunieron el día 7 de mayo de 2018 con la doctora María Claudia López, secretaria de cultura, con el fin de presentar el proyecto del “Encuentro Distrital de Pueblos Indígenas 2018” para su desarrollo mediante un proceso contractual con el cabildo en Inga. Sin embargo, el proyecto no apunta con los aspectos misionales de la entidad, se solicita a la SAE atención frente a la acción, toda vez, que los cabildos buscan que el evento se institucionalice. Los cabildos por su parte el día 24 de septiembre de 2018, suspenden los procesos de concertación con la administración distrital, por lo cual la acción a la fecha no se realiza.</t>
  </si>
  <si>
    <t xml:space="preserve">N.D. </t>
  </si>
  <si>
    <t xml:space="preserve">Durante el año 2018 no se han presentado avances significativos en el desarrollo de la acción afirmativa. En la segunda sesión del Consejo Consultivo y de Concertación para pueblos indígenas en Bogotá, se socializó que existe una Ruta de atención a mujeres víctimas de violencia, la cual se activa desde el Sistema Distrital de Protección Integral a las Mujeres Víctimas de Violencia -SOFIA. Así las cosas, se hace necesario el ajuste de la acción afirmativa, por lo cual la SDMujer propuso “Construcción de un protocolo de atención diferencial para mujeres indígenas víctimas de violencia”. </t>
  </si>
  <si>
    <t xml:space="preserve">Durante la vigencia no se definieron los pasos para la implementación de acción afirmativa. Adicionalmente las diferencias de articulación y coordinación de toma decisiones internas entre el Comité de Mujeres Indígenas y el espacio Autónomo de Autoridades Indígenas, no permitió avanzar en la implementación de la acción. 
No se relaciona ni presupuesto progamado ni ejecutado pues para la vigencia 2018 la acción se desarrolla por gestión. </t>
  </si>
  <si>
    <t xml:space="preserve">No es posible determinar un Porcentaje de Presupuesto Programado para la Acción, dado que se ha realizado cada año desde proyectos diferentes.
Además dichas actividades se encuentran respaldadas por varios contratos de bolsas de la entidad como por ejemplo operador logistico, transporte, entre otros. Por tanto, no es posible establecer un porcentaje asociado. 
*La implementación de la escuela de formación política se realizó durante el ultimo trimestre de 2018             
*En el año 2017 el presupuesto ejecutado en la acción fue de $ 45.924.00  a través del proyecto 1067 "Mujeres protagonistas, activas y emepoderadas". 
*En el año 2018 el presupuesto ejecutado en la acción fue de $51.868.659  a través del proyecto de inversión 7527 "Acciones con enfoque diferencial para el cierre de brechas de género".  Esto se debió a que algunas de las metas del Proyecto 1067 se trasladaron al nuevo Proyecto 7527.
*El presupuesto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t>
  </si>
  <si>
    <t xml:space="preserve">No es posible determinar un Porcentaje de Presupuesto Programado para la Acción, dado que se ha realizado cada año desde proyectos diferentes.
Además dichas actividades se encuentran respaldadas por varios contratos de bolsas de la entidad como por ejemplo operador logistico, transporte, entre otros. Por tanto, no es posible establecer un porcentaje asociado. 
* El evento se realizó el dia 01 de diciembre de 2018
* En el año 2017 el presupuesto ejecutado en la acción afirmativa fue  de $ 10.372.258 a través del proyecto 1067 "Mujeres protagonistas, activas y emepoderadas". 
* En el año 2018 el presupuesto ejecutado en la acción afirmativa fue de $ 11.745.300 a través del proyecto de inversión 7527 "Acciones con enfoque diferencial para el cierre de brechas de genero".  Esto se debió a que algunas de las metas del Proyecto 1067 se trasladaron al nuevo Proyecto 7527.
* El presupusto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t>
  </si>
  <si>
    <t xml:space="preserve">En matrices anteriores por error se había registrado  la meta para 2018, pero la implementación de esta acción afirmativa se tiene prevista para el primer trimestre del año 2019. 
La aclaración sobre la fecha de implementación de la acción, se realizó en reunión con Gobernadores Indigenas, acta que reposa en la Subdirección de Asuntos Étnicos.  
</t>
  </si>
  <si>
    <t>Coordinar_con_los_pueblos_indígenas_su_participación_en_los_diferentes_espacios_de_concertación_del_sector_con_el_propósito_de_garantizar_su_inclusión_en_las_instancias_de_decisión_en_los_temas_referentes_al_mejoramiento_de_su_calidad_de_vida_y_salud</t>
  </si>
  <si>
    <t>12.5%</t>
  </si>
  <si>
    <t xml:space="preserve">Respecto al presupuesto programado y ejecutado para esta acción, se precisa, que el proyecto de inversión 7525 no contempla acciones epecifícas para población indígena, no obstante se realizará esta acción con el talento humano con el fin de cumplir las metas propuestas en el Plan de acciones adfirmativas. Por lo anterior, no se reportarán recursos durante la implementación del Plan de Desarrollo Bogotá Mejor para todos.  Respecto al porcetanje a lo programado para la vigencia de  ejeccion el cual corresponde al 12.5% respecto a lo programado. </t>
  </si>
  <si>
    <t>Para el año 2017 se incrementó la afiliación en 314 indígenas para un total de 5.358 afiliados y se asignó por UPCS promedio un valor de $4.788.098.168.
Se garantizó la continuidad y cobertura de la afiliación al régimen subsidiado a 5.671 (39%) personas, con pertenencia Étnica a los 5 cabildos Indígenas y autoridades tradicionales, Muisca Bosa, Muisca Suba, Ambika Pijao, Inga y kichwa, de ésta  población, y 8.896 personas (61%)  pertenecen al régimen contributivo según BDUA con corte a 31 de diciembre de 2018,  el año 2018 se incremento la afiliación en 313 nuevos afiliados pasando a un total e afiliados de 5.671 indígenas y se asigno por UPCS promedio un valor de $5.431.155.036.
A junio 30 de 2019 se disminuyó la afiliación en 139 indígenas y se ha asignado como UPCS promedio un valor de $ 2.882.902.456.8</t>
  </si>
  <si>
    <t xml:space="preserve">El presupuesto registrado en la columna de Presupuesto Programado para la Meta, corresponde a lo programado para vigencias 2017 y 2018 para la acción específica.  En la columna de Porcentaje ejecutado de la Acción, se está registrando el porcentaje que se ha ejecutado hasta el momento .
El presupuesto para la población afiliada al RS (regimen subsidiado) se proyecta anualmente para el total de la población RS de Bogotá D.C. y se ejecuta mensualmente en función a lo establecido por el Ministerio de Salud y de la Protección social para cada grupo etario y de acuerdo a la UPC-S establecida.
Por lo cual los valores reportados para esta población son estimaciones en función de la UPC -S  vigente para el periodo y el número de afiliados reportados en la BDUA. La población de los 5 cabildos Indígenas y autoridades tradicionales de Bogotá D.C, Muisca Bosa, Muisca Suba, Ambika Pijao, Inga y kichwa, asciende a 14,567 personas, de las cuales 8,869 se encuetran afiliadas a régimen contributivo y 5,671 al régimen subsidiado. Fuente: Listados Censales Poblaciones Especiales, Contributivo BDUA - ADRES, Subsidiado BDUA - ADRES, corte a 31 de diciembre de 2018. 
Es importante anotar que los valores son estimados teniendo en cuenta la UPC-S promedio de la ciudad, pues el valor se liquida de manera diferencial por grupo etareo cada mes, segun la Resolución 5268 de 2017.
En la ciudad la alta formalización laboral permite observar que la población indígena identificada por listados censales se encoentraba para el año 2016 afiliada a régimen contributivo el 64,1%  y al régimen subsidaido el 35,9%. Para el año 2017 afilaidos a régimen contributivo 62,6% y a régimen subsidaido 37,4%, en el año 2018, los afilaidos a régimen contributivo 61,1% y a régimen subsidiado 38,9%. El corte a junio 30 de 2019 es el siguiente: afiliados a régimen contributivo 61,9% y a régimen subsidiado 38,1%.. Esta alta afiliación de la población identificada mediante listados censales refleja la continuidad en el aseguramiento en salud definido por la normatividad vigente y la incusión en corto tiempo de las novedades reportadas por las autoridades Indígenas a la Dirección de Aseguramiento en Salud.
</t>
  </si>
  <si>
    <t xml:space="preserve">Respecto al presupuesto programado y ejecutado para la vigencia 2018, es importante precisar que  ésta es una actividad de gestión del proyecto de inversión,  que no cuenta con presupuesto específico y está en el marco de lo programado por la meta del proyecto, se trata de una meta que se encuentra en concertacion  con las comunidades  para la implementación y se reporta  por demanda. 
Es importante anotar que en el año 2018, se realizó un retorno masivo de los indígenas Embera en los meses de septiembre y diciembre, este proceso llevo al retiro por cambio de territorio de  139 indígneas que en su momento se encontraban afilaidos a Capital Salud y a Unicajas.La novedad de retiro se aplicó para facilitar su nueva afiliación en sus municipios de origen en Risalarda y Chocó.
</t>
  </si>
  <si>
    <t>El presupuesto registrado en la columna de Presupuesto Programado para la Meta, corresponde a lo programado para vigencias 2017  y 2018 para la acción específica.  En la columna de Porcentaje ejecutado de la Acción, se está registrando el porcentaje que se ha ejecutado hasta el momento.</t>
  </si>
  <si>
    <t xml:space="preserve">El presupuesto registrado en la columna de Presupuesto Programado para la Meta, corresponde a lo programado para vigencias  2018 para la acción específica , en la columna de Porcentaje ejecutado de la Acción, se está registrando el porcentaje que se ha ejecutado hasta el momento.
</t>
  </si>
  <si>
    <t>Respecto al presupuesto es importante precisar que  ésta es una actividad de gestión del proyecto de inversión  que no cuenta con presupuesto específico y está en el marco de lo programado por la meta del proyecto de Inversión.</t>
  </si>
  <si>
    <t>1. El número de población y porcentaje presentados, fue registrado de forma general entre los cuatro grupos étnicos. Por tanto, esta cifra será evidente en las cuatro (4) matrices  de seguimiento de los PIAA. Lo anterior, considerando que las estrategias de articulación entre  actividades pedagógicas y de comunicación son desarrollados en terminos de participación e inclusión sin desfragmentar la meta alcanzada.
2- Las sensibilizaciones son realizadas por el equipo de trabajo de la Gerencia de Étnias.
3-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</si>
  <si>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1. Son reportadas veintiuno (21) organizaciones sociales indígenas fortalecidas en capacidades organizativas y de incidencia.
2.  Los recursos registrados en la columna AJ - Presupuesto programado para la meta del proyecto, corresponden a los registrados en SEGPLAN a corte de Diciembre 31 de 2018 y del total de la meta, mas no para el cumplimiento específico de la Acción registrada.
</t>
  </si>
  <si>
    <t>1.-Si bien es cierto, la meta proyectada para el años se encuentra al 100%, los procesos de articulación con la Gerencia Escuela de la Participación continuaran para el segundo semestre del año, considerando las solicitudes de las organizaciones sociales indígenas para tomar otras líneas de formación.
2- Los recursos registrados en la columna AJ - Presupuesto programado para la meta del proyecto, corresponden a los registrados en SEGPLAN a corte de Diciembre 31 de 2018 y del total de la meta, mas no para el cumplimiento específico de la Acción registrada.</t>
  </si>
  <si>
    <t>1- El avance en la meta solo muestra las organizaciones apoyadas técnica y financieramente.
2- Los recursos registrados en la columna AJ - Presupuesto programado para la meta del proyecto, corresponden a los registrados en SEGPLAN a corte de Diciembre 31 de 2018 y del total de la meta, mas no para el cumplimiento específico de la Acción registrada.</t>
  </si>
  <si>
    <t>1. Fueron desarrolladas reunión de trabajo interinstitucional con las Secretarias de; Gobierno, Cultura, Salud, Integración Social y Educación con la finalidad de aunar esfuerzos para desarrollar el encuentro de pueblos.
2. Fue diseñada y construida una matriz para el diligenciamiento de apoyo po parte de la entidades, bien sea en presupuesto o mediante bienes y servicios que permitán cubrir los requerimientos hechos en la propuesta presentada por el Consejo Consultivo y de Concertación de los Pueblos Indígenas. 
3. Se realizó jornada entre autoridades indigenas y la Gerencia de Etnias para la revisión de los resultados obtenidos en la implementación y desarrollo de las acciones afirmativas.</t>
  </si>
  <si>
    <t xml:space="preserve">1. Avance y porcentaje de cumplimiento en la meta se reporta en "cero" debido a que la meta no señala proceso de gestión previos a la realización del Encuentro.
2-Los recursos registrados en la columna AJ - Presupuesto programado para la meta del proyecto, corresponden a los registrados en SEGPLAN a corte de Diciembre 31 de 2018 y del total de la meta, mas no para el cumplimiento específico de la Acción registrada.
</t>
  </si>
  <si>
    <t xml:space="preserve">La Alcaldía de Bogotá, a través de la Secretaría Distrital de Gobierno puso en funcionamiento el EtnoBus, el cual consiste en una Unidad Móvil que recorre Bogotá con el fin de garantizar la atención integral de las comunidades étnicas en las diferentes localidades a través de articulación interinstitucional que permita llevar respuestas y soluciones a las necesidades de la población étnica en cada rincón de la ciudad.
-En el marco de la presentación del espacio de atención diferencial denominado “etnobus” que se llevó a cabo en la Plazoleta 20 de Julio, se apoyó el direccionamiento de catorce (14) jóvenes indígenas del Pueblo Wounaan, hacia la oferta de servicios para el acceso a la Educación Superior, técnica y tecnológica, dispuesto por la SED, así como los servicios de la Secretaría de Hábitat, Prosperidad Social, Desarrollo Económico y la Secretaría de Salud. 
-Se apoyó el desarrollo de un campeonato relámpago de fútbol femenino, en el marco del Festival Deportivo y Cultural de Mujeres Étnicas, que se llevó a cabo en la Universidad Nacional de Colombia,. Resultados:
-Socialización de la estrategia de atención para el goce efectivo del “Derecho a una vida libre de violencias”, la Política Pública de Mujeres y Equidad de Género, entre otras acciones para el reconocimiento y exigencia de los derechos de las mujeres.  
-Inscripción de mujeres jóvenes indígenas al programa de formación técnica y/o tecnológica en Convenio con el SENA. 
-Orientaciones por parte del equipo profesional (psicosocial y jurídico) de la Subdirección de Asuntos Étnicos. 
-Socialización del proceso de la Agencia de Empleo de la Secretaría Distrital de Desarrollo Económico, con el fin de realizar inscripciones para futuras vinculaciones laborales.
</t>
  </si>
  <si>
    <r>
      <rPr>
        <b/>
        <sz val="10"/>
        <color theme="1"/>
        <rFont val="Calibri Light"/>
        <family val="2"/>
        <scheme val="major"/>
      </rPr>
      <t xml:space="preserve">Meta Constante
</t>
    </r>
    <r>
      <rPr>
        <sz val="10"/>
        <color theme="1"/>
        <rFont val="Calibri Light"/>
        <family val="2"/>
        <scheme val="major"/>
      </rPr>
      <t xml:space="preserve">El costo de un espacio  itinerante (Etnobus) es asociado al Etnobus  en lo relacionado con el conductor para el espacio de atención itinerante, el cual se reportara dependiendo de la demanda el servicio.
</t>
    </r>
    <r>
      <rPr>
        <b/>
        <sz val="10"/>
        <color theme="1"/>
        <rFont val="Calibri Light"/>
        <family val="2"/>
        <scheme val="major"/>
      </rPr>
      <t>2018:</t>
    </r>
    <r>
      <rPr>
        <sz val="10"/>
        <color theme="1"/>
        <rFont val="Calibri Light"/>
        <family val="2"/>
        <scheme val="major"/>
      </rPr>
      <t xml:space="preserve"> (impresos y publicaciones inauguración Etnobus) </t>
    </r>
    <r>
      <rPr>
        <sz val="10"/>
        <color rgb="FFFF0000"/>
        <rFont val="Calibri Light"/>
        <family val="2"/>
        <scheme val="major"/>
      </rPr>
      <t xml:space="preserve"> </t>
    </r>
    <r>
      <rPr>
        <sz val="10"/>
        <rFont val="Calibri Light"/>
        <family val="2"/>
        <scheme val="major"/>
      </rPr>
      <t xml:space="preserve">$16.222.258.  El valor se distribuye en los 4 grupos étnicos ya que esta programado para ser utilizado con las diferentes poblaciones étnicos.  </t>
    </r>
    <r>
      <rPr>
        <sz val="10"/>
        <color theme="1"/>
        <rFont val="Calibri Light"/>
        <family val="2"/>
        <scheme val="major"/>
      </rPr>
      <t xml:space="preserve">Para una destinación por grupo étnico de $4.055.564
</t>
    </r>
    <r>
      <rPr>
        <b/>
        <sz val="10"/>
        <rFont val="Calibri Light"/>
        <family val="2"/>
        <scheme val="major"/>
      </rPr>
      <t>2019</t>
    </r>
    <r>
      <rPr>
        <sz val="10"/>
        <rFont val="Calibri Light"/>
        <family val="2"/>
        <scheme val="major"/>
      </rPr>
      <t xml:space="preserve">:$10.000.000 (Indicativo costos de operación del servicio etnobus).  Esta proyección, solo se cuantifica para este grupo por lo que quedaron 2 espacios itinerantes. Esta pendiente por informar el costo del segundo espacio itinerante de acuerdo con la propuesta que pasara el espacio autónomo del Consejo Indígena.
</t>
    </r>
    <r>
      <rPr>
        <b/>
        <sz val="10"/>
        <rFont val="Calibri Light"/>
        <family val="2"/>
        <scheme val="major"/>
      </rPr>
      <t xml:space="preserve">
2020:</t>
    </r>
    <r>
      <rPr>
        <sz val="10"/>
        <rFont val="Calibri Light"/>
        <family val="2"/>
        <scheme val="major"/>
      </rPr>
      <t>$12.000.000 (Indicativo costos de operación del servicio etnobus)</t>
    </r>
  </si>
  <si>
    <t xml:space="preserve">Se realizó la evaluación y calificacion de las propuestas del Concurso de la Campaña contra el racismo, saliendo seleccionada la Campaña #RacisNO. La ganadora del concurso trabajará en conjunto con el equipo de la Secretaría Distrital de Gobierno para consolidar la campaña y llevarla a las localidades de la ciudad.
El 18 de julio de 2018 se realizó el lanzamiento de la campaña #RacisNO, una estrategia que busca reducir la discriminación racial en Bogotá y llevar un mensaje a la ciudadanía sobre la importancia de valorar la diversidad étnica y cultural. 
Oficialmente arrancó con un gran concierto gratuito en la Plaza de Bolívar, realizado el 25 de julio, con Choquibtown como artista principal. 
A partir de ese día, los bogotanos encontrarán mensajes alusivos al respeto, la igualdad y la multiculturalidad por toda la ciudad, en espacios como eucoles, radio, televisión y redes sociales.  Las piezas de la campaña incluyen videos que muestran cómo algunos comportamientos cotidianos segregan a la población y qué se debe hacer para vivir en armonía y tener las mismas oportunidades. Esta es una campaña que busca perdurar en el tiempo. Una campaña integral de la Administración. </t>
  </si>
  <si>
    <t xml:space="preserve">Continúa la implementación de la formación en el marco del módulo pedagógico de derechos étnico para el Programa Distrital de Educación en Derechos Humanos para la Paz y la Reconciliación, con enfoque poblacional, diferencial y territorial, a través de la realización de diferentes talleres del capítulo de características socioculturales de los pueblos indígenas
A cargo de los enlaces territoriales indígenas se realizaron 25 talleres realizados en 12 localidades con la participación de 939 personas, de las cuales 559 son mujeres y 377 son hombres y 3 trans. 
Profesionalización de líderes y liderezas: La Secretaría Distrital de Gobierno -en articulación interinstitucional con la Universidad Pedagógica Nacional y el ICETEX- lleva a cabo el proceso de profesionalización en la Licenciatura en Educación Comunitaria con énfasis en Derechos Humanos para  Defensores, Defensoras, líderes y lideresas de Derechos Humanos del Distrito, en este proceso participan  3 personas indígenas: (2 mujeres 1 hombre
Para un total de 942 personas formadas en el 2018.  (939 en espacios informales y 3 en espacios formales)
</t>
  </si>
  <si>
    <r>
      <t xml:space="preserve">Se presenta un ajuste en la redacción de la acción específica respecto de la de 2017, en el marco de la reunión de Comisión de Salud Indígena, que se desarrolló 8 de noviembre de 2017, razón por la cual está avalado por las autoridades indígenas encargadas de esta comisión.  Acta que reposa en el Archivo Físico de la Secretaría Distrital de Salud, Dirección de Participación Social, Gestión territorial y Transectorialidad.
</t>
    </r>
    <r>
      <rPr>
        <sz val="10"/>
        <color rgb="FFFF0000"/>
        <rFont val="Calibri Light"/>
        <family val="2"/>
        <scheme val="major"/>
      </rPr>
      <t xml:space="preserve">Respecto al presupuesto programado y ejecutado para esta acción, se precisa, que el proyecto de inversión 7525 no contempla acciones específicas para población Indigena, no obstante se realizará esta acción desde actividades de gestión con el talento humano con el fin de cumplir las metas propuestas en el Plan de acciones afirmativas para la vigencia 2018.
</t>
    </r>
    <r>
      <rPr>
        <sz val="10"/>
        <rFont val="Calibri Light"/>
        <family val="2"/>
        <scheme val="major"/>
      </rPr>
      <t xml:space="preserve">
El presupuesto registrado en la columna de Presupuesto Programado para la Meta, corresponde a lo programado para vigencias 2017 y 2018 para la acción específica.  En la columna de Porcentaje ejecutado de la Acción, se está registrando el porcentaje que se ha ejecutado hasta el momento.
</t>
    </r>
    <r>
      <rPr>
        <sz val="10"/>
        <color rgb="FFFF0000"/>
        <rFont val="Calibri Light"/>
        <family val="2"/>
      </rPr>
      <t/>
    </r>
  </si>
  <si>
    <r>
      <t>Respecto al presupuesto programado y ejecutado para esta acción, se precisa, que el proyecto de inversión 7525 no contempla acciones epecifícas para población indígena, no obstante se realizará esta acción con el talento humano con el fin de cumplir las metas propuestas en el Plan de acciones adfirmativas. Por lo anterior, no se reportarán recursos durante la implementación del Plan de Desarrollo Bogotá Mejor para todos</t>
    </r>
    <r>
      <rPr>
        <u/>
        <sz val="10"/>
        <rFont val="Calibri Light"/>
        <family val="2"/>
        <scheme val="major"/>
      </rPr>
      <t>. El avance de la meta esta en relacion en lo pragamada en la vigencia lo que corresponde al 12.5% de la meta y esto se valora en terminos de que se formulo el proyecto para la contratacion para la ejecucion de la actividad,la cual no fue posible por diferencias entre el sector y el consejo consultivo respecto a la forma de contratacion.</t>
    </r>
  </si>
  <si>
    <r>
      <rPr>
        <sz val="10"/>
        <rFont val="Calibri Light"/>
        <family val="2"/>
        <scheme val="major"/>
      </rPr>
      <t>(Sumatoria de fases o actividades ejecutadas en la identificación y adecuación de los sistemas de información distritales de la Secretaria Distrital de Salud   que permitan captar la variable Indígena para ser analizada/Sumatoria de fases o actividades programadas en la identificación y adecuación de  los sistemas de información distritales de la Secretaria Distrital de Salud   que permitan captar la variable indígena para ser analizada)*100
Fase  1:  2017 se Identificara los sistemas de información distritales de la Secretaria Distrital de salud que permitan captar la variable poblacional Indígena.</t>
    </r>
    <r>
      <rPr>
        <sz val="10"/>
        <color indexed="8"/>
        <rFont val="Calibri Light"/>
        <family val="2"/>
        <scheme val="major"/>
      </rPr>
      <t xml:space="preserve"> = 20%
Fase 2: a 2018 Culminar el proceso de identificación y se avance en el ajuste a los sistemas de información distritales que permitan captar la variable poblacional Indígena = 40
Fase 3: a 2019 avance en un 100% de ajuste a los sistemas de información distritales que permitan captar la variable poblacional Indígena = 30%
Fase 4: a 2020 Retroalimentación y ajuste sistemas de información distritales que permitan captar la variable poblacional Indígena=10%</t>
    </r>
  </si>
  <si>
    <r>
      <t xml:space="preserve">Para esta acción se suman recursos de un (1) proyecto de inversión del Sector. Se debe tener en cuenta que del total de los rubros solo se destinaron para este proceso $312.513.336 en 2017. </t>
    </r>
    <r>
      <rPr>
        <sz val="10"/>
        <color rgb="FFFF0000"/>
        <rFont val="Calibri Light"/>
        <family val="2"/>
        <scheme val="major"/>
      </rPr>
      <t>Para lo restante del cuatrenio se concertará con la entidad</t>
    </r>
    <r>
      <rPr>
        <sz val="10"/>
        <color indexed="8"/>
        <rFont val="Calibri Light"/>
        <family val="2"/>
        <scheme val="major"/>
      </rPr>
      <t>. Acción asociada a la licitación "Comunidades en Riesgo".
Coproducción de contenidos interculturales.</t>
    </r>
  </si>
  <si>
    <r>
      <t>Número de</t>
    </r>
    <r>
      <rPr>
        <sz val="10"/>
        <color indexed="10"/>
        <rFont val="Calibri Light"/>
        <family val="2"/>
        <scheme val="major"/>
      </rPr>
      <t xml:space="preserve"> </t>
    </r>
    <r>
      <rPr>
        <sz val="10"/>
        <rFont val="Calibri Light"/>
        <family val="2"/>
        <scheme val="major"/>
      </rPr>
      <t>hogares  participantes de la Complementación alimentaria Canasta Básica Indigena,  en educacion nutricional y fortalecimiento en usos y costumbres.</t>
    </r>
  </si>
  <si>
    <r>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t>
    </r>
    <r>
      <rPr>
        <sz val="10"/>
        <color rgb="FFFF0000"/>
        <rFont val="Calibri Light"/>
        <family val="2"/>
        <scheme val="major"/>
      </rPr>
      <t>(35) salarios mínimos legales mensuales vigentes y dependerá del nivel de ingresos del hogar postulante.</t>
    </r>
    <r>
      <rPr>
        <sz val="10"/>
        <rFont val="Calibri Light"/>
        <family val="2"/>
        <scheme val="major"/>
      </rPr>
      <t xml:space="preserve">
* El presupuesto programado se encuentra a corte 21 de septiembre. </t>
    </r>
  </si>
  <si>
    <r>
      <t xml:space="preserve">Por solicitud del pueblo Tubú, se realizó una </t>
    </r>
    <r>
      <rPr>
        <sz val="10"/>
        <color theme="1"/>
        <rFont val="Calibri Light"/>
        <family val="2"/>
        <scheme val="major"/>
      </rPr>
      <t>caminata ecológica por el sendero del Tunjuelo Pasquilla con la comunidad Tubú, el día 24.11.2018, en donde se intercambiaron saberes alrededor del ambiente y el territorio. Además se compartió un refrigerio tradicional con los asistentes.</t>
    </r>
  </si>
  <si>
    <r>
      <rPr>
        <b/>
        <sz val="10"/>
        <color indexed="8"/>
        <rFont val="Calibri Light"/>
        <family val="2"/>
        <scheme val="major"/>
      </rPr>
      <t>Meta Constante</t>
    </r>
    <r>
      <rPr>
        <sz val="10"/>
        <color indexed="8"/>
        <rFont val="Calibri Light"/>
        <family val="2"/>
        <scheme val="major"/>
      </rPr>
      <t xml:space="preserve">
El costo asociado al personal para atención, mantenimiento, servicios públicos, vigilancia, arendamiento exclusivos de la Casa de Pensamiento Iindígena .
</t>
    </r>
    <r>
      <rPr>
        <b/>
        <sz val="10"/>
        <color rgb="FF000000"/>
        <rFont val="Calibri Light"/>
        <family val="2"/>
        <scheme val="major"/>
      </rPr>
      <t>2017</t>
    </r>
    <r>
      <rPr>
        <sz val="10"/>
        <color indexed="8"/>
        <rFont val="Calibri Light"/>
        <family val="2"/>
        <scheme val="major"/>
      </rPr>
      <t xml:space="preserve">:$139.669.770 -  Personal: $44.700.000, Servicios: $2.819.770, Arriendo $92.150.000
</t>
    </r>
    <r>
      <rPr>
        <b/>
        <sz val="10"/>
        <color rgb="FF000000"/>
        <rFont val="Calibri Light"/>
        <family val="2"/>
        <scheme val="major"/>
      </rPr>
      <t>2018:</t>
    </r>
    <r>
      <rPr>
        <sz val="10"/>
        <color indexed="8"/>
        <rFont val="Calibri Light"/>
        <family val="2"/>
        <scheme val="major"/>
      </rPr>
      <t xml:space="preserve"> 295.862.973  - P</t>
    </r>
    <r>
      <rPr>
        <sz val="10"/>
        <rFont val="Calibri Light"/>
        <family val="2"/>
        <scheme val="major"/>
      </rPr>
      <t xml:space="preserve">ersonal: $73.700.000, Servicios: $6.515.529, Arriendo $111.557.000, Vigilancia:$104.090.444 </t>
    </r>
    <r>
      <rPr>
        <sz val="10"/>
        <color indexed="8"/>
        <rFont val="Calibri Light"/>
        <family val="2"/>
        <scheme val="major"/>
      </rPr>
      <t xml:space="preserve"> 
</t>
    </r>
    <r>
      <rPr>
        <b/>
        <sz val="10"/>
        <color rgb="FF000000"/>
        <rFont val="Calibri Light"/>
        <family val="2"/>
        <scheme val="major"/>
      </rPr>
      <t>2019</t>
    </r>
    <r>
      <rPr>
        <sz val="10"/>
        <color indexed="8"/>
        <rFont val="Calibri Light"/>
        <family val="2"/>
        <scheme val="major"/>
      </rPr>
      <t xml:space="preserve">:$310.656.121 - (resultado de las variables mencionadas anteriormente, incremento 5% )
</t>
    </r>
    <r>
      <rPr>
        <b/>
        <sz val="10"/>
        <color rgb="FF000000"/>
        <rFont val="Calibri Light"/>
        <family val="2"/>
        <scheme val="major"/>
      </rPr>
      <t>2020</t>
    </r>
    <r>
      <rPr>
        <sz val="10"/>
        <color indexed="8"/>
        <rFont val="Calibri Light"/>
        <family val="2"/>
        <scheme val="major"/>
      </rPr>
      <t>:$163.094.463 -  (resultado de las variables mencionadas anteriormente  incremento 5%)</t>
    </r>
  </si>
  <si>
    <r>
      <rPr>
        <b/>
        <sz val="10"/>
        <color indexed="8"/>
        <rFont val="Calibri Light"/>
        <family val="2"/>
        <scheme val="major"/>
      </rPr>
      <t xml:space="preserve">Meta Constante.  </t>
    </r>
    <r>
      <rPr>
        <sz val="10"/>
        <color indexed="8"/>
        <rFont val="Calibri Light"/>
        <family val="2"/>
        <scheme val="major"/>
      </rPr>
      <t xml:space="preserve">
Apoyo a la gestión del personal para la formulación e implementación. Costo de apoyo a la gestión más ajuste del 5% frente a la vigencia fiscal anterior, corresponde al valor de contratos de prestación de servicios de enlaces indígenas más apoyo a la coordinación. . 
</t>
    </r>
    <r>
      <rPr>
        <b/>
        <sz val="10"/>
        <color rgb="FF000000"/>
        <rFont val="Calibri Light"/>
        <family val="2"/>
        <scheme val="major"/>
      </rPr>
      <t>2017</t>
    </r>
    <r>
      <rPr>
        <sz val="10"/>
        <color indexed="8"/>
        <rFont val="Calibri Light"/>
        <family val="2"/>
        <scheme val="major"/>
      </rPr>
      <t xml:space="preserve">: $203.850.000 - El presupuesto equivale a 7 contratos de prestación de servicios profesionales y de apoyo a la gestión. 
</t>
    </r>
    <r>
      <rPr>
        <b/>
        <sz val="10"/>
        <color rgb="FF000000"/>
        <rFont val="Calibri Light"/>
        <family val="2"/>
        <scheme val="major"/>
      </rPr>
      <t xml:space="preserve">2018: </t>
    </r>
    <r>
      <rPr>
        <sz val="10"/>
        <color rgb="FF000000"/>
        <rFont val="Calibri Light"/>
        <family val="2"/>
        <scheme val="major"/>
      </rPr>
      <t xml:space="preserve">$257.014.667 </t>
    </r>
    <r>
      <rPr>
        <b/>
        <sz val="10"/>
        <color rgb="FF000000"/>
        <rFont val="Calibri Light"/>
        <family val="2"/>
        <scheme val="major"/>
      </rPr>
      <t xml:space="preserve">- </t>
    </r>
    <r>
      <rPr>
        <sz val="10"/>
        <color indexed="8"/>
        <rFont val="Calibri Light"/>
        <family val="2"/>
        <scheme val="major"/>
      </rPr>
      <t xml:space="preserve">El presupuesto equivale a 7 contratos de prestación de servicios profesionales y de apoyo a la gestión.
</t>
    </r>
    <r>
      <rPr>
        <b/>
        <sz val="10"/>
        <color rgb="FF000000"/>
        <rFont val="Calibri Light"/>
        <family val="2"/>
        <scheme val="major"/>
      </rPr>
      <t>2019:</t>
    </r>
    <r>
      <rPr>
        <sz val="10"/>
        <color indexed="8"/>
        <rFont val="Calibri Light"/>
        <family val="2"/>
        <scheme val="major"/>
      </rPr>
      <t xml:space="preserve">$179.205.473  - (Indicativo 7 enlaces indígenas, incremento 5%)
</t>
    </r>
    <r>
      <rPr>
        <b/>
        <sz val="10"/>
        <color rgb="FF000000"/>
        <rFont val="Calibri Light"/>
        <family val="2"/>
        <scheme val="major"/>
      </rPr>
      <t>2020:</t>
    </r>
    <r>
      <rPr>
        <sz val="10"/>
        <color indexed="8"/>
        <rFont val="Calibri Light"/>
        <family val="2"/>
        <scheme val="major"/>
      </rPr>
      <t xml:space="preserve">$95.874.928 - (Indicativo 7 enlaces indígenas en, incremento 5%)
</t>
    </r>
  </si>
  <si>
    <r>
      <rPr>
        <b/>
        <sz val="10"/>
        <color indexed="8"/>
        <rFont val="Calibri Light"/>
        <family val="2"/>
        <scheme val="major"/>
      </rPr>
      <t>Meta Constante:</t>
    </r>
    <r>
      <rPr>
        <sz val="10"/>
        <color indexed="8"/>
        <rFont val="Calibri Light"/>
        <family val="2"/>
        <scheme val="major"/>
      </rPr>
      <t xml:space="preserve">
El costo de la acción se compone del personal para el apoyo a la gestión y la contratación de bienes y servicios para la campaña.   
A través de la carta de compromiso la OIM dispondrá de recursos para apoyar la campaña. 
</t>
    </r>
    <r>
      <rPr>
        <b/>
        <sz val="10"/>
        <color rgb="FF000000"/>
        <rFont val="Calibri Light"/>
        <family val="2"/>
        <scheme val="major"/>
      </rPr>
      <t>2017:</t>
    </r>
    <r>
      <rPr>
        <sz val="10"/>
        <color indexed="8"/>
        <rFont val="Calibri Light"/>
        <family val="2"/>
        <scheme val="major"/>
      </rPr>
      <t xml:space="preserve"> $737.122  (Desagregado en el reporte de 2017) Piezas lanzamiento campaña.
</t>
    </r>
    <r>
      <rPr>
        <b/>
        <sz val="10"/>
        <color rgb="FF000000"/>
        <rFont val="Calibri Light"/>
        <family val="2"/>
        <scheme val="major"/>
      </rPr>
      <t>2018:</t>
    </r>
    <r>
      <rPr>
        <sz val="10"/>
        <color indexed="8"/>
        <rFont val="Calibri Light"/>
        <family val="2"/>
        <scheme val="major"/>
      </rPr>
      <t xml:space="preserve"> $47.147.246 </t>
    </r>
    <r>
      <rPr>
        <sz val="10"/>
        <rFont val="Calibri Light"/>
        <family val="2"/>
        <scheme val="major"/>
      </rPr>
      <t>+ 1.750.000 (OIM)</t>
    </r>
    <r>
      <rPr>
        <sz val="10"/>
        <color indexed="8"/>
        <rFont val="Calibri Light"/>
        <family val="2"/>
        <scheme val="major"/>
      </rPr>
      <t xml:space="preserve">: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
</t>
    </r>
    <r>
      <rPr>
        <sz val="10"/>
        <color rgb="FFFF0000"/>
        <rFont val="Calibri Light"/>
        <family val="2"/>
        <scheme val="major"/>
      </rPr>
      <t xml:space="preserve">
</t>
    </r>
    <r>
      <rPr>
        <b/>
        <sz val="10"/>
        <rFont val="Calibri Light"/>
        <family val="2"/>
        <scheme val="major"/>
      </rPr>
      <t>2019:</t>
    </r>
    <r>
      <rPr>
        <sz val="10"/>
        <rFont val="Calibri Light"/>
        <family val="2"/>
        <scheme val="major"/>
      </rPr>
      <t xml:space="preserve">  11.000.000 - (Indicativo)  Proyección Costos Campaña
</t>
    </r>
    <r>
      <rPr>
        <b/>
        <sz val="10"/>
        <rFont val="Calibri Light"/>
        <family val="2"/>
        <scheme val="major"/>
      </rPr>
      <t>2020</t>
    </r>
    <r>
      <rPr>
        <sz val="10"/>
        <rFont val="Calibri Light"/>
        <family val="2"/>
        <scheme val="major"/>
      </rPr>
      <t xml:space="preserve">: N.A.
</t>
    </r>
  </si>
  <si>
    <r>
      <rPr>
        <b/>
        <sz val="10"/>
        <color indexed="8"/>
        <rFont val="Calibri Light"/>
        <family val="2"/>
        <scheme val="major"/>
      </rPr>
      <t>Meta Progresiva</t>
    </r>
    <r>
      <rPr>
        <sz val="10"/>
        <color indexed="8"/>
        <rFont val="Calibri Light"/>
        <family val="2"/>
        <scheme val="major"/>
      </rPr>
      <t xml:space="preserve">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procentual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t>
    </r>
    <r>
      <rPr>
        <b/>
        <sz val="10"/>
        <color rgb="FF000000"/>
        <rFont val="Calibri Light"/>
        <family val="2"/>
        <scheme val="major"/>
      </rPr>
      <t>2017:</t>
    </r>
    <r>
      <rPr>
        <sz val="10"/>
        <color indexed="8"/>
        <rFont val="Calibri Light"/>
        <family val="2"/>
        <scheme val="major"/>
      </rPr>
      <t xml:space="preserve"> $55.012.500  - 1 Coordinador y 4 profesionales de apoyo equipo PIAA. 
</t>
    </r>
    <r>
      <rPr>
        <b/>
        <sz val="10"/>
        <color rgb="FF000000"/>
        <rFont val="Calibri Light"/>
        <family val="2"/>
        <scheme val="major"/>
      </rPr>
      <t>2018:</t>
    </r>
    <r>
      <rPr>
        <sz val="10"/>
        <color indexed="8"/>
        <rFont val="Calibri Light"/>
        <family val="2"/>
        <scheme val="major"/>
      </rPr>
      <t xml:space="preserve"> $109.523.328- 1 Coordinador y 5 profesionales de apoyo equipo PIAA.  
</t>
    </r>
    <r>
      <rPr>
        <b/>
        <sz val="10"/>
        <color rgb="FF000000"/>
        <rFont val="Calibri Light"/>
        <family val="2"/>
        <scheme val="major"/>
      </rPr>
      <t>2019:</t>
    </r>
    <r>
      <rPr>
        <sz val="10"/>
        <color indexed="8"/>
        <rFont val="Calibri Light"/>
        <family val="2"/>
        <scheme val="major"/>
      </rPr>
      <t xml:space="preserve"> $114.998.494 Costo proyectado a la gestión parcial de personas integrantes del equipo profesional PIAA (5) 
</t>
    </r>
    <r>
      <rPr>
        <b/>
        <sz val="10"/>
        <color rgb="FF000000"/>
        <rFont val="Calibri Light"/>
        <family val="2"/>
        <scheme val="major"/>
      </rPr>
      <t>2020:</t>
    </r>
    <r>
      <rPr>
        <sz val="10"/>
        <color indexed="8"/>
        <rFont val="Calibri Light"/>
        <family val="2"/>
        <scheme val="major"/>
      </rPr>
      <t xml:space="preserve"> $60.374.209 Costo proyectado a la gestión parcial de personas integrantes del equipo profesional PIAA (5) 
</t>
    </r>
  </si>
  <si>
    <r>
      <rPr>
        <b/>
        <sz val="10"/>
        <rFont val="Calibri Light"/>
        <family val="2"/>
        <scheme val="major"/>
      </rPr>
      <t xml:space="preserve">Meta Progresiva
</t>
    </r>
    <r>
      <rPr>
        <sz val="10"/>
        <rFont val="Calibri Light"/>
        <family val="2"/>
        <scheme val="major"/>
      </rPr>
      <t xml:space="preserve">
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indígenas cuyo presupuesto ya se relacionó en la acción PILGE, no se cuantifica en esta acción para no duplicar información. 
</t>
    </r>
    <r>
      <rPr>
        <b/>
        <sz val="10"/>
        <rFont val="Calibri Light"/>
        <family val="2"/>
        <scheme val="major"/>
      </rPr>
      <t>2017:</t>
    </r>
    <r>
      <rPr>
        <sz val="10"/>
        <rFont val="Calibri Light"/>
        <family val="2"/>
        <scheme val="major"/>
      </rPr>
      <t xml:space="preserve"> $10.000.000  Valor Iniciativa ($5.000.000)
</t>
    </r>
    <r>
      <rPr>
        <b/>
        <sz val="10"/>
        <rFont val="Calibri Light"/>
        <family val="2"/>
        <scheme val="major"/>
      </rPr>
      <t>2018:</t>
    </r>
    <r>
      <rPr>
        <sz val="10"/>
        <rFont val="Calibri Light"/>
        <family val="2"/>
        <scheme val="major"/>
      </rPr>
      <t xml:space="preserve"> $16.000.000 Valor Iniciativa ($8.000.000)
</t>
    </r>
    <r>
      <rPr>
        <b/>
        <sz val="10"/>
        <rFont val="Calibri Light"/>
        <family val="2"/>
        <scheme val="major"/>
      </rPr>
      <t xml:space="preserve">2019: </t>
    </r>
    <r>
      <rPr>
        <sz val="10"/>
        <rFont val="Calibri Light"/>
        <family val="2"/>
        <scheme val="major"/>
      </rPr>
      <t>$20.000.000 (Indicativo) Valor proyectado por iniciativa $10.000.000 (DOS)</t>
    </r>
    <r>
      <rPr>
        <b/>
        <sz val="10"/>
        <rFont val="Calibri Light"/>
        <family val="2"/>
        <scheme val="major"/>
      </rPr>
      <t xml:space="preserve">
2020:</t>
    </r>
    <r>
      <rPr>
        <sz val="10"/>
        <rFont val="Calibri Light"/>
        <family val="2"/>
        <scheme val="major"/>
      </rPr>
      <t xml:space="preserve"> $12.000.000 (Indicativo)  Valor proyectado por iniciativa $12.000.000 (UNA)</t>
    </r>
  </si>
  <si>
    <r>
      <rPr>
        <b/>
        <sz val="10"/>
        <color indexed="8"/>
        <rFont val="Calibri Light"/>
        <family val="2"/>
        <scheme val="major"/>
      </rPr>
      <t xml:space="preserve">Meta progresiva
</t>
    </r>
    <r>
      <rPr>
        <sz val="10"/>
        <color indexed="8"/>
        <rFont val="Calibri Light"/>
        <family val="2"/>
        <scheme val="major"/>
      </rPr>
      <t xml:space="preserve">
Los talleres son realizados por el equipo de enlaces indígenas, cuyo presupuesto ya se relacionó en la acción PILGE, para no duplicar información. 
Cuando se relacione el presupuesto ejecutado corresponderá al  material didactico y refrigerios en la medida en que se soliciten y se encuentren disponibles. u otros presupuestos destinados para realizar esta acción, tales como
</t>
    </r>
    <r>
      <rPr>
        <b/>
        <sz val="10"/>
        <color rgb="FF000000"/>
        <rFont val="Calibri Light"/>
        <family val="2"/>
        <scheme val="major"/>
      </rPr>
      <t>2017:</t>
    </r>
    <r>
      <rPr>
        <sz val="10"/>
        <color indexed="8"/>
        <rFont val="Calibri Light"/>
        <family val="2"/>
        <scheme val="major"/>
      </rPr>
      <t xml:space="preserve"> $26.594.668 - Becas OYW
</t>
    </r>
    <r>
      <rPr>
        <b/>
        <sz val="10"/>
        <color rgb="FF000000"/>
        <rFont val="Calibri Light"/>
        <family val="2"/>
        <scheme val="major"/>
      </rPr>
      <t xml:space="preserve">2018: </t>
    </r>
    <r>
      <rPr>
        <sz val="10"/>
        <color rgb="FF000000"/>
        <rFont val="Calibri Light"/>
        <family val="2"/>
        <scheme val="major"/>
      </rPr>
      <t xml:space="preserve">$21.692.735 </t>
    </r>
    <r>
      <rPr>
        <b/>
        <sz val="10"/>
        <color rgb="FF000000"/>
        <rFont val="Calibri Light"/>
        <family val="2"/>
        <scheme val="major"/>
      </rPr>
      <t>-</t>
    </r>
    <r>
      <rPr>
        <sz val="10"/>
        <color indexed="8"/>
        <rFont val="Calibri Light"/>
        <family val="2"/>
        <scheme val="major"/>
      </rPr>
      <t xml:space="preserve"> 3 personas convenio Universidad Pedagógica ICETEX: Valor semestre.  $4.338.547.  3 personas total: $21.692.735.  Uno de ellas ingreso en el II semestre del 2018.   
</t>
    </r>
    <r>
      <rPr>
        <b/>
        <sz val="10"/>
        <color rgb="FF000000"/>
        <rFont val="Calibri Light"/>
        <family val="2"/>
        <scheme val="major"/>
      </rPr>
      <t>2019</t>
    </r>
    <r>
      <rPr>
        <sz val="10"/>
        <color indexed="8"/>
        <rFont val="Calibri Light"/>
        <family val="2"/>
        <scheme val="major"/>
      </rPr>
      <t xml:space="preserve">: $28.113.786  (Indicativo).  Valor Semestre: $4.685.631.  3 personas. 
</t>
    </r>
    <r>
      <rPr>
        <b/>
        <sz val="10"/>
        <color rgb="FF000000"/>
        <rFont val="Calibri Light"/>
        <family val="2"/>
        <scheme val="major"/>
      </rPr>
      <t>2020:</t>
    </r>
    <r>
      <rPr>
        <sz val="10"/>
        <color indexed="8"/>
        <rFont val="Calibri Light"/>
        <family val="2"/>
        <scheme val="major"/>
      </rPr>
      <t xml:space="preserve">  $14.759.737 (Indicativo).  La profesionalización concluye en Junio de 2020, por ello se programa en el presupuesto. </t>
    </r>
  </si>
  <si>
    <r>
      <t xml:space="preserve">100%                    </t>
    </r>
    <r>
      <rPr>
        <sz val="10"/>
        <color indexed="8"/>
        <rFont val="Calibri Light"/>
        <family val="2"/>
        <scheme val="major"/>
      </rPr>
      <t>(afiliados al régimen subsidiado 5.358 personas)</t>
    </r>
  </si>
  <si>
    <r>
      <t xml:space="preserve">A través de la Dirección de Diálogo social se coordina el proceso de FORMACIÓN, INICIATIVAS CIUDADANAS E INTEGRACIÓN DE MOVIMIENTOS O GRUPOS SOCIALES A LA RED DISTRITAL DE DERECHOS HUMANOS, DIALOGO Y CONVIVENCIA -  CONVENIO DE ASOCIACIÓN 607 DE 2017 . De esta manera se realizó la Convocatoria de Iniciativas Ciudadanas, por medio de la cual  se busca proteger y garantizar los Derechos Humanos en las localidades y los grupos étnicos, con miras a lograr desarrollo social y a la inclusión.  Las iniciativas estaban enfocadas en la prevención de las violencias contra mujeres y  a la garantía de derechos de los pueblos étnicos.  Las  organizaciones recibiieron  elementos e insumos por un valor de hasta 8 millones de pesos para la implementación de las iniciativas.
En este ejercicio desde la SAE se apoyó el proceso de inscripción, formación y evaluación de las iniciativas presentadas por dos organizaciones indígenas: el Cabildo Indígena Misak-Misak y el Comité Distrital de Mujeres Indígenas. Lo anterior, en un trabajo conjunto con profesionales de la Cruz Roja y el equipo de Políticas Públicas de la SAE y la Dirección de diálogo social.
En la vigencia 2018 se aprobaron y ejecutaron las Iniciativas Ciudadanas para la Protección de los DDHH presentadas por dos organizaciones indígenas. 
</t>
    </r>
    <r>
      <rPr>
        <b/>
        <sz val="10"/>
        <color rgb="FF000000"/>
        <rFont val="Calibri Light"/>
        <family val="2"/>
        <scheme val="major"/>
      </rPr>
      <t xml:space="preserve">1) El Cabildo Indígena Misak-Misak. Iniciativa: </t>
    </r>
    <r>
      <rPr>
        <sz val="10"/>
        <color indexed="8"/>
        <rFont val="Calibri Light"/>
        <family val="2"/>
        <scheme val="major"/>
      </rPr>
      <t xml:space="preserve"> Fortalecer los derechos e identidad de las mujeres del pueblo Misak y de las mujeres de Fontibón, por medio de la medicina ancestral, el arte -tejido y el diálogo intergeneracional atreves de la música propia.  Se beneficiaron 50 personas, entre hombres y mujeres indígenas del pueblo Misak Misak que habitan en la localidad de Fontibón.  Se  resalta el hecho que las mujeres se reconozcan como Misak y que entiendan y se apropien de sus derechos permitira en lo local, participar en los espacios que se brindan desde las instituciones y posicionar las necesidades y problemáticas particulares. Se espera que de este grupo de mujeres que asistieron a los tres talleres pueda comenzar a asistir en los espacios de incidencia y visibilizar su cultura y particularidades como mujer Misak y así comenzar a construir conocimiento y respeto por parte de los mestizos y funcionarios de instituciones.
</t>
    </r>
    <r>
      <rPr>
        <b/>
        <sz val="10"/>
        <color rgb="FF000000"/>
        <rFont val="Calibri Light"/>
        <family val="2"/>
        <scheme val="major"/>
      </rPr>
      <t>2) El Comité Distrital de Mujeres Indígenas. Iniciativa</t>
    </r>
    <r>
      <rPr>
        <sz val="10"/>
        <color indexed="8"/>
        <rFont val="Calibri Light"/>
        <family val="2"/>
        <scheme val="major"/>
      </rPr>
      <t xml:space="preserve">: “Fortaleciendo a Mujeres Indígenas frente a las Violencias”.  La implementación de la iniciativa genera efectos en los impactos sociales previsto en el objetivo, en cuanto al conocimiento de los Derechos de las mujeres Indígenas, apropiación de las rutas contra las violencias, conocimiento de la justicia ordinaria. De la misma forma fue un mecanismo de prevención, comprensión del fenómeno de la violencia contra las mujeres.   Así mismo el producto audiovisual generado a través de la iniciativa servirá como efecto multiplicador a otras mujeres, igualmente transformará los imaginarios de la población en general frente a los pueblos indígenas en términos de Derechos Humanos y Derecho Propio Indígena. 
</t>
    </r>
  </si>
  <si>
    <t>Presupuesto programado para la meta del proyecto para el cuatrienio</t>
  </si>
  <si>
    <t>Porcentaje del presupuesto programado para las acciones en el cuatrienio
(0 a 100)</t>
  </si>
  <si>
    <t>Presupuesto ejecutado acumulado para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</si>
</sst>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42" formatCode="_-&quot;$&quot;\ * #,##0_-;\-&quot;$&quot;\ * #,##0_-;_-&quot;$&quot;\ * &quot;-&quot;_-;_-@_-"/>
    <numFmt numFmtId="43" formatCode="_-* #,##0.00_-;\-* #,##0.00_-;_-* &quot;-&quot;??_-;_-@_-"/>
    <numFmt numFmtId="164" formatCode="&quot;$&quot;#,##0;[Red]\-&quot;$&quot;#,##0"/>
    <numFmt numFmtId="165" formatCode="_-&quot;$&quot;* #,##0.00_-;\-&quot;$&quot;* #,##0.00_-;_-&quot;$&quot;* &quot;-&quot;??_-;_-@_-"/>
    <numFmt numFmtId="166" formatCode="_(&quot;$&quot;\ * #,##0_);_(&quot;$&quot;\ * \(#,##0\);_(&quot;$&quot;\ * &quot;-&quot;_);_(@_)"/>
    <numFmt numFmtId="167" formatCode="_(* #,##0_);_(* \(#,##0\);_(* &quot;-&quot;_);_(@_)"/>
    <numFmt numFmtId="168" formatCode="_(&quot;$&quot;\ * #,##0.00_);_(&quot;$&quot;\ * \(#,##0.00\);_(&quot;$&quot;\ * &quot;-&quot;??_);_(@_)"/>
    <numFmt numFmtId="169" formatCode="0.0%"/>
    <numFmt numFmtId="170" formatCode="&quot;$&quot;\ #,##0"/>
    <numFmt numFmtId="171" formatCode="0;[Red]0"/>
    <numFmt numFmtId="172" formatCode="_-&quot;$&quot;* #,##0_-;\-&quot;$&quot;* #,##0_-;_-&quot;$&quot;* &quot;-&quot;??_-;_-@_-"/>
    <numFmt numFmtId="173" formatCode="&quot;$&quot;#,##0"/>
    <numFmt numFmtId="174" formatCode="_-* #,##0.0_-;\-* #,##0.0_-;_-* &quot;-&quot;??_-;_-@_-"/>
    <numFmt numFmtId="175" formatCode="&quot;$&quot;\ #,##0_);[Red]\(&quot;$&quot;\ #,##0\)"/>
    <numFmt numFmtId="176" formatCode="\$#,##0;[Red]&quot;-$&quot;#,##0"/>
    <numFmt numFmtId="177" formatCode="_(* #,##0.000_);_(* \(#,##0.000\);_(* &quot;-&quot;??_);_(@_)"/>
  </numFmts>
  <fonts count="28" x14ac:knownFonts="1">
    <font>
      <sz val="11"/>
      <color theme="1"/>
      <name val="Calibri"/>
      <family val="2"/>
      <scheme val="minor"/>
    </font>
    <font>
      <b/>
      <sz val="10"/>
      <name val="Calibri"/>
      <family val="2"/>
    </font>
    <font>
      <sz val="10"/>
      <name val="Calibri"/>
      <family val="2"/>
    </font>
    <font>
      <sz val="10"/>
      <color indexed="8"/>
      <name val="Calibri Light"/>
      <family val="2"/>
    </font>
    <font>
      <b/>
      <sz val="10"/>
      <name val="Calibri Light"/>
      <family val="2"/>
    </font>
    <font>
      <sz val="10"/>
      <color theme="1"/>
      <name val="Calibri"/>
      <family val="2"/>
    </font>
    <font>
      <sz val="11"/>
      <color theme="1"/>
      <name val="Calibri"/>
      <family val="2"/>
      <scheme val="minor"/>
    </font>
    <font>
      <sz val="10"/>
      <color theme="1"/>
      <name val="Calibri Light"/>
      <family val="2"/>
    </font>
    <font>
      <u/>
      <sz val="11"/>
      <color theme="10"/>
      <name val="Calibri"/>
      <family val="2"/>
      <scheme val="minor"/>
    </font>
    <font>
      <sz val="10"/>
      <name val="Calibri Light"/>
      <family val="2"/>
      <scheme val="major"/>
    </font>
    <font>
      <sz val="10"/>
      <color theme="1"/>
      <name val="Calibri Light"/>
      <family val="2"/>
      <scheme val="major"/>
    </font>
    <font>
      <sz val="10"/>
      <color indexed="8"/>
      <name val="Calibri Light"/>
      <family val="2"/>
      <scheme val="major"/>
    </font>
    <font>
      <u/>
      <sz val="10"/>
      <color theme="10"/>
      <name val="Calibri Light"/>
      <family val="2"/>
      <scheme val="major"/>
    </font>
    <font>
      <sz val="10"/>
      <color rgb="FFFF0000"/>
      <name val="Calibri Light"/>
      <family val="2"/>
      <scheme val="major"/>
    </font>
    <font>
      <sz val="11"/>
      <color indexed="8"/>
      <name val="Calibri"/>
      <family val="2"/>
    </font>
    <font>
      <sz val="10"/>
      <color rgb="FF000000"/>
      <name val="Calibri Light"/>
      <family val="2"/>
      <scheme val="major"/>
    </font>
    <font>
      <sz val="10"/>
      <color rgb="FFFF0000"/>
      <name val="Calibri Light"/>
      <family val="2"/>
    </font>
    <font>
      <b/>
      <sz val="10"/>
      <color theme="1"/>
      <name val="Calibri Light"/>
      <family val="2"/>
      <scheme val="major"/>
    </font>
    <font>
      <sz val="10"/>
      <color indexed="10"/>
      <name val="Calibri Light"/>
      <family val="2"/>
      <scheme val="major"/>
    </font>
    <font>
      <sz val="11"/>
      <name val="Calibri"/>
      <family val="2"/>
      <scheme val="minor"/>
    </font>
    <font>
      <i/>
      <sz val="11"/>
      <color rgb="FF7F7F7F"/>
      <name val="Calibri"/>
      <family val="2"/>
      <scheme val="minor"/>
    </font>
    <font>
      <b/>
      <sz val="10"/>
      <name val="Calibri Light"/>
      <family val="2"/>
      <scheme val="major"/>
    </font>
    <font>
      <b/>
      <sz val="10"/>
      <color indexed="8"/>
      <name val="Calibri Light"/>
      <family val="2"/>
      <scheme val="major"/>
    </font>
    <font>
      <u/>
      <sz val="10"/>
      <name val="Calibri Light"/>
      <family val="2"/>
      <scheme val="major"/>
    </font>
    <font>
      <u/>
      <sz val="10"/>
      <color theme="1"/>
      <name val="Calibri Light"/>
      <family val="2"/>
      <scheme val="major"/>
    </font>
    <font>
      <u/>
      <sz val="10"/>
      <color indexed="30"/>
      <name val="Calibri Light"/>
      <family val="2"/>
      <scheme val="major"/>
    </font>
    <font>
      <b/>
      <sz val="10"/>
      <color rgb="FF000000"/>
      <name val="Calibri Light"/>
      <family val="2"/>
      <scheme val="major"/>
    </font>
    <font>
      <sz val="10"/>
      <color rgb="FF0B52BD"/>
      <name val="Calibri Light"/>
      <family val="2"/>
      <scheme val="maj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0"/>
        <bgColor indexed="27"/>
      </patternFill>
    </fill>
    <fill>
      <patternFill patternType="solid">
        <fgColor theme="0"/>
        <bgColor rgb="FFFBE5D6"/>
      </patternFill>
    </fill>
    <fill>
      <patternFill patternType="solid">
        <fgColor theme="0"/>
        <bgColor rgb="FFC0C0C0"/>
      </patternFill>
    </fill>
    <fill>
      <patternFill patternType="solid">
        <fgColor theme="0"/>
        <bgColor rgb="FFF4B183"/>
      </patternFill>
    </fill>
  </fills>
  <borders count="28">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top style="thin">
        <color auto="1"/>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5">
    <xf numFmtId="0" fontId="0" fillId="0" borderId="0"/>
    <xf numFmtId="167"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168" fontId="6" fillId="0" borderId="0" applyFont="0" applyFill="0" applyBorder="0" applyAlignment="0" applyProtection="0"/>
    <xf numFmtId="166" fontId="6" fillId="0" borderId="0" applyFont="0" applyFill="0" applyBorder="0" applyAlignment="0" applyProtection="0"/>
    <xf numFmtId="166"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2"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206">
    <xf numFmtId="0" fontId="0" fillId="0" borderId="0" xfId="0"/>
    <xf numFmtId="0" fontId="1" fillId="2" borderId="1" xfId="0" applyFont="1" applyFill="1" applyBorder="1" applyAlignment="1">
      <alignment vertical="center"/>
    </xf>
    <xf numFmtId="0" fontId="1" fillId="2" borderId="2" xfId="0" applyFont="1" applyFill="1" applyBorder="1" applyAlignment="1"/>
    <xf numFmtId="0" fontId="1" fillId="2" borderId="1" xfId="0" applyFont="1" applyFill="1" applyBorder="1" applyAlignment="1"/>
    <xf numFmtId="0" fontId="2" fillId="2" borderId="2" xfId="0" applyFont="1" applyFill="1" applyBorder="1" applyAlignment="1"/>
    <xf numFmtId="14" fontId="2" fillId="3" borderId="6" xfId="0" applyNumberFormat="1" applyFont="1" applyFill="1" applyBorder="1" applyAlignment="1"/>
    <xf numFmtId="0" fontId="1" fillId="0" borderId="6" xfId="0" applyFont="1" applyBorder="1" applyAlignment="1">
      <alignment horizontal="left"/>
    </xf>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4" fillId="4" borderId="0" xfId="0" applyFont="1" applyFill="1" applyBorder="1" applyAlignment="1">
      <alignment horizontal="center" vertical="center"/>
    </xf>
    <xf numFmtId="0" fontId="4" fillId="4" borderId="17" xfId="0" applyFont="1" applyFill="1" applyBorder="1" applyAlignment="1">
      <alignment horizontal="center" vertical="center"/>
    </xf>
    <xf numFmtId="0" fontId="5" fillId="0" borderId="4" xfId="0" applyFont="1" applyBorder="1" applyAlignment="1">
      <alignment horizontal="center"/>
    </xf>
    <xf numFmtId="9" fontId="9" fillId="6" borderId="3"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9" fillId="0" borderId="0" xfId="0" applyFont="1" applyAlignment="1">
      <alignment horizontal="center" vertical="center"/>
    </xf>
    <xf numFmtId="9" fontId="0" fillId="0" borderId="0" xfId="0" applyNumberFormat="1" applyAlignment="1">
      <alignment horizontal="center" vertical="center"/>
    </xf>
    <xf numFmtId="9" fontId="19" fillId="0" borderId="0" xfId="0" applyNumberFormat="1" applyFont="1" applyAlignment="1">
      <alignment horizontal="center" vertical="center"/>
    </xf>
    <xf numFmtId="0" fontId="7" fillId="0" borderId="0" xfId="0" applyFont="1"/>
    <xf numFmtId="0" fontId="11" fillId="6" borderId="3" xfId="0" applyFont="1" applyFill="1" applyBorder="1" applyAlignment="1">
      <alignment vertical="center" wrapText="1"/>
    </xf>
    <xf numFmtId="0" fontId="9" fillId="6" borderId="3" xfId="0" applyFont="1" applyFill="1" applyBorder="1" applyAlignment="1">
      <alignment vertical="center" wrapText="1"/>
    </xf>
    <xf numFmtId="0" fontId="9"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14" fontId="9" fillId="6" borderId="3" xfId="0" applyNumberFormat="1" applyFont="1" applyFill="1" applyBorder="1" applyAlignment="1">
      <alignment vertical="center" wrapText="1"/>
    </xf>
    <xf numFmtId="14" fontId="11" fillId="6" borderId="3" xfId="0" applyNumberFormat="1" applyFont="1" applyFill="1" applyBorder="1" applyAlignment="1">
      <alignment vertical="center" wrapText="1"/>
    </xf>
    <xf numFmtId="0" fontId="9" fillId="6" borderId="3" xfId="0" applyFont="1" applyFill="1" applyBorder="1" applyAlignment="1">
      <alignment horizontal="center" vertical="center"/>
    </xf>
    <xf numFmtId="0" fontId="10" fillId="6" borderId="3" xfId="0" applyFont="1" applyFill="1" applyBorder="1" applyAlignment="1">
      <alignment vertical="center" wrapText="1"/>
    </xf>
    <xf numFmtId="9" fontId="11" fillId="6" borderId="3" xfId="0" applyNumberFormat="1" applyFont="1" applyFill="1" applyBorder="1" applyAlignment="1">
      <alignment horizontal="center" vertical="center" wrapText="1"/>
    </xf>
    <xf numFmtId="0" fontId="11" fillId="6" borderId="3" xfId="0" applyFont="1" applyFill="1" applyBorder="1" applyAlignment="1">
      <alignment horizontal="left" vertical="center" wrapText="1"/>
    </xf>
    <xf numFmtId="9" fontId="11" fillId="6" borderId="3" xfId="2" applyFont="1" applyFill="1" applyBorder="1" applyAlignment="1">
      <alignment horizontal="center" vertical="center" wrapText="1"/>
    </xf>
    <xf numFmtId="0" fontId="10" fillId="6" borderId="3" xfId="0" applyFont="1" applyFill="1" applyBorder="1" applyAlignment="1">
      <alignment horizontal="left" vertical="center" wrapText="1"/>
    </xf>
    <xf numFmtId="0" fontId="10" fillId="6" borderId="3" xfId="0" applyNumberFormat="1" applyFont="1" applyFill="1" applyBorder="1" applyAlignment="1" applyProtection="1">
      <alignment horizontal="left" vertical="center" wrapText="1"/>
      <protection locked="0"/>
    </xf>
    <xf numFmtId="0" fontId="10" fillId="6" borderId="3" xfId="0" applyFont="1" applyFill="1" applyBorder="1" applyAlignment="1">
      <alignment horizontal="center" vertical="center" wrapText="1"/>
    </xf>
    <xf numFmtId="0" fontId="0" fillId="6" borderId="0" xfId="0" applyFill="1"/>
    <xf numFmtId="0" fontId="0" fillId="0" borderId="0" xfId="0" applyNumberFormat="1"/>
    <xf numFmtId="166" fontId="0" fillId="0" borderId="0" xfId="5" applyFont="1"/>
    <xf numFmtId="6" fontId="10" fillId="6" borderId="3" xfId="0" applyNumberFormat="1" applyFont="1" applyFill="1" applyBorder="1" applyAlignment="1">
      <alignment vertical="center" wrapText="1"/>
    </xf>
    <xf numFmtId="169" fontId="9" fillId="6" borderId="3" xfId="0" applyNumberFormat="1" applyFont="1" applyFill="1" applyBorder="1" applyAlignment="1">
      <alignment horizontal="center" vertical="center" wrapText="1"/>
    </xf>
    <xf numFmtId="42" fontId="10" fillId="6" borderId="3" xfId="0" applyNumberFormat="1" applyFont="1" applyFill="1" applyBorder="1" applyAlignment="1">
      <alignment horizontal="center" vertical="center" wrapText="1"/>
    </xf>
    <xf numFmtId="0" fontId="10" fillId="6" borderId="3" xfId="0" applyFont="1" applyFill="1" applyBorder="1" applyAlignment="1">
      <alignment vertical="top" wrapText="1"/>
    </xf>
    <xf numFmtId="9" fontId="10" fillId="6" borderId="3" xfId="0" applyNumberFormat="1" applyFont="1" applyFill="1" applyBorder="1" applyAlignment="1">
      <alignment horizontal="center" vertical="center" wrapText="1"/>
    </xf>
    <xf numFmtId="167" fontId="10" fillId="6" borderId="3" xfId="1" applyFont="1" applyFill="1" applyBorder="1" applyAlignment="1">
      <alignment horizontal="center" vertical="center"/>
    </xf>
    <xf numFmtId="9" fontId="9"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3" fontId="11" fillId="6" borderId="3" xfId="0" applyNumberFormat="1" applyFont="1" applyFill="1" applyBorder="1" applyAlignment="1">
      <alignment horizontal="right" vertical="center" wrapText="1"/>
    </xf>
    <xf numFmtId="3" fontId="11" fillId="6" borderId="3" xfId="2" applyNumberFormat="1" applyFont="1" applyFill="1" applyBorder="1" applyAlignment="1">
      <alignment horizontal="right" vertical="center" wrapText="1"/>
    </xf>
    <xf numFmtId="0" fontId="9" fillId="6" borderId="3" xfId="0" quotePrefix="1" applyFont="1" applyFill="1" applyBorder="1" applyAlignment="1">
      <alignment vertical="center" wrapText="1"/>
    </xf>
    <xf numFmtId="10" fontId="11" fillId="6" borderId="3" xfId="2" applyNumberFormat="1" applyFont="1" applyFill="1" applyBorder="1" applyAlignment="1">
      <alignment horizontal="right" vertical="center" wrapText="1"/>
    </xf>
    <xf numFmtId="0" fontId="11" fillId="6" borderId="3" xfId="0" quotePrefix="1" applyFont="1" applyFill="1" applyBorder="1" applyAlignment="1">
      <alignment horizontal="left" vertical="center" wrapText="1"/>
    </xf>
    <xf numFmtId="10" fontId="9" fillId="6" borderId="3" xfId="0" applyNumberFormat="1" applyFont="1" applyFill="1" applyBorder="1" applyAlignment="1">
      <alignment horizontal="center" vertical="center" wrapText="1"/>
    </xf>
    <xf numFmtId="167" fontId="11" fillId="6" borderId="3" xfId="1" applyFont="1" applyFill="1" applyBorder="1" applyAlignment="1">
      <alignment vertical="center" wrapText="1"/>
    </xf>
    <xf numFmtId="10" fontId="11" fillId="6" borderId="3" xfId="0" applyNumberFormat="1" applyFont="1" applyFill="1" applyBorder="1" applyAlignment="1">
      <alignment horizontal="left" vertical="center" wrapText="1"/>
    </xf>
    <xf numFmtId="9" fontId="11" fillId="6" borderId="3" xfId="2" applyFont="1" applyFill="1" applyBorder="1" applyAlignment="1">
      <alignment horizontal="right" vertical="center" wrapText="1"/>
    </xf>
    <xf numFmtId="14" fontId="10" fillId="6" borderId="3" xfId="0" applyNumberFormat="1" applyFont="1" applyFill="1" applyBorder="1" applyAlignment="1">
      <alignment horizontal="left" vertical="center" wrapText="1"/>
    </xf>
    <xf numFmtId="14" fontId="9" fillId="6" borderId="3" xfId="0" applyNumberFormat="1" applyFont="1" applyFill="1" applyBorder="1" applyAlignment="1">
      <alignment vertical="center"/>
    </xf>
    <xf numFmtId="166" fontId="10" fillId="6" borderId="3" xfId="5" applyFont="1" applyFill="1" applyBorder="1" applyAlignment="1">
      <alignment horizontal="left" vertical="center" wrapText="1"/>
    </xf>
    <xf numFmtId="0" fontId="10" fillId="6" borderId="3" xfId="0" applyFont="1" applyFill="1" applyBorder="1" applyAlignment="1">
      <alignment horizontal="left" vertical="top" wrapText="1"/>
    </xf>
    <xf numFmtId="166" fontId="10" fillId="6" borderId="3" xfId="5" applyFont="1" applyFill="1" applyBorder="1" applyAlignment="1">
      <alignment horizontal="center" vertical="center"/>
    </xf>
    <xf numFmtId="0" fontId="21" fillId="4" borderId="3" xfId="0" applyFont="1" applyFill="1" applyBorder="1" applyAlignment="1">
      <alignment horizontal="center" vertical="center" wrapText="1"/>
    </xf>
    <xf numFmtId="0" fontId="22" fillId="4" borderId="3" xfId="0" applyFont="1" applyFill="1" applyBorder="1" applyAlignment="1">
      <alignment horizontal="center" vertical="center" wrapText="1"/>
    </xf>
    <xf numFmtId="9" fontId="21" fillId="3" borderId="3" xfId="0" applyNumberFormat="1"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5" borderId="3" xfId="0"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3" fontId="9" fillId="6" borderId="3" xfId="0" applyNumberFormat="1" applyFont="1" applyFill="1" applyBorder="1" applyAlignment="1">
      <alignment horizontal="right" vertical="center" wrapText="1"/>
    </xf>
    <xf numFmtId="3" fontId="11" fillId="6" borderId="3" xfId="0" applyNumberFormat="1" applyFont="1" applyFill="1" applyBorder="1" applyAlignment="1">
      <alignment horizontal="center" vertical="center" wrapText="1"/>
    </xf>
    <xf numFmtId="9" fontId="10" fillId="6" borderId="3" xfId="2" applyFont="1" applyFill="1" applyBorder="1" applyAlignment="1">
      <alignment horizontal="center" vertical="center" wrapText="1"/>
    </xf>
    <xf numFmtId="9" fontId="10" fillId="6" borderId="3" xfId="2" applyNumberFormat="1" applyFont="1" applyFill="1" applyBorder="1" applyAlignment="1">
      <alignment horizontal="center" vertical="center" wrapText="1"/>
    </xf>
    <xf numFmtId="9" fontId="9" fillId="6" borderId="3" xfId="0" applyNumberFormat="1" applyFont="1" applyFill="1" applyBorder="1" applyAlignment="1">
      <alignment horizontal="left" vertical="center" wrapText="1"/>
    </xf>
    <xf numFmtId="9" fontId="9" fillId="6" borderId="3" xfId="0" applyNumberFormat="1" applyFont="1" applyFill="1" applyBorder="1" applyAlignment="1">
      <alignment horizontal="right" vertical="center" wrapText="1"/>
    </xf>
    <xf numFmtId="0" fontId="9" fillId="6" borderId="3" xfId="0" applyFont="1" applyFill="1" applyBorder="1" applyAlignment="1">
      <alignment horizontal="left" vertical="top" wrapText="1"/>
    </xf>
    <xf numFmtId="9" fontId="10" fillId="6" borderId="3" xfId="0" applyNumberFormat="1" applyFont="1" applyFill="1" applyBorder="1" applyAlignment="1">
      <alignment horizontal="left" vertical="center" wrapText="1"/>
    </xf>
    <xf numFmtId="167" fontId="10" fillId="6" borderId="3" xfId="1" applyFont="1" applyFill="1" applyBorder="1" applyAlignment="1">
      <alignment horizontal="center" vertical="center" wrapText="1"/>
    </xf>
    <xf numFmtId="0" fontId="9" fillId="6" borderId="3" xfId="0" applyFont="1" applyFill="1" applyBorder="1" applyAlignment="1">
      <alignment horizontal="left" vertical="center" wrapText="1"/>
    </xf>
    <xf numFmtId="9" fontId="11" fillId="6" borderId="3" xfId="0" applyNumberFormat="1" applyFont="1" applyFill="1" applyBorder="1" applyAlignment="1">
      <alignment horizontal="left" vertical="center" wrapText="1"/>
    </xf>
    <xf numFmtId="171" fontId="11" fillId="6" borderId="3" xfId="0" applyNumberFormat="1" applyFont="1" applyFill="1" applyBorder="1" applyAlignment="1">
      <alignment horizontal="center" vertical="center"/>
    </xf>
    <xf numFmtId="0" fontId="15" fillId="9" borderId="3" xfId="13" applyFont="1" applyFill="1" applyBorder="1" applyAlignment="1" applyProtection="1">
      <alignment horizontal="center" vertical="center"/>
    </xf>
    <xf numFmtId="176" fontId="15" fillId="9" borderId="3" xfId="0" applyNumberFormat="1" applyFont="1" applyFill="1" applyBorder="1" applyAlignment="1">
      <alignment horizontal="center" vertical="center" wrapText="1"/>
    </xf>
    <xf numFmtId="0" fontId="15" fillId="9" borderId="3" xfId="0" applyFont="1" applyFill="1" applyBorder="1" applyAlignment="1">
      <alignment horizontal="left" vertical="center" wrapText="1"/>
    </xf>
    <xf numFmtId="0" fontId="9" fillId="10" borderId="3" xfId="0" applyFont="1" applyFill="1" applyBorder="1" applyAlignment="1">
      <alignment horizontal="center" vertical="center" wrapText="1"/>
    </xf>
    <xf numFmtId="0" fontId="15" fillId="6" borderId="3" xfId="0" applyFont="1" applyFill="1" applyBorder="1" applyAlignment="1">
      <alignment horizontal="left" vertical="center" wrapText="1"/>
    </xf>
    <xf numFmtId="0" fontId="11" fillId="7" borderId="3" xfId="0" applyFont="1" applyFill="1" applyBorder="1" applyAlignment="1">
      <alignment vertical="center" wrapText="1"/>
    </xf>
    <xf numFmtId="14" fontId="9" fillId="6" borderId="3" xfId="0" applyNumberFormat="1" applyFont="1" applyFill="1" applyBorder="1" applyAlignment="1">
      <alignment horizontal="center" vertical="center" wrapText="1"/>
    </xf>
    <xf numFmtId="173" fontId="9" fillId="8" borderId="3" xfId="0" applyNumberFormat="1" applyFont="1" applyFill="1" applyBorder="1" applyAlignment="1">
      <alignment horizontal="center" vertical="center" wrapText="1"/>
    </xf>
    <xf numFmtId="0" fontId="15" fillId="9" borderId="3" xfId="0" applyFont="1" applyFill="1" applyBorder="1" applyAlignment="1">
      <alignment horizontal="center" vertical="center" wrapText="1"/>
    </xf>
    <xf numFmtId="10" fontId="9" fillId="9" borderId="3" xfId="0" applyNumberFormat="1" applyFont="1" applyFill="1" applyBorder="1" applyAlignment="1">
      <alignment horizontal="center" vertical="center" wrapText="1"/>
    </xf>
    <xf numFmtId="0" fontId="9" fillId="9" borderId="3" xfId="0" applyFont="1" applyFill="1" applyBorder="1" applyAlignment="1">
      <alignment horizontal="left" vertical="center" wrapText="1"/>
    </xf>
    <xf numFmtId="14" fontId="9" fillId="6" borderId="3" xfId="0" applyNumberFormat="1" applyFont="1" applyFill="1" applyBorder="1" applyAlignment="1">
      <alignment horizontal="center" vertical="center"/>
    </xf>
    <xf numFmtId="0" fontId="11" fillId="6" borderId="3" xfId="0" applyFont="1" applyFill="1" applyBorder="1" applyAlignment="1">
      <alignment horizontal="center" vertical="center"/>
    </xf>
    <xf numFmtId="14" fontId="9" fillId="10" borderId="3" xfId="0" applyNumberFormat="1" applyFont="1" applyFill="1" applyBorder="1" applyAlignment="1">
      <alignment horizontal="center" vertical="center" wrapText="1"/>
    </xf>
    <xf numFmtId="0" fontId="24" fillId="6" borderId="3" xfId="3" applyFont="1" applyFill="1" applyBorder="1" applyAlignment="1">
      <alignment horizontal="left" vertical="center" wrapText="1"/>
    </xf>
    <xf numFmtId="172" fontId="9" fillId="6" borderId="3" xfId="4" applyNumberFormat="1" applyFont="1" applyFill="1" applyBorder="1" applyAlignment="1" applyProtection="1">
      <alignment horizontal="justify" vertical="center"/>
      <protection hidden="1"/>
    </xf>
    <xf numFmtId="10" fontId="10" fillId="6" borderId="3" xfId="2" applyNumberFormat="1" applyFont="1" applyFill="1" applyBorder="1" applyAlignment="1">
      <alignment horizontal="center" vertical="center"/>
    </xf>
    <xf numFmtId="173" fontId="11" fillId="6" borderId="3" xfId="7" applyNumberFormat="1" applyFont="1" applyFill="1" applyBorder="1" applyAlignment="1" applyProtection="1">
      <alignment horizontal="center" vertical="center"/>
      <protection hidden="1"/>
    </xf>
    <xf numFmtId="0" fontId="9" fillId="6" borderId="3" xfId="0" applyFont="1" applyFill="1" applyBorder="1" applyAlignment="1">
      <alignment horizontal="justify" vertical="center" wrapText="1"/>
    </xf>
    <xf numFmtId="0" fontId="10" fillId="6" borderId="3" xfId="2" applyNumberFormat="1" applyFont="1" applyFill="1" applyBorder="1" applyAlignment="1">
      <alignment horizontal="justify" vertical="center" wrapText="1"/>
    </xf>
    <xf numFmtId="0" fontId="23" fillId="6" borderId="3" xfId="3" applyFont="1" applyFill="1" applyBorder="1" applyAlignment="1">
      <alignment horizontal="left" vertical="center" wrapText="1"/>
    </xf>
    <xf numFmtId="14" fontId="9" fillId="6" borderId="3" xfId="0" applyNumberFormat="1" applyFont="1" applyFill="1" applyBorder="1" applyAlignment="1">
      <alignment horizontal="left" vertical="center" wrapText="1"/>
    </xf>
    <xf numFmtId="2" fontId="10" fillId="6" borderId="3" xfId="2" applyNumberFormat="1" applyFont="1" applyFill="1" applyBorder="1" applyAlignment="1">
      <alignment horizontal="center" vertical="center"/>
    </xf>
    <xf numFmtId="0" fontId="9" fillId="6" borderId="3" xfId="0" applyFont="1" applyFill="1" applyBorder="1" applyAlignment="1">
      <alignment horizontal="justify" vertical="center"/>
    </xf>
    <xf numFmtId="3" fontId="10" fillId="6" borderId="3" xfId="2" applyNumberFormat="1" applyFont="1" applyFill="1" applyBorder="1" applyAlignment="1">
      <alignment horizontal="center" vertical="center"/>
    </xf>
    <xf numFmtId="0" fontId="10" fillId="6" borderId="3" xfId="2" applyNumberFormat="1" applyFont="1" applyFill="1" applyBorder="1" applyAlignment="1">
      <alignment horizontal="center" vertical="center"/>
    </xf>
    <xf numFmtId="0" fontId="10" fillId="6" borderId="3" xfId="0" applyFont="1" applyFill="1" applyBorder="1" applyAlignment="1">
      <alignment horizontal="justify" vertical="center"/>
    </xf>
    <xf numFmtId="0" fontId="9" fillId="6" borderId="3" xfId="0" applyFont="1" applyFill="1" applyBorder="1" applyAlignment="1">
      <alignment horizontal="left" vertical="center"/>
    </xf>
    <xf numFmtId="174" fontId="9" fillId="6" borderId="3" xfId="8" applyNumberFormat="1" applyFont="1" applyFill="1" applyBorder="1" applyAlignment="1">
      <alignment vertical="center" wrapText="1"/>
    </xf>
    <xf numFmtId="172" fontId="11" fillId="6" borderId="3" xfId="11" applyNumberFormat="1" applyFont="1" applyFill="1" applyBorder="1" applyAlignment="1" applyProtection="1">
      <alignment horizontal="justify" vertical="center"/>
      <protection hidden="1"/>
    </xf>
    <xf numFmtId="3" fontId="9" fillId="6" borderId="3" xfId="2" applyNumberFormat="1" applyFont="1" applyFill="1" applyBorder="1" applyAlignment="1">
      <alignment horizontal="center" vertical="center"/>
    </xf>
    <xf numFmtId="173" fontId="9" fillId="6" borderId="3" xfId="0" applyNumberFormat="1" applyFont="1" applyFill="1" applyBorder="1" applyAlignment="1">
      <alignment horizontal="center" vertical="center"/>
    </xf>
    <xf numFmtId="10" fontId="9" fillId="6" borderId="3" xfId="2" applyNumberFormat="1" applyFont="1" applyFill="1" applyBorder="1" applyAlignment="1">
      <alignment horizontal="center" vertical="center"/>
    </xf>
    <xf numFmtId="172" fontId="9" fillId="6" borderId="3" xfId="12" applyNumberFormat="1" applyFont="1" applyFill="1" applyBorder="1" applyAlignment="1">
      <alignment horizontal="justify" vertical="center"/>
    </xf>
    <xf numFmtId="3" fontId="11" fillId="6" borderId="3" xfId="9" applyNumberFormat="1" applyFont="1" applyFill="1" applyBorder="1" applyAlignment="1">
      <alignment horizontal="center" vertical="center"/>
    </xf>
    <xf numFmtId="166" fontId="9" fillId="6" borderId="3" xfId="5" applyFont="1" applyFill="1" applyBorder="1" applyAlignment="1">
      <alignment horizontal="center" vertical="center" wrapText="1"/>
    </xf>
    <xf numFmtId="10" fontId="11" fillId="6" borderId="3" xfId="0" applyNumberFormat="1" applyFont="1" applyFill="1" applyBorder="1" applyAlignment="1">
      <alignment horizontal="center" vertical="center" wrapText="1"/>
    </xf>
    <xf numFmtId="166" fontId="10" fillId="6" borderId="3" xfId="5" applyFont="1" applyFill="1" applyBorder="1" applyAlignment="1">
      <alignment horizontal="center" vertical="center" wrapText="1"/>
    </xf>
    <xf numFmtId="166" fontId="11" fillId="6" borderId="3" xfId="5" applyFont="1" applyFill="1" applyBorder="1" applyAlignment="1">
      <alignment horizontal="center" vertical="center" wrapText="1"/>
    </xf>
    <xf numFmtId="14" fontId="11" fillId="6" borderId="3" xfId="0" applyNumberFormat="1" applyFont="1" applyFill="1" applyBorder="1" applyAlignment="1">
      <alignment vertical="center"/>
    </xf>
    <xf numFmtId="9" fontId="10" fillId="6" borderId="3" xfId="0" applyNumberFormat="1" applyFont="1" applyFill="1" applyBorder="1" applyAlignment="1">
      <alignment horizontal="center" vertical="center"/>
    </xf>
    <xf numFmtId="14" fontId="11" fillId="6" borderId="3" xfId="0" applyNumberFormat="1" applyFont="1" applyFill="1" applyBorder="1" applyAlignment="1">
      <alignment horizontal="center" vertical="center"/>
    </xf>
    <xf numFmtId="0" fontId="21" fillId="6" borderId="3"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5" fillId="6" borderId="3" xfId="3" applyFont="1" applyFill="1" applyBorder="1" applyAlignment="1">
      <alignment vertical="center" wrapText="1"/>
    </xf>
    <xf numFmtId="42" fontId="11" fillId="6" borderId="3" xfId="0" applyNumberFormat="1" applyFont="1" applyFill="1" applyBorder="1" applyAlignment="1">
      <alignment vertical="center" wrapText="1"/>
    </xf>
    <xf numFmtId="0" fontId="11" fillId="6" borderId="3" xfId="0" applyFont="1" applyFill="1" applyBorder="1" applyAlignment="1">
      <alignment vertical="top" wrapText="1"/>
    </xf>
    <xf numFmtId="42" fontId="9" fillId="6" borderId="3" xfId="0" applyNumberFormat="1" applyFont="1" applyFill="1" applyBorder="1" applyAlignment="1">
      <alignment vertical="center" wrapText="1"/>
    </xf>
    <xf numFmtId="0" fontId="23" fillId="6" borderId="3" xfId="3" applyFont="1" applyFill="1" applyBorder="1" applyAlignment="1">
      <alignment vertical="center" wrapText="1"/>
    </xf>
    <xf numFmtId="0" fontId="9" fillId="6" borderId="3" xfId="0" applyFont="1" applyFill="1" applyBorder="1" applyAlignment="1">
      <alignment vertical="top" wrapText="1"/>
    </xf>
    <xf numFmtId="42" fontId="11" fillId="6" borderId="3" xfId="0" applyNumberFormat="1" applyFont="1" applyFill="1" applyBorder="1" applyAlignment="1">
      <alignment horizontal="center" vertical="center" wrapText="1"/>
    </xf>
    <xf numFmtId="3" fontId="9" fillId="6" borderId="3" xfId="0" applyNumberFormat="1" applyFont="1" applyFill="1" applyBorder="1" applyAlignment="1">
      <alignment horizontal="center" vertical="center" wrapText="1"/>
    </xf>
    <xf numFmtId="0" fontId="10" fillId="6" borderId="3" xfId="0" applyFont="1" applyFill="1" applyBorder="1"/>
    <xf numFmtId="169" fontId="10" fillId="6" borderId="3" xfId="0" applyNumberFormat="1" applyFont="1" applyFill="1" applyBorder="1" applyAlignment="1">
      <alignment horizontal="center" vertical="center"/>
    </xf>
    <xf numFmtId="0" fontId="12" fillId="6" borderId="3" xfId="3" applyFont="1" applyFill="1" applyBorder="1" applyAlignment="1">
      <alignment vertical="center" wrapText="1"/>
    </xf>
    <xf numFmtId="169" fontId="9" fillId="6" borderId="3" xfId="0" applyNumberFormat="1" applyFont="1" applyFill="1" applyBorder="1" applyAlignment="1">
      <alignment horizontal="center" vertical="center"/>
    </xf>
    <xf numFmtId="0" fontId="10" fillId="6" borderId="3" xfId="0" applyFont="1" applyFill="1" applyBorder="1" applyAlignment="1">
      <alignment horizontal="left" wrapText="1"/>
    </xf>
    <xf numFmtId="0" fontId="10" fillId="6" borderId="3" xfId="0" applyFont="1" applyFill="1" applyBorder="1" applyAlignment="1">
      <alignment wrapText="1"/>
    </xf>
    <xf numFmtId="14" fontId="11" fillId="6" borderId="3" xfId="0" applyNumberFormat="1" applyFont="1" applyFill="1" applyBorder="1" applyAlignment="1">
      <alignment horizontal="center" vertical="center" wrapText="1"/>
    </xf>
    <xf numFmtId="0" fontId="9" fillId="6" borderId="3" xfId="0" applyFont="1" applyFill="1" applyBorder="1" applyAlignment="1">
      <alignment vertical="center"/>
    </xf>
    <xf numFmtId="14" fontId="10" fillId="6" borderId="3" xfId="0" applyNumberFormat="1" applyFont="1" applyFill="1" applyBorder="1" applyAlignment="1">
      <alignment vertical="center" wrapText="1"/>
    </xf>
    <xf numFmtId="14" fontId="10" fillId="6" borderId="3" xfId="0" applyNumberFormat="1" applyFont="1" applyFill="1" applyBorder="1" applyAlignment="1">
      <alignment vertical="center"/>
    </xf>
    <xf numFmtId="0" fontId="10" fillId="6" borderId="3" xfId="0" applyFont="1" applyFill="1" applyBorder="1" applyAlignment="1">
      <alignment vertical="center"/>
    </xf>
    <xf numFmtId="0" fontId="24" fillId="6" borderId="3" xfId="3" applyFont="1" applyFill="1" applyBorder="1" applyAlignment="1">
      <alignment vertical="center" wrapText="1"/>
    </xf>
    <xf numFmtId="0" fontId="9" fillId="6" borderId="3" xfId="0" quotePrefix="1" applyFont="1" applyFill="1" applyBorder="1" applyAlignment="1">
      <alignment horizontal="left" vertical="center" wrapText="1"/>
    </xf>
    <xf numFmtId="166" fontId="11" fillId="6" borderId="3" xfId="6" applyFont="1" applyFill="1" applyBorder="1" applyAlignment="1">
      <alignment horizontal="center" vertical="center" wrapText="1"/>
    </xf>
    <xf numFmtId="164" fontId="9" fillId="6" borderId="3" xfId="0" applyNumberFormat="1" applyFont="1" applyFill="1" applyBorder="1" applyAlignment="1">
      <alignment horizontal="right" vertical="center" wrapText="1"/>
    </xf>
    <xf numFmtId="177" fontId="11" fillId="6" borderId="3" xfId="7" applyNumberFormat="1" applyFont="1" applyFill="1" applyBorder="1" applyAlignment="1">
      <alignment horizontal="center" vertical="center"/>
    </xf>
    <xf numFmtId="176" fontId="15" fillId="6" borderId="3" xfId="0" applyNumberFormat="1" applyFont="1" applyFill="1" applyBorder="1" applyAlignment="1">
      <alignment horizontal="center" vertical="center" wrapText="1"/>
    </xf>
    <xf numFmtId="14" fontId="9" fillId="6" borderId="3" xfId="0" applyNumberFormat="1" applyFont="1" applyFill="1" applyBorder="1" applyAlignment="1">
      <alignment horizontal="left" vertical="center"/>
    </xf>
    <xf numFmtId="6" fontId="10" fillId="6" borderId="3" xfId="0" applyNumberFormat="1" applyFont="1" applyFill="1" applyBorder="1" applyAlignment="1">
      <alignment horizontal="center" vertical="center" wrapText="1"/>
    </xf>
    <xf numFmtId="0" fontId="15" fillId="8" borderId="3" xfId="0" applyFont="1" applyFill="1" applyBorder="1" applyAlignment="1">
      <alignment horizontal="left" vertical="center" wrapText="1"/>
    </xf>
    <xf numFmtId="166" fontId="11" fillId="6" borderId="3" xfId="5" applyFont="1" applyFill="1" applyBorder="1" applyAlignment="1">
      <alignment horizontal="right" vertical="center" wrapText="1"/>
    </xf>
    <xf numFmtId="164" fontId="11" fillId="6" borderId="3" xfId="0" applyNumberFormat="1" applyFont="1" applyFill="1" applyBorder="1" applyAlignment="1">
      <alignment horizontal="center" vertical="center" wrapText="1"/>
    </xf>
    <xf numFmtId="0" fontId="11" fillId="6" borderId="3" xfId="0" applyFont="1" applyFill="1" applyBorder="1" applyAlignment="1">
      <alignment vertical="center" wrapText="1" shrinkToFit="1"/>
    </xf>
    <xf numFmtId="0" fontId="15" fillId="6" borderId="3" xfId="0" applyFont="1" applyFill="1" applyBorder="1" applyAlignment="1">
      <alignment vertical="center" wrapText="1"/>
    </xf>
    <xf numFmtId="175" fontId="11" fillId="6" borderId="3" xfId="0" applyNumberFormat="1" applyFont="1" applyFill="1" applyBorder="1" applyAlignment="1">
      <alignment vertical="center" wrapText="1"/>
    </xf>
    <xf numFmtId="3" fontId="11" fillId="6" borderId="3" xfId="0" applyNumberFormat="1" applyFont="1" applyFill="1" applyBorder="1" applyAlignment="1">
      <alignment horizontal="left" vertical="center" wrapText="1"/>
    </xf>
    <xf numFmtId="9" fontId="9" fillId="6" borderId="3" xfId="2" applyFont="1" applyFill="1" applyBorder="1" applyAlignment="1">
      <alignment horizontal="center" vertical="center"/>
    </xf>
    <xf numFmtId="0" fontId="15" fillId="6" borderId="3" xfId="0" applyFont="1" applyFill="1" applyBorder="1" applyAlignment="1">
      <alignment horizontal="left" vertical="center" wrapText="1" indent="1"/>
    </xf>
    <xf numFmtId="170" fontId="9" fillId="6" borderId="3" xfId="0" applyNumberFormat="1" applyFont="1" applyFill="1" applyBorder="1" applyAlignment="1">
      <alignment vertical="center" wrapText="1"/>
    </xf>
    <xf numFmtId="3" fontId="11" fillId="6" borderId="3" xfId="0" applyNumberFormat="1" applyFont="1" applyFill="1" applyBorder="1" applyAlignment="1">
      <alignment vertical="center" wrapText="1"/>
    </xf>
    <xf numFmtId="0" fontId="9" fillId="6" borderId="3" xfId="0" applyFont="1" applyFill="1" applyBorder="1" applyAlignment="1">
      <alignment horizontal="right" vertical="center" wrapText="1"/>
    </xf>
    <xf numFmtId="164" fontId="10" fillId="6" borderId="3" xfId="0" applyNumberFormat="1" applyFont="1" applyFill="1" applyBorder="1" applyAlignment="1">
      <alignment horizontal="center" vertical="center"/>
    </xf>
    <xf numFmtId="0" fontId="11" fillId="6" borderId="3" xfId="0" applyFont="1" applyFill="1" applyBorder="1" applyAlignment="1">
      <alignment horizontal="right" vertical="center" wrapText="1"/>
    </xf>
    <xf numFmtId="0" fontId="27" fillId="6" borderId="3" xfId="0" applyFont="1" applyFill="1" applyBorder="1" applyAlignment="1">
      <alignment vertical="center"/>
    </xf>
    <xf numFmtId="0" fontId="11" fillId="6" borderId="3" xfId="0" applyFont="1" applyFill="1" applyBorder="1" applyAlignment="1">
      <alignment horizontal="justify" vertical="center" wrapText="1"/>
    </xf>
    <xf numFmtId="6" fontId="9" fillId="6" borderId="3" xfId="14" applyNumberFormat="1" applyFont="1" applyFill="1" applyBorder="1" applyAlignment="1">
      <alignment horizontal="center" vertical="center"/>
    </xf>
    <xf numFmtId="6" fontId="11" fillId="6" borderId="3" xfId="0" applyNumberFormat="1" applyFont="1" applyFill="1" applyBorder="1" applyAlignment="1">
      <alignment vertical="center" wrapText="1"/>
    </xf>
    <xf numFmtId="42" fontId="9" fillId="6" borderId="3" xfId="14" applyFont="1" applyFill="1" applyBorder="1" applyAlignment="1">
      <alignment horizontal="center" vertical="center"/>
    </xf>
    <xf numFmtId="0" fontId="11" fillId="6" borderId="3" xfId="0" applyNumberFormat="1" applyFont="1" applyFill="1" applyBorder="1" applyAlignment="1">
      <alignment vertical="center" wrapText="1"/>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2" borderId="5" xfId="0" applyFont="1" applyFill="1" applyBorder="1" applyAlignment="1">
      <alignment horizontal="left"/>
    </xf>
    <xf numFmtId="0" fontId="1" fillId="2" borderId="2" xfId="0" applyFont="1" applyFill="1" applyBorder="1" applyAlignment="1">
      <alignment horizontal="left"/>
    </xf>
    <xf numFmtId="0" fontId="4" fillId="4" borderId="11" xfId="0" applyFont="1" applyFill="1" applyBorder="1" applyAlignment="1">
      <alignment horizontal="center" vertical="center"/>
    </xf>
    <xf numFmtId="0" fontId="4" fillId="4" borderId="0" xfId="0" applyFont="1" applyFill="1" applyBorder="1" applyAlignment="1">
      <alignment horizontal="center" vertical="center"/>
    </xf>
  </cellXfs>
  <cellStyles count="15">
    <cellStyle name="Hipervínculo" xfId="3" builtinId="8"/>
    <cellStyle name="Millares [0]" xfId="1" builtinId="6"/>
    <cellStyle name="Millares 2" xfId="7"/>
    <cellStyle name="Millares 3" xfId="8"/>
    <cellStyle name="Moneda" xfId="4" builtinId="4"/>
    <cellStyle name="Moneda [0]" xfId="5" builtinId="7"/>
    <cellStyle name="Moneda [0] 2" xfId="10"/>
    <cellStyle name="Moneda [0] 2 2" xfId="14"/>
    <cellStyle name="Moneda [0] 5" xfId="6"/>
    <cellStyle name="Moneda 2" xfId="9"/>
    <cellStyle name="Moneda 4" xfId="11"/>
    <cellStyle name="Moneda 8" xfId="12"/>
    <cellStyle name="Normal" xfId="0" builtinId="0"/>
    <cellStyle name="Porcentaje" xfId="2" builtinId="5"/>
    <cellStyle name="Texto explicativo" xfId="1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cruz\Desktop\Angela%20Patricia\Plan%20de%20seguimiento%20PIAA\Solicitud%20Seguimiento%202017\Matriz%20Plan%20de%20Acciones%20Afirmativas%20Ind&#237;gena%20Seguimiento%202017%20y%20Proyeccio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Sector Salud"/>
      <sheetName val="Matriz No.2Sector Educación"/>
      <sheetName val="Matriz No.3Sector Cultura"/>
      <sheetName val="Matriz No.4 Sector D.E.I.T"/>
      <sheetName val="Matriz No.5 Sector I.S."/>
      <sheetName val="Matriz No.6 Sector Hábitat"/>
      <sheetName val="Matriz No. 7 Sector Ambiente"/>
      <sheetName val="Matriz No.8 Sector Mujer"/>
      <sheetName val="Matriz No.9 Sector Gobierno"/>
      <sheetName val="Va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ow r="3">
          <cell r="B3" t="str">
            <v>Semestre 1</v>
          </cell>
          <cell r="D3" t="str">
            <v>_Camino_de_gobierno_propio_y_autonomía</v>
          </cell>
          <cell r="N3" t="str">
            <v>_01_Pilar_Igualdad_de_Calidad_de_Vida</v>
          </cell>
          <cell r="BE3" t="str">
            <v>_Sector_Gestión_Pública</v>
          </cell>
        </row>
        <row r="4">
          <cell r="D4" t="str">
            <v>_Camino_de_Consulta_Previa_participación_y_concertación</v>
          </cell>
          <cell r="N4" t="str">
            <v>_02_Pilar_Democracia_Urbana</v>
          </cell>
          <cell r="BE4" t="str">
            <v>_Sector_Gobierno</v>
          </cell>
        </row>
        <row r="5">
          <cell r="D5" t="str">
            <v>_Camino_de_identidad_y_cultura</v>
          </cell>
          <cell r="N5" t="str">
            <v>_03_Pilar_Construcción_de_Comunidad_y_Cultura_Ciudadana</v>
          </cell>
          <cell r="BE5" t="str">
            <v>_Sector_Hacienda</v>
          </cell>
        </row>
        <row r="6">
          <cell r="D6" t="str">
            <v>_Camino_de_educación_propia_e_intercultural</v>
          </cell>
          <cell r="N6" t="str">
            <v>_06_Eje_transversal_sostenibilidad_ambiental_basada_en_eficiencia_energética</v>
          </cell>
          <cell r="BE6" t="str">
            <v>_Sector_Planeación</v>
          </cell>
        </row>
        <row r="7">
          <cell r="D7" t="str">
            <v>_Camino_de_economía_indígena</v>
          </cell>
          <cell r="N7" t="str">
            <v>_07_Eje_transversal_Gobierno_Legítimo_fortalecimiento_local_y_eficiencia</v>
          </cell>
          <cell r="BE7" t="str">
            <v>_Sector_Desarrollo_Económico_Industria_y_Turismo</v>
          </cell>
        </row>
        <row r="8">
          <cell r="D8" t="str">
            <v>_Camino_de_salud_y_medicina_ancestral</v>
          </cell>
          <cell r="BE8" t="str">
            <v>_Sector_Educación</v>
          </cell>
        </row>
        <row r="9">
          <cell r="D9" t="str">
            <v>_Camino_de_Protección_y_Desarrollo_Integral</v>
          </cell>
          <cell r="BE9" t="str">
            <v>_Sector_Salud</v>
          </cell>
        </row>
        <row r="10">
          <cell r="D10" t="str">
            <v>_Camino_hacia_la_soberanía_y_la_seguridad_alimentaria</v>
          </cell>
          <cell r="BE10" t="str">
            <v>_Sector_Integración_Social</v>
          </cell>
        </row>
        <row r="11">
          <cell r="D11" t="str">
            <v>_Camino_territorio</v>
          </cell>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martinez@educacionbogota.gov.co" TargetMode="External"/><Relationship Id="rId18" Type="http://schemas.openxmlformats.org/officeDocument/2006/relationships/hyperlink" Target="mailto:dmartinez@educacionbogota.gov.co" TargetMode="External"/><Relationship Id="rId26" Type="http://schemas.openxmlformats.org/officeDocument/2006/relationships/hyperlink" Target="mailto:egrodriguez@educacionbogota.gov.co" TargetMode="External"/><Relationship Id="rId39" Type="http://schemas.openxmlformats.org/officeDocument/2006/relationships/hyperlink" Target="mailto:ecastillo@sdmujer.gov.co" TargetMode="External"/><Relationship Id="rId21" Type="http://schemas.openxmlformats.org/officeDocument/2006/relationships/hyperlink" Target="mailto:educacionsuperior@educacionbogota.gov.co" TargetMode="External"/><Relationship Id="rId34" Type="http://schemas.openxmlformats.org/officeDocument/2006/relationships/hyperlink" Target="mailto:lsanchezr@sdis.gov.co" TargetMode="External"/><Relationship Id="rId42" Type="http://schemas.openxmlformats.org/officeDocument/2006/relationships/hyperlink" Target="mailto:ecastillo@sdmujer.gov.co" TargetMode="External"/><Relationship Id="rId47" Type="http://schemas.openxmlformats.org/officeDocument/2006/relationships/hyperlink" Target="mailto:eddy.bermudez@gobiernobogota.gov.co" TargetMode="External"/><Relationship Id="rId50" Type="http://schemas.openxmlformats.org/officeDocument/2006/relationships/hyperlink" Target="mailto:jpalacios@participacionbogota.gov.co" TargetMode="External"/><Relationship Id="rId7" Type="http://schemas.openxmlformats.org/officeDocument/2006/relationships/hyperlink" Target="mailto:ljcabiativa@saludcapital.gov.co" TargetMode="External"/><Relationship Id="rId2" Type="http://schemas.openxmlformats.org/officeDocument/2006/relationships/hyperlink" Target="mailto:yjmora@saludcapital.gov.co" TargetMode="External"/><Relationship Id="rId16" Type="http://schemas.openxmlformats.org/officeDocument/2006/relationships/hyperlink" Target="mailto:jrrodriguez@educacionbogota.gov.co" TargetMode="External"/><Relationship Id="rId29" Type="http://schemas.openxmlformats.org/officeDocument/2006/relationships/hyperlink" Target="mailto:lmejiag@habitatbogota.gov.co" TargetMode="External"/><Relationship Id="rId11" Type="http://schemas.openxmlformats.org/officeDocument/2006/relationships/hyperlink" Target="mailto:y1ramirez@saludcapital.gov.co" TargetMode="External"/><Relationship Id="rId24" Type="http://schemas.openxmlformats.org/officeDocument/2006/relationships/hyperlink" Target="mailto:creveron@educacionbogota.gov.co" TargetMode="External"/><Relationship Id="rId32" Type="http://schemas.openxmlformats.org/officeDocument/2006/relationships/hyperlink" Target="mailto:jcpena@sdis.gov.co" TargetMode="External"/><Relationship Id="rId37" Type="http://schemas.openxmlformats.org/officeDocument/2006/relationships/hyperlink" Target="mailto:lsanchezr@sdis.gov.co" TargetMode="External"/><Relationship Id="rId40" Type="http://schemas.openxmlformats.org/officeDocument/2006/relationships/hyperlink" Target="mailto:ecastillo@sdmujer.gov.co" TargetMode="External"/><Relationship Id="rId45" Type="http://schemas.openxmlformats.org/officeDocument/2006/relationships/hyperlink" Target="mailto:eddy.bermudez@gobiernobogota.gov.co" TargetMode="External"/><Relationship Id="rId5" Type="http://schemas.openxmlformats.org/officeDocument/2006/relationships/hyperlink" Target="mailto:ljcabiativa@saludcapital.gov.co" TargetMode="External"/><Relationship Id="rId15" Type="http://schemas.openxmlformats.org/officeDocument/2006/relationships/hyperlink" Target="mailto:paocampo@educacionbogot&#225;.gov.co" TargetMode="External"/><Relationship Id="rId23" Type="http://schemas.openxmlformats.org/officeDocument/2006/relationships/hyperlink" Target="mailto:creveron@educacionbogota.gov.co" TargetMode="External"/><Relationship Id="rId28" Type="http://schemas.openxmlformats.org/officeDocument/2006/relationships/hyperlink" Target="mailto:lmejiag@habitatbogota.gov.co" TargetMode="External"/><Relationship Id="rId36" Type="http://schemas.openxmlformats.org/officeDocument/2006/relationships/hyperlink" Target="mailto:lsanchezr@sdis.gov.co" TargetMode="External"/><Relationship Id="rId49" Type="http://schemas.openxmlformats.org/officeDocument/2006/relationships/hyperlink" Target="mailto:mrios@participacionbogota.gov.co" TargetMode="External"/><Relationship Id="rId10" Type="http://schemas.openxmlformats.org/officeDocument/2006/relationships/hyperlink" Target="mailto:y1ramirez@saludcapital.gov.co" TargetMode="External"/><Relationship Id="rId19" Type="http://schemas.openxmlformats.org/officeDocument/2006/relationships/hyperlink" Target="mailto:yquimbayol@educacionbogota.gov.co" TargetMode="External"/><Relationship Id="rId31" Type="http://schemas.openxmlformats.org/officeDocument/2006/relationships/hyperlink" Target="mailto:lcorrea@sdis.gov.co" TargetMode="External"/><Relationship Id="rId44" Type="http://schemas.openxmlformats.org/officeDocument/2006/relationships/hyperlink" Target="mailto:eddy.bermudez@gobiernobogota.gov.co" TargetMode="External"/><Relationship Id="rId52" Type="http://schemas.openxmlformats.org/officeDocument/2006/relationships/printerSettings" Target="../printerSettings/printerSettings1.bin"/><Relationship Id="rId4" Type="http://schemas.openxmlformats.org/officeDocument/2006/relationships/hyperlink" Target="mailto:ljcabiativa@saludcapital.gov.co" TargetMode="External"/><Relationship Id="rId9" Type="http://schemas.openxmlformats.org/officeDocument/2006/relationships/hyperlink" Target="mailto:y1ramirez@saludcapital.gov.co" TargetMode="External"/><Relationship Id="rId14" Type="http://schemas.openxmlformats.org/officeDocument/2006/relationships/hyperlink" Target="mailto:dmartinez@educacionbogota.gov.co" TargetMode="External"/><Relationship Id="rId22" Type="http://schemas.openxmlformats.org/officeDocument/2006/relationships/hyperlink" Target="mailto:creveron@educacionbogota.gov.co" TargetMode="External"/><Relationship Id="rId27" Type="http://schemas.openxmlformats.org/officeDocument/2006/relationships/hyperlink" Target="mailto:lmejiag@habitatbogota.gov.co" TargetMode="External"/><Relationship Id="rId30" Type="http://schemas.openxmlformats.org/officeDocument/2006/relationships/hyperlink" Target="mailto:lcorrea@sdis.gov.co" TargetMode="External"/><Relationship Id="rId35" Type="http://schemas.openxmlformats.org/officeDocument/2006/relationships/hyperlink" Target="mailto:lsanchezr@sdis.gov.co" TargetMode="External"/><Relationship Id="rId43" Type="http://schemas.openxmlformats.org/officeDocument/2006/relationships/hyperlink" Target="mailto:eddy.bermudez@gobiernobogota.gov.co" TargetMode="External"/><Relationship Id="rId48" Type="http://schemas.openxmlformats.org/officeDocument/2006/relationships/hyperlink" Target="mailto:alvaro.vargas@gobiernobogota.gov.co" TargetMode="External"/><Relationship Id="rId8" Type="http://schemas.openxmlformats.org/officeDocument/2006/relationships/hyperlink" Target="mailto:ljcabiativa@saludcapital.gov.co" TargetMode="External"/><Relationship Id="rId51" Type="http://schemas.openxmlformats.org/officeDocument/2006/relationships/hyperlink" Target="mailto:rgonzalez@participacionbogota.gov.co" TargetMode="External"/><Relationship Id="rId3" Type="http://schemas.openxmlformats.org/officeDocument/2006/relationships/hyperlink" Target="mailto:yjmora@saludcapital.gov.co" TargetMode="External"/><Relationship Id="rId12" Type="http://schemas.openxmlformats.org/officeDocument/2006/relationships/hyperlink" Target="mailto:y1ramirez@saludcapital.gov.co" TargetMode="External"/><Relationship Id="rId17" Type="http://schemas.openxmlformats.org/officeDocument/2006/relationships/hyperlink" Target="mailto:paocampo@educacionbogot&#225;.gov.co" TargetMode="External"/><Relationship Id="rId25" Type="http://schemas.openxmlformats.org/officeDocument/2006/relationships/hyperlink" Target="mailto:gacabrera@educacionbogota.gov.co" TargetMode="External"/><Relationship Id="rId33" Type="http://schemas.openxmlformats.org/officeDocument/2006/relationships/hyperlink" Target="mailto:jcpena@sdis.gov.co" TargetMode="External"/><Relationship Id="rId38" Type="http://schemas.openxmlformats.org/officeDocument/2006/relationships/hyperlink" Target="mailto:lsanchezr@sdis.gov.co" TargetMode="External"/><Relationship Id="rId46" Type="http://schemas.openxmlformats.org/officeDocument/2006/relationships/hyperlink" Target="mailto:eddy.bermudez@gobiernobogota.gov.co" TargetMode="External"/><Relationship Id="rId20" Type="http://schemas.openxmlformats.org/officeDocument/2006/relationships/hyperlink" Target="mailto:educacionsuperior@educacionbogota.gov.co" TargetMode="External"/><Relationship Id="rId41" Type="http://schemas.openxmlformats.org/officeDocument/2006/relationships/hyperlink" Target="mailto:ecastillo@sdmujer.gov.co" TargetMode="External"/><Relationship Id="rId1" Type="http://schemas.openxmlformats.org/officeDocument/2006/relationships/hyperlink" Target="mailto:Lmardila@saludcapital.gov.co" TargetMode="External"/><Relationship Id="rId6" Type="http://schemas.openxmlformats.org/officeDocument/2006/relationships/hyperlink" Target="mailto:ljcabiativa@saludcapit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tabSelected="1" zoomScale="90" zoomScaleNormal="90" zoomScaleSheetLayoutView="90" workbookViewId="0">
      <pane ySplit="10" topLeftCell="A11" activePane="bottomLeft" state="frozen"/>
      <selection activeCell="Q10" sqref="Q10"/>
      <selection pane="bottomLeft" activeCell="G11" sqref="G11"/>
    </sheetView>
  </sheetViews>
  <sheetFormatPr baseColWidth="10" defaultRowHeight="15" x14ac:dyDescent="0.25"/>
  <cols>
    <col min="1" max="1" width="5.28515625" customWidth="1"/>
    <col min="2" max="2" width="17.5703125" customWidth="1"/>
    <col min="3" max="3" width="26.28515625" customWidth="1"/>
    <col min="4" max="4" width="10.85546875" hidden="1" customWidth="1"/>
    <col min="5" max="5" width="27" customWidth="1"/>
    <col min="6" max="6" width="26.42578125" customWidth="1"/>
    <col min="7" max="7" width="8.28515625" customWidth="1"/>
    <col min="8" max="8" width="11.5703125" customWidth="1"/>
    <col min="9" max="9" width="10.5703125" customWidth="1"/>
    <col min="10" max="10" width="11" style="15" customWidth="1"/>
    <col min="11" max="12" width="22.5703125" hidden="1" customWidth="1"/>
    <col min="13" max="13" width="0.140625" customWidth="1"/>
    <col min="14" max="14" width="10.42578125" customWidth="1"/>
    <col min="15" max="15" width="11.140625" customWidth="1"/>
    <col min="16" max="16" width="16.5703125" customWidth="1"/>
    <col min="17" max="17" width="21.7109375" customWidth="1"/>
    <col min="18" max="21" width="11.7109375" style="16" customWidth="1"/>
    <col min="22" max="22" width="11.7109375" customWidth="1"/>
    <col min="23" max="23" width="11.7109375" style="19" customWidth="1"/>
    <col min="24" max="24" width="10.5703125" style="17" customWidth="1"/>
    <col min="25" max="25" width="11.140625" style="18" customWidth="1"/>
    <col min="26" max="26" width="10.85546875" customWidth="1"/>
    <col min="27" max="28" width="11.140625" customWidth="1"/>
    <col min="29" max="29" width="11.42578125" customWidth="1"/>
    <col min="30" max="32" width="14.140625" customWidth="1"/>
    <col min="33" max="33" width="11" customWidth="1"/>
    <col min="34" max="34" width="18.7109375" customWidth="1"/>
    <col min="35" max="35" width="22.140625" customWidth="1"/>
    <col min="36" max="36" width="16.5703125" style="20" customWidth="1"/>
    <col min="37" max="37" width="16.85546875" style="20" customWidth="1"/>
    <col min="38" max="38" width="14" style="20" customWidth="1"/>
    <col min="39" max="39" width="37.7109375" style="20" customWidth="1"/>
    <col min="40" max="40" width="35.5703125" style="20" customWidth="1"/>
  </cols>
  <sheetData>
    <row r="1" spans="1:40" x14ac:dyDescent="0.25">
      <c r="AJ1"/>
      <c r="AK1"/>
      <c r="AL1"/>
      <c r="AM1"/>
      <c r="AN1"/>
    </row>
    <row r="2" spans="1:40" x14ac:dyDescent="0.25">
      <c r="B2" s="1" t="s">
        <v>0</v>
      </c>
      <c r="C2" s="2"/>
      <c r="D2" s="198" t="s">
        <v>1</v>
      </c>
      <c r="E2" s="198"/>
      <c r="F2" s="198"/>
      <c r="G2" s="199"/>
      <c r="AJ2"/>
      <c r="AK2"/>
      <c r="AL2"/>
      <c r="AM2"/>
      <c r="AN2"/>
    </row>
    <row r="3" spans="1:40" x14ac:dyDescent="0.25">
      <c r="B3" s="3" t="s">
        <v>2</v>
      </c>
      <c r="C3" s="4"/>
      <c r="D3" s="200" t="s">
        <v>3</v>
      </c>
      <c r="E3" s="200"/>
      <c r="F3" s="200"/>
      <c r="G3" s="201"/>
      <c r="AJ3"/>
      <c r="AK3"/>
      <c r="AL3"/>
      <c r="AM3"/>
      <c r="AN3"/>
    </row>
    <row r="4" spans="1:40" x14ac:dyDescent="0.25">
      <c r="B4" s="3" t="s">
        <v>4</v>
      </c>
      <c r="C4" s="4"/>
      <c r="D4" s="200" t="s">
        <v>5</v>
      </c>
      <c r="E4" s="200"/>
      <c r="F4" s="200"/>
      <c r="G4" s="201"/>
      <c r="AJ4"/>
      <c r="AK4"/>
      <c r="AL4"/>
      <c r="AM4"/>
      <c r="AN4"/>
    </row>
    <row r="5" spans="1:40" x14ac:dyDescent="0.25">
      <c r="B5" s="202" t="s">
        <v>6</v>
      </c>
      <c r="C5" s="203"/>
      <c r="D5" s="5"/>
      <c r="E5" s="5"/>
      <c r="F5" s="6" t="s">
        <v>7</v>
      </c>
      <c r="G5" s="13" t="s">
        <v>660</v>
      </c>
      <c r="AJ5"/>
      <c r="AK5"/>
      <c r="AL5"/>
      <c r="AM5"/>
      <c r="AN5"/>
    </row>
    <row r="6" spans="1:40" ht="15.75" thickBot="1" x14ac:dyDescent="0.3">
      <c r="B6" s="7"/>
      <c r="C6" s="8"/>
      <c r="D6" s="9"/>
      <c r="E6" s="9"/>
      <c r="F6" s="9"/>
      <c r="G6" s="10"/>
      <c r="AJ6"/>
      <c r="AK6"/>
      <c r="AL6"/>
      <c r="AM6"/>
      <c r="AN6"/>
    </row>
    <row r="7" spans="1:40" x14ac:dyDescent="0.25">
      <c r="B7" s="204" t="s">
        <v>8</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11"/>
      <c r="AD7" s="192" t="s">
        <v>9</v>
      </c>
      <c r="AE7" s="193"/>
      <c r="AF7" s="194"/>
      <c r="AG7" s="169" t="s">
        <v>10</v>
      </c>
      <c r="AH7" s="170"/>
      <c r="AI7" s="170"/>
      <c r="AJ7" s="170"/>
      <c r="AK7" s="170"/>
      <c r="AL7" s="170"/>
      <c r="AM7" s="171"/>
      <c r="AN7" s="175"/>
    </row>
    <row r="8" spans="1:40" x14ac:dyDescent="0.25">
      <c r="B8" s="172"/>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2"/>
      <c r="AD8" s="195"/>
      <c r="AE8" s="196"/>
      <c r="AF8" s="197"/>
      <c r="AG8" s="172"/>
      <c r="AH8" s="173"/>
      <c r="AI8" s="173"/>
      <c r="AJ8" s="173"/>
      <c r="AK8" s="173"/>
      <c r="AL8" s="173"/>
      <c r="AM8" s="174"/>
      <c r="AN8" s="176"/>
    </row>
    <row r="9" spans="1:40" ht="45.75" customHeight="1" x14ac:dyDescent="0.25">
      <c r="B9" s="177" t="s">
        <v>11</v>
      </c>
      <c r="C9" s="178"/>
      <c r="D9" s="179"/>
      <c r="E9" s="180" t="s">
        <v>12</v>
      </c>
      <c r="F9" s="181"/>
      <c r="G9" s="182"/>
      <c r="H9" s="183" t="s">
        <v>13</v>
      </c>
      <c r="I9" s="183"/>
      <c r="J9" s="183"/>
      <c r="K9" s="183"/>
      <c r="L9" s="183"/>
      <c r="M9" s="183"/>
      <c r="N9" s="184" t="s">
        <v>14</v>
      </c>
      <c r="O9" s="185"/>
      <c r="P9" s="186" t="s">
        <v>15</v>
      </c>
      <c r="Q9" s="186"/>
      <c r="R9" s="186"/>
      <c r="S9" s="186"/>
      <c r="T9" s="186"/>
      <c r="U9" s="186"/>
      <c r="V9" s="180" t="s">
        <v>16</v>
      </c>
      <c r="W9" s="181"/>
      <c r="X9" s="181"/>
      <c r="Y9" s="181"/>
      <c r="Z9" s="181"/>
      <c r="AA9" s="181"/>
      <c r="AB9" s="181"/>
      <c r="AC9" s="187"/>
      <c r="AD9" s="188"/>
      <c r="AE9" s="189"/>
      <c r="AF9" s="190"/>
      <c r="AG9" s="191" t="s">
        <v>17</v>
      </c>
      <c r="AH9" s="181"/>
      <c r="AI9" s="181"/>
      <c r="AJ9" s="181"/>
      <c r="AK9" s="181"/>
      <c r="AL9" s="181"/>
      <c r="AM9" s="187"/>
      <c r="AN9" s="176"/>
    </row>
    <row r="10" spans="1:40" ht="90.75" customHeight="1" x14ac:dyDescent="0.25">
      <c r="A10" s="60" t="s">
        <v>727</v>
      </c>
      <c r="B10" s="60" t="s">
        <v>18</v>
      </c>
      <c r="C10" s="60" t="s">
        <v>19</v>
      </c>
      <c r="D10" s="60" t="s">
        <v>20</v>
      </c>
      <c r="E10" s="60" t="s">
        <v>21</v>
      </c>
      <c r="F10" s="61" t="s">
        <v>22</v>
      </c>
      <c r="G10" s="61" t="s">
        <v>23</v>
      </c>
      <c r="H10" s="61" t="s">
        <v>24</v>
      </c>
      <c r="I10" s="60" t="s">
        <v>25</v>
      </c>
      <c r="J10" s="61" t="s">
        <v>26</v>
      </c>
      <c r="K10" s="61" t="s">
        <v>27</v>
      </c>
      <c r="L10" s="61" t="s">
        <v>28</v>
      </c>
      <c r="M10" s="61" t="s">
        <v>29</v>
      </c>
      <c r="N10" s="61" t="s">
        <v>30</v>
      </c>
      <c r="O10" s="61" t="s">
        <v>31</v>
      </c>
      <c r="P10" s="61" t="s">
        <v>32</v>
      </c>
      <c r="Q10" s="61" t="s">
        <v>33</v>
      </c>
      <c r="R10" s="60" t="s">
        <v>34</v>
      </c>
      <c r="S10" s="60" t="s">
        <v>35</v>
      </c>
      <c r="T10" s="60" t="s">
        <v>36</v>
      </c>
      <c r="U10" s="60" t="s">
        <v>37</v>
      </c>
      <c r="V10" s="60" t="s">
        <v>38</v>
      </c>
      <c r="W10" s="62" t="s">
        <v>39</v>
      </c>
      <c r="X10" s="60" t="s">
        <v>661</v>
      </c>
      <c r="Y10" s="62" t="s">
        <v>40</v>
      </c>
      <c r="Z10" s="60" t="s">
        <v>41</v>
      </c>
      <c r="AA10" s="63" t="s">
        <v>42</v>
      </c>
      <c r="AB10" s="60" t="s">
        <v>43</v>
      </c>
      <c r="AC10" s="63" t="s">
        <v>44</v>
      </c>
      <c r="AD10" s="64" t="s">
        <v>45</v>
      </c>
      <c r="AE10" s="64" t="s">
        <v>46</v>
      </c>
      <c r="AF10" s="64" t="s">
        <v>47</v>
      </c>
      <c r="AG10" s="60" t="s">
        <v>48</v>
      </c>
      <c r="AH10" s="60" t="s">
        <v>49</v>
      </c>
      <c r="AI10" s="60" t="s">
        <v>50</v>
      </c>
      <c r="AJ10" s="60" t="s">
        <v>876</v>
      </c>
      <c r="AK10" s="60" t="s">
        <v>877</v>
      </c>
      <c r="AL10" s="60" t="s">
        <v>878</v>
      </c>
      <c r="AM10" s="60" t="s">
        <v>51</v>
      </c>
      <c r="AN10" s="60" t="s">
        <v>52</v>
      </c>
    </row>
    <row r="11" spans="1:40" ht="130.5" customHeight="1" x14ac:dyDescent="0.25">
      <c r="A11" s="45" t="s">
        <v>728</v>
      </c>
      <c r="B11" s="21" t="s">
        <v>53</v>
      </c>
      <c r="C11" s="22" t="s">
        <v>842</v>
      </c>
      <c r="D11" s="130"/>
      <c r="E11" s="22" t="s">
        <v>58</v>
      </c>
      <c r="F11" s="21" t="s">
        <v>59</v>
      </c>
      <c r="G11" s="34">
        <v>1.44</v>
      </c>
      <c r="H11" s="22" t="s">
        <v>82</v>
      </c>
      <c r="I11" s="22" t="s">
        <v>83</v>
      </c>
      <c r="J11" s="23" t="s">
        <v>84</v>
      </c>
      <c r="K11" s="137" t="s">
        <v>85</v>
      </c>
      <c r="L11" s="137" t="s">
        <v>86</v>
      </c>
      <c r="M11" s="132" t="s">
        <v>87</v>
      </c>
      <c r="N11" s="25">
        <v>42856</v>
      </c>
      <c r="O11" s="138">
        <v>43981</v>
      </c>
      <c r="P11" s="32" t="s">
        <v>379</v>
      </c>
      <c r="Q11" s="32" t="s">
        <v>834</v>
      </c>
      <c r="R11" s="34">
        <v>1</v>
      </c>
      <c r="S11" s="34">
        <v>1</v>
      </c>
      <c r="T11" s="34">
        <v>1</v>
      </c>
      <c r="U11" s="34">
        <v>1</v>
      </c>
      <c r="V11" s="34">
        <v>1</v>
      </c>
      <c r="W11" s="14">
        <v>1</v>
      </c>
      <c r="X11" s="65">
        <v>1</v>
      </c>
      <c r="Y11" s="118">
        <v>1</v>
      </c>
      <c r="Z11" s="130"/>
      <c r="AA11" s="130"/>
      <c r="AB11" s="130"/>
      <c r="AC11" s="130"/>
      <c r="AD11" s="21" t="s">
        <v>108</v>
      </c>
      <c r="AE11" s="21" t="s">
        <v>109</v>
      </c>
      <c r="AF11" s="21" t="s">
        <v>110</v>
      </c>
      <c r="AG11" s="24">
        <v>7525</v>
      </c>
      <c r="AH11" s="21" t="s">
        <v>111</v>
      </c>
      <c r="AI11" s="21" t="s">
        <v>112</v>
      </c>
      <c r="AJ11" s="66">
        <v>62435760</v>
      </c>
      <c r="AK11" s="31">
        <v>1</v>
      </c>
      <c r="AL11" s="46">
        <v>62435760</v>
      </c>
      <c r="AM11" s="30" t="s">
        <v>669</v>
      </c>
      <c r="AN11" s="22" t="s">
        <v>861</v>
      </c>
    </row>
    <row r="12" spans="1:40" ht="130.5" customHeight="1" x14ac:dyDescent="0.25">
      <c r="A12" s="45" t="s">
        <v>729</v>
      </c>
      <c r="B12" s="22" t="s">
        <v>53</v>
      </c>
      <c r="C12" s="22" t="s">
        <v>842</v>
      </c>
      <c r="D12" s="130"/>
      <c r="E12" s="28" t="s">
        <v>60</v>
      </c>
      <c r="F12" s="28" t="s">
        <v>61</v>
      </c>
      <c r="G12" s="34" t="s">
        <v>644</v>
      </c>
      <c r="H12" s="28" t="s">
        <v>82</v>
      </c>
      <c r="I12" s="28" t="s">
        <v>83</v>
      </c>
      <c r="J12" s="34" t="s">
        <v>84</v>
      </c>
      <c r="K12" s="137" t="s">
        <v>85</v>
      </c>
      <c r="L12" s="137" t="s">
        <v>88</v>
      </c>
      <c r="M12" s="132" t="s">
        <v>87</v>
      </c>
      <c r="N12" s="138">
        <v>42856</v>
      </c>
      <c r="O12" s="139">
        <v>43981</v>
      </c>
      <c r="P12" s="32" t="s">
        <v>380</v>
      </c>
      <c r="Q12" s="32" t="s">
        <v>381</v>
      </c>
      <c r="R12" s="34">
        <v>1</v>
      </c>
      <c r="S12" s="34">
        <v>1</v>
      </c>
      <c r="T12" s="34">
        <v>1</v>
      </c>
      <c r="U12" s="34">
        <v>1</v>
      </c>
      <c r="V12" s="34">
        <v>1</v>
      </c>
      <c r="W12" s="14">
        <v>1</v>
      </c>
      <c r="X12" s="14">
        <v>0.09</v>
      </c>
      <c r="Y12" s="118">
        <v>9</v>
      </c>
      <c r="Z12" s="130"/>
      <c r="AA12" s="130"/>
      <c r="AB12" s="130"/>
      <c r="AC12" s="130"/>
      <c r="AD12" s="28" t="s">
        <v>108</v>
      </c>
      <c r="AE12" s="28" t="s">
        <v>109</v>
      </c>
      <c r="AF12" s="28" t="s">
        <v>110</v>
      </c>
      <c r="AG12" s="34">
        <v>7525</v>
      </c>
      <c r="AH12" s="28" t="s">
        <v>111</v>
      </c>
      <c r="AI12" s="28" t="s">
        <v>112</v>
      </c>
      <c r="AJ12" s="67" t="s">
        <v>432</v>
      </c>
      <c r="AK12" s="67" t="s">
        <v>432</v>
      </c>
      <c r="AL12" s="67" t="s">
        <v>432</v>
      </c>
      <c r="AM12" s="30" t="s">
        <v>670</v>
      </c>
      <c r="AN12" s="75" t="s">
        <v>671</v>
      </c>
    </row>
    <row r="13" spans="1:40" ht="130.5" customHeight="1" x14ac:dyDescent="0.25">
      <c r="A13" s="45" t="s">
        <v>730</v>
      </c>
      <c r="B13" s="21" t="s">
        <v>53</v>
      </c>
      <c r="C13" s="22" t="s">
        <v>842</v>
      </c>
      <c r="D13" s="130"/>
      <c r="E13" s="28" t="s">
        <v>62</v>
      </c>
      <c r="F13" s="28" t="s">
        <v>63</v>
      </c>
      <c r="G13" s="34">
        <v>1</v>
      </c>
      <c r="H13" s="28" t="s">
        <v>82</v>
      </c>
      <c r="I13" s="28" t="s">
        <v>83</v>
      </c>
      <c r="J13" s="34" t="s">
        <v>84</v>
      </c>
      <c r="K13" s="137" t="s">
        <v>85</v>
      </c>
      <c r="L13" s="137" t="s">
        <v>89</v>
      </c>
      <c r="M13" s="132" t="s">
        <v>87</v>
      </c>
      <c r="N13" s="138">
        <v>42856</v>
      </c>
      <c r="O13" s="139">
        <v>43981</v>
      </c>
      <c r="P13" s="32" t="s">
        <v>90</v>
      </c>
      <c r="Q13" s="32" t="s">
        <v>382</v>
      </c>
      <c r="R13" s="68">
        <v>0.25</v>
      </c>
      <c r="S13" s="68">
        <v>0.25</v>
      </c>
      <c r="T13" s="68">
        <v>0.25</v>
      </c>
      <c r="U13" s="68">
        <v>0.25</v>
      </c>
      <c r="V13" s="68">
        <v>0.6</v>
      </c>
      <c r="W13" s="14">
        <v>2.4</v>
      </c>
      <c r="X13" s="14" t="s">
        <v>843</v>
      </c>
      <c r="Y13" s="118">
        <v>0.5</v>
      </c>
      <c r="Z13" s="130"/>
      <c r="AA13" s="130"/>
      <c r="AB13" s="130"/>
      <c r="AC13" s="130"/>
      <c r="AD13" s="28" t="s">
        <v>108</v>
      </c>
      <c r="AE13" s="28" t="s">
        <v>109</v>
      </c>
      <c r="AF13" s="28" t="s">
        <v>110</v>
      </c>
      <c r="AG13" s="34">
        <v>7525</v>
      </c>
      <c r="AH13" s="28" t="s">
        <v>111</v>
      </c>
      <c r="AI13" s="28" t="s">
        <v>112</v>
      </c>
      <c r="AJ13" s="67" t="s">
        <v>432</v>
      </c>
      <c r="AK13" s="67" t="s">
        <v>432</v>
      </c>
      <c r="AL13" s="67" t="s">
        <v>432</v>
      </c>
      <c r="AM13" s="30" t="s">
        <v>786</v>
      </c>
      <c r="AN13" s="75" t="s">
        <v>862</v>
      </c>
    </row>
    <row r="14" spans="1:40" ht="130.5" customHeight="1" x14ac:dyDescent="0.25">
      <c r="A14" s="45" t="s">
        <v>731</v>
      </c>
      <c r="B14" s="22" t="s">
        <v>53</v>
      </c>
      <c r="C14" s="22" t="s">
        <v>842</v>
      </c>
      <c r="D14" s="130"/>
      <c r="E14" s="28" t="s">
        <v>64</v>
      </c>
      <c r="F14" s="28" t="s">
        <v>65</v>
      </c>
      <c r="G14" s="34">
        <v>1</v>
      </c>
      <c r="H14" s="28" t="s">
        <v>82</v>
      </c>
      <c r="I14" s="28" t="s">
        <v>83</v>
      </c>
      <c r="J14" s="34" t="s">
        <v>84</v>
      </c>
      <c r="K14" s="137" t="s">
        <v>85</v>
      </c>
      <c r="L14" s="137" t="s">
        <v>91</v>
      </c>
      <c r="M14" s="132" t="s">
        <v>87</v>
      </c>
      <c r="N14" s="138">
        <v>42856</v>
      </c>
      <c r="O14" s="139">
        <v>43981</v>
      </c>
      <c r="P14" s="32" t="s">
        <v>92</v>
      </c>
      <c r="Q14" s="32" t="s">
        <v>383</v>
      </c>
      <c r="R14" s="69">
        <v>0.15</v>
      </c>
      <c r="S14" s="69">
        <v>0.25</v>
      </c>
      <c r="T14" s="69">
        <v>0.3</v>
      </c>
      <c r="U14" s="69">
        <v>0.3</v>
      </c>
      <c r="V14" s="69">
        <v>0.1</v>
      </c>
      <c r="W14" s="14">
        <v>0.67</v>
      </c>
      <c r="X14" s="14" t="s">
        <v>843</v>
      </c>
      <c r="Y14" s="118">
        <v>0.5</v>
      </c>
      <c r="Z14" s="130"/>
      <c r="AA14" s="130"/>
      <c r="AB14" s="130"/>
      <c r="AC14" s="130"/>
      <c r="AD14" s="28" t="s">
        <v>108</v>
      </c>
      <c r="AE14" s="28" t="s">
        <v>109</v>
      </c>
      <c r="AF14" s="28" t="s">
        <v>110</v>
      </c>
      <c r="AG14" s="34">
        <v>7525</v>
      </c>
      <c r="AH14" s="28" t="s">
        <v>111</v>
      </c>
      <c r="AI14" s="28" t="s">
        <v>113</v>
      </c>
      <c r="AJ14" s="67" t="s">
        <v>432</v>
      </c>
      <c r="AK14" s="67" t="s">
        <v>432</v>
      </c>
      <c r="AL14" s="67" t="s">
        <v>432</v>
      </c>
      <c r="AM14" s="32" t="s">
        <v>672</v>
      </c>
      <c r="AN14" s="75" t="s">
        <v>844</v>
      </c>
    </row>
    <row r="15" spans="1:40" ht="130.5" customHeight="1" x14ac:dyDescent="0.25">
      <c r="A15" s="45" t="s">
        <v>732</v>
      </c>
      <c r="B15" s="22" t="s">
        <v>53</v>
      </c>
      <c r="C15" s="22" t="s">
        <v>54</v>
      </c>
      <c r="D15" s="130"/>
      <c r="E15" s="28" t="s">
        <v>66</v>
      </c>
      <c r="F15" s="28" t="s">
        <v>67</v>
      </c>
      <c r="G15" s="34">
        <v>0.5</v>
      </c>
      <c r="H15" s="28" t="s">
        <v>82</v>
      </c>
      <c r="I15" s="28" t="s">
        <v>83</v>
      </c>
      <c r="J15" s="34" t="s">
        <v>84</v>
      </c>
      <c r="K15" s="28" t="s">
        <v>93</v>
      </c>
      <c r="L15" s="140" t="s">
        <v>94</v>
      </c>
      <c r="M15" s="141" t="s">
        <v>95</v>
      </c>
      <c r="N15" s="138">
        <v>42856</v>
      </c>
      <c r="O15" s="139">
        <v>43981</v>
      </c>
      <c r="P15" s="32" t="s">
        <v>384</v>
      </c>
      <c r="Q15" s="32" t="s">
        <v>385</v>
      </c>
      <c r="R15" s="14">
        <v>0.25</v>
      </c>
      <c r="S15" s="14">
        <v>0.25</v>
      </c>
      <c r="T15" s="14">
        <v>0.25</v>
      </c>
      <c r="U15" s="14">
        <v>0.25</v>
      </c>
      <c r="V15" s="14">
        <v>0.25</v>
      </c>
      <c r="W15" s="14">
        <v>1</v>
      </c>
      <c r="X15" s="14" t="s">
        <v>843</v>
      </c>
      <c r="Y15" s="118">
        <v>0.5</v>
      </c>
      <c r="Z15" s="130"/>
      <c r="AA15" s="130"/>
      <c r="AB15" s="130"/>
      <c r="AC15" s="130"/>
      <c r="AD15" s="41" t="s">
        <v>108</v>
      </c>
      <c r="AE15" s="41" t="s">
        <v>114</v>
      </c>
      <c r="AF15" s="41" t="s">
        <v>115</v>
      </c>
      <c r="AG15" s="34">
        <v>1187</v>
      </c>
      <c r="AH15" s="41" t="s">
        <v>116</v>
      </c>
      <c r="AI15" s="41" t="s">
        <v>117</v>
      </c>
      <c r="AJ15" s="67" t="s">
        <v>432</v>
      </c>
      <c r="AK15" s="67" t="s">
        <v>432</v>
      </c>
      <c r="AL15" s="67" t="s">
        <v>432</v>
      </c>
      <c r="AM15" s="32" t="s">
        <v>673</v>
      </c>
      <c r="AN15" s="70" t="s">
        <v>674</v>
      </c>
    </row>
    <row r="16" spans="1:40" ht="132.75" customHeight="1" x14ac:dyDescent="0.25">
      <c r="A16" s="45" t="s">
        <v>733</v>
      </c>
      <c r="B16" s="22" t="s">
        <v>53</v>
      </c>
      <c r="C16" s="22" t="s">
        <v>55</v>
      </c>
      <c r="D16" s="130"/>
      <c r="E16" s="22" t="s">
        <v>68</v>
      </c>
      <c r="F16" s="22" t="s">
        <v>69</v>
      </c>
      <c r="G16" s="34">
        <v>0.5</v>
      </c>
      <c r="H16" s="22" t="s">
        <v>82</v>
      </c>
      <c r="I16" s="22" t="s">
        <v>83</v>
      </c>
      <c r="J16" s="23" t="s">
        <v>84</v>
      </c>
      <c r="K16" s="22" t="s">
        <v>96</v>
      </c>
      <c r="L16" s="137" t="s">
        <v>97</v>
      </c>
      <c r="M16" s="126" t="s">
        <v>98</v>
      </c>
      <c r="N16" s="25">
        <v>42856</v>
      </c>
      <c r="O16" s="56">
        <v>43981</v>
      </c>
      <c r="P16" s="32" t="s">
        <v>386</v>
      </c>
      <c r="Q16" s="32" t="s">
        <v>387</v>
      </c>
      <c r="R16" s="42">
        <v>1</v>
      </c>
      <c r="S16" s="42">
        <v>1</v>
      </c>
      <c r="T16" s="42">
        <v>1</v>
      </c>
      <c r="U16" s="42">
        <v>1</v>
      </c>
      <c r="V16" s="42" t="s">
        <v>874</v>
      </c>
      <c r="W16" s="14">
        <v>1</v>
      </c>
      <c r="X16" s="14">
        <v>1</v>
      </c>
      <c r="Y16" s="118">
        <v>1</v>
      </c>
      <c r="Z16" s="130"/>
      <c r="AA16" s="130"/>
      <c r="AB16" s="130"/>
      <c r="AC16" s="130"/>
      <c r="AD16" s="22" t="s">
        <v>108</v>
      </c>
      <c r="AE16" s="22" t="s">
        <v>114</v>
      </c>
      <c r="AF16" s="22" t="s">
        <v>115</v>
      </c>
      <c r="AG16" s="23">
        <v>1184</v>
      </c>
      <c r="AH16" s="22" t="s">
        <v>118</v>
      </c>
      <c r="AI16" s="22" t="s">
        <v>119</v>
      </c>
      <c r="AJ16" s="46">
        <v>9278856215</v>
      </c>
      <c r="AK16" s="71">
        <v>1</v>
      </c>
      <c r="AL16" s="46">
        <v>9278856215</v>
      </c>
      <c r="AM16" s="22" t="s">
        <v>845</v>
      </c>
      <c r="AN16" s="22" t="s">
        <v>846</v>
      </c>
    </row>
    <row r="17" spans="1:40" ht="130.5" customHeight="1" x14ac:dyDescent="0.25">
      <c r="A17" s="45" t="s">
        <v>734</v>
      </c>
      <c r="B17" s="22" t="s">
        <v>53</v>
      </c>
      <c r="C17" s="22" t="s">
        <v>55</v>
      </c>
      <c r="D17" s="130"/>
      <c r="E17" s="28" t="s">
        <v>70</v>
      </c>
      <c r="F17" s="28" t="s">
        <v>71</v>
      </c>
      <c r="G17" s="34">
        <v>0.5</v>
      </c>
      <c r="H17" s="28" t="s">
        <v>82</v>
      </c>
      <c r="I17" s="28" t="s">
        <v>83</v>
      </c>
      <c r="J17" s="34" t="s">
        <v>84</v>
      </c>
      <c r="K17" s="28" t="s">
        <v>96</v>
      </c>
      <c r="L17" s="140" t="s">
        <v>97</v>
      </c>
      <c r="M17" s="132" t="s">
        <v>98</v>
      </c>
      <c r="N17" s="138">
        <v>42856</v>
      </c>
      <c r="O17" s="139">
        <v>43981</v>
      </c>
      <c r="P17" s="32" t="s">
        <v>99</v>
      </c>
      <c r="Q17" s="32" t="s">
        <v>388</v>
      </c>
      <c r="R17" s="34">
        <v>1</v>
      </c>
      <c r="S17" s="34">
        <v>1</v>
      </c>
      <c r="T17" s="34">
        <v>1</v>
      </c>
      <c r="U17" s="34">
        <v>1</v>
      </c>
      <c r="V17" s="34">
        <v>0</v>
      </c>
      <c r="W17" s="14">
        <v>0</v>
      </c>
      <c r="X17" s="23">
        <v>0</v>
      </c>
      <c r="Y17" s="118">
        <v>0</v>
      </c>
      <c r="Z17" s="130"/>
      <c r="AA17" s="130"/>
      <c r="AB17" s="130"/>
      <c r="AC17" s="130"/>
      <c r="AD17" s="28" t="s">
        <v>108</v>
      </c>
      <c r="AE17" s="28" t="s">
        <v>114</v>
      </c>
      <c r="AF17" s="28" t="s">
        <v>115</v>
      </c>
      <c r="AG17" s="34">
        <v>1184</v>
      </c>
      <c r="AH17" s="28" t="s">
        <v>118</v>
      </c>
      <c r="AI17" s="28" t="s">
        <v>119</v>
      </c>
      <c r="AJ17" s="43" t="s">
        <v>432</v>
      </c>
      <c r="AK17" s="43" t="s">
        <v>432</v>
      </c>
      <c r="AL17" s="43" t="s">
        <v>432</v>
      </c>
      <c r="AM17" s="22" t="s">
        <v>675</v>
      </c>
      <c r="AN17" s="72" t="s">
        <v>847</v>
      </c>
    </row>
    <row r="18" spans="1:40" ht="130.5" customHeight="1" x14ac:dyDescent="0.25">
      <c r="A18" s="45" t="s">
        <v>735</v>
      </c>
      <c r="B18" s="21" t="s">
        <v>53</v>
      </c>
      <c r="C18" s="21" t="s">
        <v>54</v>
      </c>
      <c r="D18" s="130"/>
      <c r="E18" s="22" t="s">
        <v>72</v>
      </c>
      <c r="F18" s="22" t="s">
        <v>73</v>
      </c>
      <c r="G18" s="34">
        <v>2.5</v>
      </c>
      <c r="H18" s="22" t="s">
        <v>82</v>
      </c>
      <c r="I18" s="22" t="s">
        <v>83</v>
      </c>
      <c r="J18" s="23" t="s">
        <v>84</v>
      </c>
      <c r="K18" s="22" t="s">
        <v>100</v>
      </c>
      <c r="L18" s="137" t="s">
        <v>101</v>
      </c>
      <c r="M18" s="126" t="s">
        <v>102</v>
      </c>
      <c r="N18" s="25">
        <v>42856</v>
      </c>
      <c r="O18" s="25">
        <v>43981</v>
      </c>
      <c r="P18" s="32" t="s">
        <v>389</v>
      </c>
      <c r="Q18" s="32" t="s">
        <v>390</v>
      </c>
      <c r="R18" s="68">
        <v>1</v>
      </c>
      <c r="S18" s="68">
        <v>1</v>
      </c>
      <c r="T18" s="68">
        <v>1</v>
      </c>
      <c r="U18" s="68">
        <v>1</v>
      </c>
      <c r="V18" s="23" t="s">
        <v>659</v>
      </c>
      <c r="W18" s="14">
        <v>1</v>
      </c>
      <c r="X18" s="14">
        <v>1</v>
      </c>
      <c r="Y18" s="118">
        <v>1</v>
      </c>
      <c r="Z18" s="130"/>
      <c r="AA18" s="130"/>
      <c r="AB18" s="130"/>
      <c r="AC18" s="130"/>
      <c r="AD18" s="22" t="s">
        <v>108</v>
      </c>
      <c r="AE18" s="22" t="s">
        <v>114</v>
      </c>
      <c r="AF18" s="22" t="s">
        <v>115</v>
      </c>
      <c r="AG18" s="23">
        <v>1186</v>
      </c>
      <c r="AH18" s="22" t="s">
        <v>120</v>
      </c>
      <c r="AI18" s="22" t="s">
        <v>121</v>
      </c>
      <c r="AJ18" s="66">
        <v>1611553894</v>
      </c>
      <c r="AK18" s="71">
        <v>1</v>
      </c>
      <c r="AL18" s="66">
        <v>1611553894</v>
      </c>
      <c r="AM18" s="32" t="s">
        <v>676</v>
      </c>
      <c r="AN18" s="58" t="s">
        <v>848</v>
      </c>
    </row>
    <row r="19" spans="1:40" ht="130.5" customHeight="1" x14ac:dyDescent="0.25">
      <c r="A19" s="45" t="s">
        <v>736</v>
      </c>
      <c r="B19" s="22" t="s">
        <v>53</v>
      </c>
      <c r="C19" s="22" t="s">
        <v>54</v>
      </c>
      <c r="D19" s="130"/>
      <c r="E19" s="22" t="s">
        <v>74</v>
      </c>
      <c r="F19" s="22" t="s">
        <v>75</v>
      </c>
      <c r="G19" s="34">
        <v>2.5</v>
      </c>
      <c r="H19" s="22" t="s">
        <v>82</v>
      </c>
      <c r="I19" s="22" t="s">
        <v>83</v>
      </c>
      <c r="J19" s="23" t="s">
        <v>84</v>
      </c>
      <c r="K19" s="22" t="s">
        <v>100</v>
      </c>
      <c r="L19" s="137" t="s">
        <v>103</v>
      </c>
      <c r="M19" s="126" t="s">
        <v>102</v>
      </c>
      <c r="N19" s="25">
        <v>42856</v>
      </c>
      <c r="O19" s="25">
        <v>43981</v>
      </c>
      <c r="P19" s="32" t="s">
        <v>391</v>
      </c>
      <c r="Q19" s="32" t="s">
        <v>392</v>
      </c>
      <c r="R19" s="42">
        <v>1</v>
      </c>
      <c r="S19" s="42">
        <v>1</v>
      </c>
      <c r="T19" s="42">
        <v>1</v>
      </c>
      <c r="U19" s="42">
        <v>1</v>
      </c>
      <c r="V19" s="42">
        <v>0</v>
      </c>
      <c r="W19" s="14">
        <v>0</v>
      </c>
      <c r="X19" s="14">
        <v>1</v>
      </c>
      <c r="Y19" s="118">
        <v>1</v>
      </c>
      <c r="Z19" s="130"/>
      <c r="AA19" s="130"/>
      <c r="AB19" s="130"/>
      <c r="AC19" s="130"/>
      <c r="AD19" s="22" t="s">
        <v>108</v>
      </c>
      <c r="AE19" s="22" t="s">
        <v>114</v>
      </c>
      <c r="AF19" s="22" t="s">
        <v>115</v>
      </c>
      <c r="AG19" s="23">
        <v>1186</v>
      </c>
      <c r="AH19" s="22" t="s">
        <v>120</v>
      </c>
      <c r="AI19" s="22" t="s">
        <v>122</v>
      </c>
      <c r="AJ19" s="66">
        <v>219196872</v>
      </c>
      <c r="AK19" s="71">
        <v>1</v>
      </c>
      <c r="AL19" s="66">
        <v>219196872</v>
      </c>
      <c r="AM19" s="75" t="s">
        <v>677</v>
      </c>
      <c r="AN19" s="75" t="s">
        <v>849</v>
      </c>
    </row>
    <row r="20" spans="1:40" ht="130.5" customHeight="1" x14ac:dyDescent="0.25">
      <c r="A20" s="45" t="s">
        <v>737</v>
      </c>
      <c r="B20" s="22" t="s">
        <v>53</v>
      </c>
      <c r="C20" s="22" t="s">
        <v>56</v>
      </c>
      <c r="D20" s="130"/>
      <c r="E20" s="22" t="s">
        <v>76</v>
      </c>
      <c r="F20" s="22" t="s">
        <v>77</v>
      </c>
      <c r="G20" s="34">
        <v>1.5</v>
      </c>
      <c r="H20" s="22" t="s">
        <v>82</v>
      </c>
      <c r="I20" s="22" t="s">
        <v>83</v>
      </c>
      <c r="J20" s="23" t="s">
        <v>84</v>
      </c>
      <c r="K20" s="22" t="s">
        <v>100</v>
      </c>
      <c r="L20" s="137" t="s">
        <v>104</v>
      </c>
      <c r="M20" s="126" t="s">
        <v>102</v>
      </c>
      <c r="N20" s="25">
        <v>42856</v>
      </c>
      <c r="O20" s="25">
        <v>43981</v>
      </c>
      <c r="P20" s="32" t="s">
        <v>393</v>
      </c>
      <c r="Q20" s="73" t="s">
        <v>863</v>
      </c>
      <c r="R20" s="14">
        <v>0.2</v>
      </c>
      <c r="S20" s="14">
        <v>0.4</v>
      </c>
      <c r="T20" s="14">
        <v>0.3</v>
      </c>
      <c r="U20" s="14">
        <v>0.1</v>
      </c>
      <c r="V20" s="42">
        <v>0</v>
      </c>
      <c r="W20" s="14">
        <v>0</v>
      </c>
      <c r="X20" s="44">
        <v>0.25</v>
      </c>
      <c r="Y20" s="131">
        <v>0.625</v>
      </c>
      <c r="Z20" s="130"/>
      <c r="AA20" s="130"/>
      <c r="AB20" s="130"/>
      <c r="AC20" s="130"/>
      <c r="AD20" s="22" t="s">
        <v>108</v>
      </c>
      <c r="AE20" s="22" t="s">
        <v>114</v>
      </c>
      <c r="AF20" s="22" t="s">
        <v>115</v>
      </c>
      <c r="AG20" s="23">
        <v>1186</v>
      </c>
      <c r="AH20" s="22" t="s">
        <v>120</v>
      </c>
      <c r="AI20" s="22" t="s">
        <v>123</v>
      </c>
      <c r="AJ20" s="74" t="s">
        <v>432</v>
      </c>
      <c r="AK20" s="74" t="s">
        <v>432</v>
      </c>
      <c r="AL20" s="74" t="s">
        <v>432</v>
      </c>
      <c r="AM20" s="32" t="s">
        <v>678</v>
      </c>
      <c r="AN20" s="32" t="s">
        <v>850</v>
      </c>
    </row>
    <row r="21" spans="1:40" ht="130.5" customHeight="1" x14ac:dyDescent="0.25">
      <c r="A21" s="45" t="s">
        <v>738</v>
      </c>
      <c r="B21" s="22" t="s">
        <v>53</v>
      </c>
      <c r="C21" s="22" t="s">
        <v>56</v>
      </c>
      <c r="D21" s="130"/>
      <c r="E21" s="22" t="s">
        <v>78</v>
      </c>
      <c r="F21" s="22" t="s">
        <v>79</v>
      </c>
      <c r="G21" s="34">
        <v>2.5</v>
      </c>
      <c r="H21" s="22" t="s">
        <v>82</v>
      </c>
      <c r="I21" s="22" t="s">
        <v>83</v>
      </c>
      <c r="J21" s="23" t="s">
        <v>84</v>
      </c>
      <c r="K21" s="22" t="s">
        <v>100</v>
      </c>
      <c r="L21" s="137" t="s">
        <v>105</v>
      </c>
      <c r="M21" s="126" t="s">
        <v>102</v>
      </c>
      <c r="N21" s="25">
        <v>42856</v>
      </c>
      <c r="O21" s="25">
        <v>43981</v>
      </c>
      <c r="P21" s="32" t="s">
        <v>394</v>
      </c>
      <c r="Q21" s="73" t="s">
        <v>395</v>
      </c>
      <c r="R21" s="14">
        <v>0.1</v>
      </c>
      <c r="S21" s="14">
        <v>0.2</v>
      </c>
      <c r="T21" s="14">
        <v>0.4</v>
      </c>
      <c r="U21" s="14">
        <v>0.3</v>
      </c>
      <c r="V21" s="14">
        <v>0</v>
      </c>
      <c r="W21" s="14">
        <v>0</v>
      </c>
      <c r="X21" s="14">
        <v>0.1</v>
      </c>
      <c r="Y21" s="118">
        <v>0.5</v>
      </c>
      <c r="Z21" s="130"/>
      <c r="AA21" s="130"/>
      <c r="AB21" s="130"/>
      <c r="AC21" s="130"/>
      <c r="AD21" s="22" t="s">
        <v>108</v>
      </c>
      <c r="AE21" s="22" t="s">
        <v>114</v>
      </c>
      <c r="AF21" s="22" t="s">
        <v>115</v>
      </c>
      <c r="AG21" s="23">
        <v>1186</v>
      </c>
      <c r="AH21" s="22" t="s">
        <v>120</v>
      </c>
      <c r="AI21" s="22" t="s">
        <v>123</v>
      </c>
      <c r="AJ21" s="74" t="s">
        <v>432</v>
      </c>
      <c r="AK21" s="74" t="s">
        <v>432</v>
      </c>
      <c r="AL21" s="74" t="s">
        <v>432</v>
      </c>
      <c r="AM21" s="32" t="s">
        <v>679</v>
      </c>
      <c r="AN21" s="32" t="s">
        <v>850</v>
      </c>
    </row>
    <row r="22" spans="1:40" ht="130.5" customHeight="1" x14ac:dyDescent="0.25">
      <c r="A22" s="45" t="s">
        <v>739</v>
      </c>
      <c r="B22" s="21" t="s">
        <v>53</v>
      </c>
      <c r="C22" s="21" t="s">
        <v>57</v>
      </c>
      <c r="D22" s="130"/>
      <c r="E22" s="28" t="s">
        <v>80</v>
      </c>
      <c r="F22" s="28" t="s">
        <v>81</v>
      </c>
      <c r="G22" s="34">
        <v>2.5</v>
      </c>
      <c r="H22" s="28" t="s">
        <v>82</v>
      </c>
      <c r="I22" s="28" t="s">
        <v>83</v>
      </c>
      <c r="J22" s="34" t="s">
        <v>84</v>
      </c>
      <c r="K22" s="28" t="s">
        <v>100</v>
      </c>
      <c r="L22" s="140" t="s">
        <v>106</v>
      </c>
      <c r="M22" s="141" t="s">
        <v>102</v>
      </c>
      <c r="N22" s="138">
        <v>42856</v>
      </c>
      <c r="O22" s="138">
        <v>43981</v>
      </c>
      <c r="P22" s="32" t="s">
        <v>107</v>
      </c>
      <c r="Q22" s="32" t="s">
        <v>396</v>
      </c>
      <c r="R22" s="14">
        <v>0.2</v>
      </c>
      <c r="S22" s="14">
        <v>0.2</v>
      </c>
      <c r="T22" s="14">
        <v>0.3</v>
      </c>
      <c r="U22" s="14">
        <v>0.3</v>
      </c>
      <c r="V22" s="14">
        <v>0</v>
      </c>
      <c r="W22" s="14">
        <v>0</v>
      </c>
      <c r="X22" s="39">
        <v>0</v>
      </c>
      <c r="Y22" s="118">
        <v>0</v>
      </c>
      <c r="Z22" s="130"/>
      <c r="AA22" s="130"/>
      <c r="AB22" s="130"/>
      <c r="AC22" s="130"/>
      <c r="AD22" s="28" t="s">
        <v>108</v>
      </c>
      <c r="AE22" s="28" t="s">
        <v>114</v>
      </c>
      <c r="AF22" s="28" t="s">
        <v>115</v>
      </c>
      <c r="AG22" s="34">
        <v>1186</v>
      </c>
      <c r="AH22" s="28" t="s">
        <v>120</v>
      </c>
      <c r="AI22" s="28" t="s">
        <v>123</v>
      </c>
      <c r="AJ22" s="74" t="s">
        <v>432</v>
      </c>
      <c r="AK22" s="74" t="s">
        <v>432</v>
      </c>
      <c r="AL22" s="74" t="s">
        <v>432</v>
      </c>
      <c r="AM22" s="32" t="s">
        <v>681</v>
      </c>
      <c r="AN22" s="32" t="s">
        <v>680</v>
      </c>
    </row>
    <row r="23" spans="1:40" ht="118.5" customHeight="1" x14ac:dyDescent="0.25">
      <c r="A23" s="45" t="s">
        <v>740</v>
      </c>
      <c r="B23" s="21" t="s">
        <v>124</v>
      </c>
      <c r="C23" s="21" t="s">
        <v>125</v>
      </c>
      <c r="D23" s="130"/>
      <c r="E23" s="21" t="s">
        <v>129</v>
      </c>
      <c r="F23" s="21" t="s">
        <v>130</v>
      </c>
      <c r="G23" s="45">
        <v>1.0900000000000001</v>
      </c>
      <c r="H23" s="22" t="s">
        <v>131</v>
      </c>
      <c r="I23" s="22" t="s">
        <v>132</v>
      </c>
      <c r="J23" s="23" t="s">
        <v>133</v>
      </c>
      <c r="K23" s="22" t="s">
        <v>134</v>
      </c>
      <c r="L23" s="22" t="s">
        <v>135</v>
      </c>
      <c r="M23" s="132" t="s">
        <v>136</v>
      </c>
      <c r="N23" s="25">
        <v>42887</v>
      </c>
      <c r="O23" s="26">
        <v>44195</v>
      </c>
      <c r="P23" s="22" t="s">
        <v>137</v>
      </c>
      <c r="Q23" s="21" t="s">
        <v>138</v>
      </c>
      <c r="R23" s="23">
        <v>1</v>
      </c>
      <c r="S23" s="23">
        <v>1</v>
      </c>
      <c r="T23" s="23">
        <v>1</v>
      </c>
      <c r="U23" s="23">
        <v>1</v>
      </c>
      <c r="V23" s="24">
        <v>0</v>
      </c>
      <c r="W23" s="14">
        <v>0</v>
      </c>
      <c r="X23" s="23">
        <v>0</v>
      </c>
      <c r="Y23" s="118">
        <v>0</v>
      </c>
      <c r="Z23" s="130"/>
      <c r="AA23" s="130"/>
      <c r="AB23" s="130"/>
      <c r="AC23" s="130"/>
      <c r="AD23" s="21" t="s">
        <v>108</v>
      </c>
      <c r="AE23" s="21" t="s">
        <v>213</v>
      </c>
      <c r="AF23" s="21" t="s">
        <v>214</v>
      </c>
      <c r="AG23" s="24">
        <v>1040</v>
      </c>
      <c r="AH23" s="21" t="s">
        <v>215</v>
      </c>
      <c r="AI23" s="21" t="s">
        <v>216</v>
      </c>
      <c r="AJ23" s="46">
        <v>11407119338</v>
      </c>
      <c r="AK23" s="49" t="s">
        <v>217</v>
      </c>
      <c r="AL23" s="46" t="s">
        <v>139</v>
      </c>
      <c r="AM23" s="30" t="s">
        <v>684</v>
      </c>
      <c r="AN23" s="22" t="s">
        <v>685</v>
      </c>
    </row>
    <row r="24" spans="1:40" ht="118.5" customHeight="1" x14ac:dyDescent="0.25">
      <c r="A24" s="45" t="s">
        <v>741</v>
      </c>
      <c r="B24" s="21" t="s">
        <v>124</v>
      </c>
      <c r="C24" s="21" t="s">
        <v>125</v>
      </c>
      <c r="D24" s="130"/>
      <c r="E24" s="21" t="s">
        <v>140</v>
      </c>
      <c r="F24" s="21" t="s">
        <v>141</v>
      </c>
      <c r="G24" s="45">
        <v>1.036</v>
      </c>
      <c r="H24" s="22" t="s">
        <v>131</v>
      </c>
      <c r="I24" s="22" t="s">
        <v>132</v>
      </c>
      <c r="J24" s="23" t="s">
        <v>133</v>
      </c>
      <c r="K24" s="22" t="s">
        <v>142</v>
      </c>
      <c r="L24" s="22" t="s">
        <v>135</v>
      </c>
      <c r="M24" s="132" t="s">
        <v>143</v>
      </c>
      <c r="N24" s="25">
        <v>42887</v>
      </c>
      <c r="O24" s="26">
        <v>43464</v>
      </c>
      <c r="P24" s="22" t="s">
        <v>144</v>
      </c>
      <c r="Q24" s="21" t="s">
        <v>145</v>
      </c>
      <c r="R24" s="23">
        <v>15</v>
      </c>
      <c r="S24" s="23">
        <v>15</v>
      </c>
      <c r="T24" s="23" t="s">
        <v>139</v>
      </c>
      <c r="U24" s="23" t="s">
        <v>139</v>
      </c>
      <c r="V24" s="24">
        <v>12</v>
      </c>
      <c r="W24" s="14">
        <v>0.8</v>
      </c>
      <c r="X24" s="23">
        <v>0</v>
      </c>
      <c r="Y24" s="118">
        <v>0</v>
      </c>
      <c r="Z24" s="130"/>
      <c r="AA24" s="130"/>
      <c r="AB24" s="130"/>
      <c r="AC24" s="130"/>
      <c r="AD24" s="21" t="s">
        <v>108</v>
      </c>
      <c r="AE24" s="21" t="s">
        <v>213</v>
      </c>
      <c r="AF24" s="21" t="s">
        <v>214</v>
      </c>
      <c r="AG24" s="24">
        <v>1040</v>
      </c>
      <c r="AH24" s="21" t="s">
        <v>215</v>
      </c>
      <c r="AI24" s="21" t="s">
        <v>218</v>
      </c>
      <c r="AJ24" s="46">
        <v>18836079246</v>
      </c>
      <c r="AK24" s="49" t="s">
        <v>139</v>
      </c>
      <c r="AL24" s="46" t="s">
        <v>139</v>
      </c>
      <c r="AM24" s="30" t="s">
        <v>686</v>
      </c>
      <c r="AN24" s="75" t="s">
        <v>687</v>
      </c>
    </row>
    <row r="25" spans="1:40" ht="118.5" customHeight="1" x14ac:dyDescent="0.25">
      <c r="A25" s="45" t="s">
        <v>742</v>
      </c>
      <c r="B25" s="21" t="s">
        <v>124</v>
      </c>
      <c r="C25" s="21" t="s">
        <v>126</v>
      </c>
      <c r="D25" s="130"/>
      <c r="E25" s="21" t="s">
        <v>146</v>
      </c>
      <c r="F25" s="21" t="s">
        <v>147</v>
      </c>
      <c r="G25" s="45">
        <v>1.214</v>
      </c>
      <c r="H25" s="22" t="s">
        <v>131</v>
      </c>
      <c r="I25" s="22" t="s">
        <v>132</v>
      </c>
      <c r="J25" s="23" t="s">
        <v>133</v>
      </c>
      <c r="K25" s="22" t="s">
        <v>134</v>
      </c>
      <c r="L25" s="22" t="s">
        <v>135</v>
      </c>
      <c r="M25" s="132" t="s">
        <v>136</v>
      </c>
      <c r="N25" s="25">
        <v>43374</v>
      </c>
      <c r="O25" s="26">
        <v>43403</v>
      </c>
      <c r="P25" s="22" t="s">
        <v>148</v>
      </c>
      <c r="Q25" s="21" t="s">
        <v>149</v>
      </c>
      <c r="R25" s="23" t="s">
        <v>139</v>
      </c>
      <c r="S25" s="27">
        <v>1</v>
      </c>
      <c r="T25" s="23" t="s">
        <v>139</v>
      </c>
      <c r="U25" s="23" t="s">
        <v>139</v>
      </c>
      <c r="V25" s="24" t="s">
        <v>139</v>
      </c>
      <c r="W25" s="14" t="s">
        <v>432</v>
      </c>
      <c r="X25" s="23">
        <v>1</v>
      </c>
      <c r="Y25" s="118">
        <v>1</v>
      </c>
      <c r="Z25" s="130"/>
      <c r="AA25" s="130"/>
      <c r="AB25" s="130"/>
      <c r="AC25" s="130"/>
      <c r="AD25" s="21" t="s">
        <v>108</v>
      </c>
      <c r="AE25" s="21" t="s">
        <v>213</v>
      </c>
      <c r="AF25" s="21" t="s">
        <v>214</v>
      </c>
      <c r="AG25" s="24">
        <v>1040</v>
      </c>
      <c r="AH25" s="21" t="s">
        <v>215</v>
      </c>
      <c r="AI25" s="21" t="s">
        <v>216</v>
      </c>
      <c r="AJ25" s="46">
        <v>11407119338</v>
      </c>
      <c r="AK25" s="49" t="s">
        <v>139</v>
      </c>
      <c r="AL25" s="49" t="s">
        <v>139</v>
      </c>
      <c r="AM25" s="30" t="s">
        <v>688</v>
      </c>
      <c r="AN25" s="22" t="s">
        <v>689</v>
      </c>
    </row>
    <row r="26" spans="1:40" ht="118.5" customHeight="1" x14ac:dyDescent="0.25">
      <c r="A26" s="45" t="s">
        <v>743</v>
      </c>
      <c r="B26" s="21" t="s">
        <v>124</v>
      </c>
      <c r="C26" s="21" t="s">
        <v>125</v>
      </c>
      <c r="D26" s="130"/>
      <c r="E26" s="21" t="s">
        <v>150</v>
      </c>
      <c r="F26" s="21" t="s">
        <v>151</v>
      </c>
      <c r="G26" s="45">
        <v>1</v>
      </c>
      <c r="H26" s="22" t="s">
        <v>131</v>
      </c>
      <c r="I26" s="22" t="s">
        <v>132</v>
      </c>
      <c r="J26" s="23" t="s">
        <v>133</v>
      </c>
      <c r="K26" s="22" t="s">
        <v>152</v>
      </c>
      <c r="L26" s="22" t="s">
        <v>153</v>
      </c>
      <c r="M26" s="132" t="s">
        <v>154</v>
      </c>
      <c r="N26" s="25">
        <v>42826</v>
      </c>
      <c r="O26" s="26">
        <v>44195</v>
      </c>
      <c r="P26" s="22" t="s">
        <v>155</v>
      </c>
      <c r="Q26" s="21" t="s">
        <v>156</v>
      </c>
      <c r="R26" s="23">
        <v>500</v>
      </c>
      <c r="S26" s="23">
        <v>850</v>
      </c>
      <c r="T26" s="23">
        <v>850</v>
      </c>
      <c r="U26" s="23">
        <v>850</v>
      </c>
      <c r="V26" s="24">
        <v>570</v>
      </c>
      <c r="W26" s="14">
        <v>1.1399999999999999</v>
      </c>
      <c r="X26" s="23">
        <v>35</v>
      </c>
      <c r="Y26" s="131">
        <v>4.1099999999999998E-2</v>
      </c>
      <c r="Z26" s="130"/>
      <c r="AA26" s="130"/>
      <c r="AB26" s="130"/>
      <c r="AC26" s="130"/>
      <c r="AD26" s="21" t="s">
        <v>108</v>
      </c>
      <c r="AE26" s="21" t="s">
        <v>213</v>
      </c>
      <c r="AF26" s="21" t="s">
        <v>214</v>
      </c>
      <c r="AG26" s="24">
        <v>1040</v>
      </c>
      <c r="AH26" s="21" t="s">
        <v>215</v>
      </c>
      <c r="AI26" s="21" t="s">
        <v>219</v>
      </c>
      <c r="AJ26" s="46">
        <v>4832898945</v>
      </c>
      <c r="AK26" s="49" t="s">
        <v>139</v>
      </c>
      <c r="AL26" s="46" t="s">
        <v>139</v>
      </c>
      <c r="AM26" s="30" t="s">
        <v>690</v>
      </c>
      <c r="AN26" s="142" t="s">
        <v>691</v>
      </c>
    </row>
    <row r="27" spans="1:40" ht="118.5" customHeight="1" x14ac:dyDescent="0.25">
      <c r="A27" s="45" t="s">
        <v>744</v>
      </c>
      <c r="B27" s="21" t="s">
        <v>124</v>
      </c>
      <c r="C27" s="21" t="s">
        <v>127</v>
      </c>
      <c r="D27" s="130"/>
      <c r="E27" s="21" t="s">
        <v>157</v>
      </c>
      <c r="F27" s="22" t="s">
        <v>158</v>
      </c>
      <c r="G27" s="45">
        <v>1.5</v>
      </c>
      <c r="H27" s="22" t="s">
        <v>131</v>
      </c>
      <c r="I27" s="22" t="s">
        <v>132</v>
      </c>
      <c r="J27" s="23" t="s">
        <v>133</v>
      </c>
      <c r="K27" s="22" t="s">
        <v>159</v>
      </c>
      <c r="L27" s="22" t="s">
        <v>160</v>
      </c>
      <c r="M27" s="132" t="s">
        <v>161</v>
      </c>
      <c r="N27" s="25">
        <v>42887</v>
      </c>
      <c r="O27" s="26">
        <v>43981</v>
      </c>
      <c r="P27" s="22" t="s">
        <v>162</v>
      </c>
      <c r="Q27" s="28" t="s">
        <v>163</v>
      </c>
      <c r="R27" s="14">
        <v>1</v>
      </c>
      <c r="S27" s="14">
        <v>1</v>
      </c>
      <c r="T27" s="14">
        <v>1</v>
      </c>
      <c r="U27" s="14">
        <v>1</v>
      </c>
      <c r="V27" s="29">
        <v>1</v>
      </c>
      <c r="W27" s="14">
        <v>1</v>
      </c>
      <c r="X27" s="14">
        <v>1</v>
      </c>
      <c r="Y27" s="118">
        <v>1</v>
      </c>
      <c r="Z27" s="130"/>
      <c r="AA27" s="130"/>
      <c r="AB27" s="130"/>
      <c r="AC27" s="130"/>
      <c r="AD27" s="21" t="s">
        <v>108</v>
      </c>
      <c r="AE27" s="21" t="s">
        <v>220</v>
      </c>
      <c r="AF27" s="21" t="s">
        <v>221</v>
      </c>
      <c r="AG27" s="24">
        <v>1049</v>
      </c>
      <c r="AH27" s="21" t="s">
        <v>222</v>
      </c>
      <c r="AI27" s="30" t="s">
        <v>223</v>
      </c>
      <c r="AJ27" s="46">
        <v>18815886313</v>
      </c>
      <c r="AK27" s="49" t="s">
        <v>139</v>
      </c>
      <c r="AL27" s="46" t="s">
        <v>139</v>
      </c>
      <c r="AM27" s="30" t="s">
        <v>692</v>
      </c>
      <c r="AN27" s="30" t="s">
        <v>693</v>
      </c>
    </row>
    <row r="28" spans="1:40" ht="118.5" customHeight="1" x14ac:dyDescent="0.25">
      <c r="A28" s="45" t="s">
        <v>745</v>
      </c>
      <c r="B28" s="21" t="s">
        <v>124</v>
      </c>
      <c r="C28" s="21" t="s">
        <v>127</v>
      </c>
      <c r="D28" s="130"/>
      <c r="E28" s="21" t="s">
        <v>164</v>
      </c>
      <c r="F28" s="21" t="s">
        <v>165</v>
      </c>
      <c r="G28" s="45">
        <v>1.5</v>
      </c>
      <c r="H28" s="22" t="s">
        <v>131</v>
      </c>
      <c r="I28" s="22" t="s">
        <v>132</v>
      </c>
      <c r="J28" s="23" t="s">
        <v>133</v>
      </c>
      <c r="K28" s="22" t="s">
        <v>159</v>
      </c>
      <c r="L28" s="22" t="s">
        <v>160</v>
      </c>
      <c r="M28" s="132" t="s">
        <v>161</v>
      </c>
      <c r="N28" s="25">
        <v>42887</v>
      </c>
      <c r="O28" s="26">
        <v>43981</v>
      </c>
      <c r="P28" s="21" t="s">
        <v>166</v>
      </c>
      <c r="Q28" s="28" t="s">
        <v>167</v>
      </c>
      <c r="R28" s="14">
        <v>0.2</v>
      </c>
      <c r="S28" s="14">
        <v>0.3</v>
      </c>
      <c r="T28" s="14">
        <v>0.4</v>
      </c>
      <c r="U28" s="14">
        <v>0.1</v>
      </c>
      <c r="V28" s="29">
        <v>0.2</v>
      </c>
      <c r="W28" s="14">
        <v>1</v>
      </c>
      <c r="X28" s="14">
        <v>0.3</v>
      </c>
      <c r="Y28" s="118">
        <v>1</v>
      </c>
      <c r="Z28" s="130"/>
      <c r="AA28" s="130"/>
      <c r="AB28" s="130"/>
      <c r="AC28" s="130"/>
      <c r="AD28" s="21" t="s">
        <v>108</v>
      </c>
      <c r="AE28" s="21" t="s">
        <v>220</v>
      </c>
      <c r="AF28" s="21" t="s">
        <v>221</v>
      </c>
      <c r="AG28" s="24">
        <v>1049</v>
      </c>
      <c r="AH28" s="21" t="s">
        <v>222</v>
      </c>
      <c r="AI28" s="30" t="s">
        <v>224</v>
      </c>
      <c r="AJ28" s="46">
        <v>16925423500</v>
      </c>
      <c r="AK28" s="49" t="s">
        <v>139</v>
      </c>
      <c r="AL28" s="46" t="s">
        <v>139</v>
      </c>
      <c r="AM28" s="30" t="s">
        <v>694</v>
      </c>
      <c r="AN28" s="30" t="s">
        <v>695</v>
      </c>
    </row>
    <row r="29" spans="1:40" ht="118.5" customHeight="1" x14ac:dyDescent="0.25">
      <c r="A29" s="45" t="s">
        <v>746</v>
      </c>
      <c r="B29" s="21" t="s">
        <v>124</v>
      </c>
      <c r="C29" s="21" t="s">
        <v>127</v>
      </c>
      <c r="D29" s="130"/>
      <c r="E29" s="21" t="s">
        <v>168</v>
      </c>
      <c r="F29" s="21" t="s">
        <v>169</v>
      </c>
      <c r="G29" s="45">
        <v>0.8</v>
      </c>
      <c r="H29" s="22" t="s">
        <v>131</v>
      </c>
      <c r="I29" s="22" t="s">
        <v>132</v>
      </c>
      <c r="J29" s="23" t="s">
        <v>133</v>
      </c>
      <c r="K29" s="22" t="s">
        <v>159</v>
      </c>
      <c r="L29" s="22" t="s">
        <v>160</v>
      </c>
      <c r="M29" s="132" t="s">
        <v>161</v>
      </c>
      <c r="N29" s="25">
        <v>42887</v>
      </c>
      <c r="O29" s="26">
        <v>43981</v>
      </c>
      <c r="P29" s="22" t="s">
        <v>170</v>
      </c>
      <c r="Q29" s="22" t="s">
        <v>171</v>
      </c>
      <c r="R29" s="14">
        <v>1</v>
      </c>
      <c r="S29" s="14">
        <v>1</v>
      </c>
      <c r="T29" s="14">
        <v>1</v>
      </c>
      <c r="U29" s="14">
        <v>1</v>
      </c>
      <c r="V29" s="29">
        <v>1</v>
      </c>
      <c r="W29" s="14">
        <v>1</v>
      </c>
      <c r="X29" s="14">
        <v>1</v>
      </c>
      <c r="Y29" s="118">
        <v>1</v>
      </c>
      <c r="Z29" s="130"/>
      <c r="AA29" s="130"/>
      <c r="AB29" s="130"/>
      <c r="AC29" s="130"/>
      <c r="AD29" s="21" t="s">
        <v>108</v>
      </c>
      <c r="AE29" s="21" t="s">
        <v>220</v>
      </c>
      <c r="AF29" s="21" t="s">
        <v>221</v>
      </c>
      <c r="AG29" s="24">
        <v>1049</v>
      </c>
      <c r="AH29" s="21" t="s">
        <v>222</v>
      </c>
      <c r="AI29" s="30" t="s">
        <v>225</v>
      </c>
      <c r="AJ29" s="46">
        <v>303353501378</v>
      </c>
      <c r="AK29" s="49" t="s">
        <v>139</v>
      </c>
      <c r="AL29" s="46" t="s">
        <v>139</v>
      </c>
      <c r="AM29" s="30" t="s">
        <v>696</v>
      </c>
      <c r="AN29" s="30" t="s">
        <v>697</v>
      </c>
    </row>
    <row r="30" spans="1:40" ht="118.5" customHeight="1" x14ac:dyDescent="0.25">
      <c r="A30" s="45" t="s">
        <v>747</v>
      </c>
      <c r="B30" s="21" t="s">
        <v>124</v>
      </c>
      <c r="C30" s="21" t="s">
        <v>127</v>
      </c>
      <c r="D30" s="130"/>
      <c r="E30" s="22" t="s">
        <v>172</v>
      </c>
      <c r="F30" s="22" t="s">
        <v>173</v>
      </c>
      <c r="G30" s="45">
        <v>1.51</v>
      </c>
      <c r="H30" s="22" t="s">
        <v>131</v>
      </c>
      <c r="I30" s="22" t="s">
        <v>132</v>
      </c>
      <c r="J30" s="23" t="s">
        <v>133</v>
      </c>
      <c r="K30" s="22" t="s">
        <v>174</v>
      </c>
      <c r="L30" s="22" t="s">
        <v>175</v>
      </c>
      <c r="M30" s="132" t="s">
        <v>176</v>
      </c>
      <c r="N30" s="25">
        <v>42887</v>
      </c>
      <c r="O30" s="26">
        <v>43981</v>
      </c>
      <c r="P30" s="22" t="s">
        <v>177</v>
      </c>
      <c r="Q30" s="22" t="s">
        <v>178</v>
      </c>
      <c r="R30" s="14">
        <v>1</v>
      </c>
      <c r="S30" s="14">
        <v>1</v>
      </c>
      <c r="T30" s="14">
        <v>1</v>
      </c>
      <c r="U30" s="14">
        <v>1</v>
      </c>
      <c r="V30" s="29">
        <v>1</v>
      </c>
      <c r="W30" s="14">
        <v>1</v>
      </c>
      <c r="X30" s="14">
        <v>1</v>
      </c>
      <c r="Y30" s="118">
        <v>1</v>
      </c>
      <c r="Z30" s="130"/>
      <c r="AA30" s="130"/>
      <c r="AB30" s="130"/>
      <c r="AC30" s="130"/>
      <c r="AD30" s="21" t="s">
        <v>108</v>
      </c>
      <c r="AE30" s="21" t="s">
        <v>226</v>
      </c>
      <c r="AF30" s="21" t="s">
        <v>227</v>
      </c>
      <c r="AG30" s="24">
        <v>1050</v>
      </c>
      <c r="AH30" s="21" t="s">
        <v>228</v>
      </c>
      <c r="AI30" s="21" t="s">
        <v>229</v>
      </c>
      <c r="AJ30" s="47">
        <v>111432323487</v>
      </c>
      <c r="AK30" s="49" t="s">
        <v>139</v>
      </c>
      <c r="AL30" s="46" t="s">
        <v>139</v>
      </c>
      <c r="AM30" s="48" t="s">
        <v>698</v>
      </c>
      <c r="AN30" s="21" t="s">
        <v>699</v>
      </c>
    </row>
    <row r="31" spans="1:40" ht="118.5" customHeight="1" x14ac:dyDescent="0.25">
      <c r="A31" s="45" t="s">
        <v>748</v>
      </c>
      <c r="B31" s="21" t="s">
        <v>124</v>
      </c>
      <c r="C31" s="21" t="s">
        <v>127</v>
      </c>
      <c r="D31" s="130"/>
      <c r="E31" s="22" t="s">
        <v>179</v>
      </c>
      <c r="F31" s="22" t="s">
        <v>180</v>
      </c>
      <c r="G31" s="45">
        <v>0.8</v>
      </c>
      <c r="H31" s="22" t="s">
        <v>131</v>
      </c>
      <c r="I31" s="22" t="s">
        <v>132</v>
      </c>
      <c r="J31" s="23" t="s">
        <v>133</v>
      </c>
      <c r="K31" s="22" t="s">
        <v>181</v>
      </c>
      <c r="L31" s="22" t="s">
        <v>182</v>
      </c>
      <c r="M31" s="132" t="s">
        <v>183</v>
      </c>
      <c r="N31" s="25">
        <v>43282</v>
      </c>
      <c r="O31" s="25">
        <v>43405</v>
      </c>
      <c r="P31" s="22" t="s">
        <v>184</v>
      </c>
      <c r="Q31" s="22" t="s">
        <v>185</v>
      </c>
      <c r="R31" s="27" t="s">
        <v>139</v>
      </c>
      <c r="S31" s="23">
        <v>1</v>
      </c>
      <c r="T31" s="27" t="s">
        <v>139</v>
      </c>
      <c r="U31" s="27" t="s">
        <v>139</v>
      </c>
      <c r="V31" s="27" t="s">
        <v>139</v>
      </c>
      <c r="W31" s="14" t="s">
        <v>432</v>
      </c>
      <c r="X31" s="27">
        <v>0</v>
      </c>
      <c r="Y31" s="118">
        <v>0</v>
      </c>
      <c r="Z31" s="130"/>
      <c r="AA31" s="130"/>
      <c r="AB31" s="130"/>
      <c r="AC31" s="130"/>
      <c r="AD31" s="21" t="s">
        <v>108</v>
      </c>
      <c r="AE31" s="21" t="s">
        <v>220</v>
      </c>
      <c r="AF31" s="21" t="s">
        <v>221</v>
      </c>
      <c r="AG31" s="23">
        <v>1052</v>
      </c>
      <c r="AH31" s="22" t="s">
        <v>230</v>
      </c>
      <c r="AI31" s="22" t="s">
        <v>231</v>
      </c>
      <c r="AJ31" s="46">
        <v>1478302978122</v>
      </c>
      <c r="AK31" s="49" t="s">
        <v>139</v>
      </c>
      <c r="AL31" s="66" t="s">
        <v>139</v>
      </c>
      <c r="AM31" s="75" t="s">
        <v>700</v>
      </c>
      <c r="AN31" s="22" t="s">
        <v>701</v>
      </c>
    </row>
    <row r="32" spans="1:40" ht="118.5" customHeight="1" x14ac:dyDescent="0.25">
      <c r="A32" s="45" t="s">
        <v>749</v>
      </c>
      <c r="B32" s="21" t="s">
        <v>124</v>
      </c>
      <c r="C32" s="21" t="s">
        <v>125</v>
      </c>
      <c r="D32" s="130"/>
      <c r="E32" s="21" t="s">
        <v>186</v>
      </c>
      <c r="F32" s="21" t="s">
        <v>187</v>
      </c>
      <c r="G32" s="45">
        <v>1.5</v>
      </c>
      <c r="H32" s="22" t="s">
        <v>131</v>
      </c>
      <c r="I32" s="22" t="s">
        <v>132</v>
      </c>
      <c r="J32" s="23" t="s">
        <v>133</v>
      </c>
      <c r="K32" s="22" t="s">
        <v>188</v>
      </c>
      <c r="L32" s="22" t="s">
        <v>189</v>
      </c>
      <c r="M32" s="132" t="s">
        <v>190</v>
      </c>
      <c r="N32" s="25">
        <v>42856</v>
      </c>
      <c r="O32" s="26">
        <v>43981</v>
      </c>
      <c r="P32" s="22" t="s">
        <v>191</v>
      </c>
      <c r="Q32" s="21" t="s">
        <v>192</v>
      </c>
      <c r="R32" s="23">
        <v>10</v>
      </c>
      <c r="S32" s="23">
        <v>16</v>
      </c>
      <c r="T32" s="23">
        <v>22</v>
      </c>
      <c r="U32" s="23">
        <v>22</v>
      </c>
      <c r="V32" s="24">
        <v>10</v>
      </c>
      <c r="W32" s="14">
        <v>1</v>
      </c>
      <c r="X32" s="23">
        <v>14</v>
      </c>
      <c r="Y32" s="118">
        <v>0.875</v>
      </c>
      <c r="Z32" s="130"/>
      <c r="AA32" s="130"/>
      <c r="AB32" s="130"/>
      <c r="AC32" s="130"/>
      <c r="AD32" s="21" t="s">
        <v>108</v>
      </c>
      <c r="AE32" s="21" t="s">
        <v>213</v>
      </c>
      <c r="AF32" s="21" t="s">
        <v>232</v>
      </c>
      <c r="AG32" s="24">
        <v>1053</v>
      </c>
      <c r="AH32" s="21" t="s">
        <v>233</v>
      </c>
      <c r="AI32" s="21" t="s">
        <v>234</v>
      </c>
      <c r="AJ32" s="46">
        <v>50923291740</v>
      </c>
      <c r="AK32" s="49">
        <v>1.0159109855689781E-2</v>
      </c>
      <c r="AL32" s="46">
        <v>131296180</v>
      </c>
      <c r="AM32" s="50" t="s">
        <v>702</v>
      </c>
      <c r="AN32" s="75" t="s">
        <v>703</v>
      </c>
    </row>
    <row r="33" spans="1:40" ht="118.5" customHeight="1" x14ac:dyDescent="0.25">
      <c r="A33" s="45" t="s">
        <v>750</v>
      </c>
      <c r="B33" s="21" t="s">
        <v>124</v>
      </c>
      <c r="C33" s="21" t="s">
        <v>128</v>
      </c>
      <c r="D33" s="130"/>
      <c r="E33" s="21" t="s">
        <v>193</v>
      </c>
      <c r="F33" s="21" t="s">
        <v>194</v>
      </c>
      <c r="G33" s="45">
        <v>1.5</v>
      </c>
      <c r="H33" s="22" t="s">
        <v>131</v>
      </c>
      <c r="I33" s="22" t="s">
        <v>132</v>
      </c>
      <c r="J33" s="23" t="s">
        <v>133</v>
      </c>
      <c r="K33" s="22" t="s">
        <v>188</v>
      </c>
      <c r="L33" s="22" t="s">
        <v>195</v>
      </c>
      <c r="M33" s="132" t="s">
        <v>190</v>
      </c>
      <c r="N33" s="25">
        <v>42767</v>
      </c>
      <c r="O33" s="26">
        <v>43464</v>
      </c>
      <c r="P33" s="22" t="s">
        <v>196</v>
      </c>
      <c r="Q33" s="21" t="s">
        <v>197</v>
      </c>
      <c r="R33" s="14">
        <v>0.75</v>
      </c>
      <c r="S33" s="14">
        <v>0.25</v>
      </c>
      <c r="T33" s="23" t="s">
        <v>139</v>
      </c>
      <c r="U33" s="23" t="s">
        <v>139</v>
      </c>
      <c r="V33" s="14">
        <v>0.75</v>
      </c>
      <c r="W33" s="14">
        <v>1</v>
      </c>
      <c r="X33" s="14">
        <v>0.25</v>
      </c>
      <c r="Y33" s="118">
        <v>1</v>
      </c>
      <c r="Z33" s="130"/>
      <c r="AA33" s="130"/>
      <c r="AB33" s="130"/>
      <c r="AC33" s="130"/>
      <c r="AD33" s="21" t="s">
        <v>108</v>
      </c>
      <c r="AE33" s="21" t="s">
        <v>213</v>
      </c>
      <c r="AF33" s="21" t="s">
        <v>232</v>
      </c>
      <c r="AG33" s="24">
        <v>1053</v>
      </c>
      <c r="AH33" s="21" t="s">
        <v>233</v>
      </c>
      <c r="AI33" s="21" t="s">
        <v>234</v>
      </c>
      <c r="AJ33" s="46">
        <v>50923291740</v>
      </c>
      <c r="AK33" s="49">
        <v>1.0184835529644415E-2</v>
      </c>
      <c r="AL33" s="46">
        <v>249045351</v>
      </c>
      <c r="AM33" s="50" t="s">
        <v>704</v>
      </c>
      <c r="AN33" s="21" t="s">
        <v>705</v>
      </c>
    </row>
    <row r="34" spans="1:40" ht="118.5" customHeight="1" x14ac:dyDescent="0.25">
      <c r="A34" s="45" t="s">
        <v>751</v>
      </c>
      <c r="B34" s="21" t="s">
        <v>124</v>
      </c>
      <c r="C34" s="21" t="s">
        <v>126</v>
      </c>
      <c r="D34" s="130"/>
      <c r="E34" s="21" t="s">
        <v>198</v>
      </c>
      <c r="F34" s="21" t="s">
        <v>199</v>
      </c>
      <c r="G34" s="45">
        <v>1</v>
      </c>
      <c r="H34" s="22" t="s">
        <v>131</v>
      </c>
      <c r="I34" s="22" t="s">
        <v>132</v>
      </c>
      <c r="J34" s="23" t="s">
        <v>133</v>
      </c>
      <c r="K34" s="22" t="s">
        <v>200</v>
      </c>
      <c r="L34" s="22" t="s">
        <v>189</v>
      </c>
      <c r="M34" s="132" t="s">
        <v>190</v>
      </c>
      <c r="N34" s="25">
        <v>42917</v>
      </c>
      <c r="O34" s="26">
        <v>43829</v>
      </c>
      <c r="P34" s="22" t="s">
        <v>201</v>
      </c>
      <c r="Q34" s="21" t="s">
        <v>202</v>
      </c>
      <c r="R34" s="23">
        <v>1</v>
      </c>
      <c r="S34" s="23">
        <v>1</v>
      </c>
      <c r="T34" s="23">
        <v>1</v>
      </c>
      <c r="U34" s="23" t="s">
        <v>139</v>
      </c>
      <c r="V34" s="24">
        <v>1</v>
      </c>
      <c r="W34" s="14">
        <v>1</v>
      </c>
      <c r="X34" s="23">
        <v>1</v>
      </c>
      <c r="Y34" s="118">
        <v>1</v>
      </c>
      <c r="Z34" s="130"/>
      <c r="AA34" s="130"/>
      <c r="AB34" s="130"/>
      <c r="AC34" s="130"/>
      <c r="AD34" s="21" t="s">
        <v>108</v>
      </c>
      <c r="AE34" s="21" t="s">
        <v>213</v>
      </c>
      <c r="AF34" s="21" t="s">
        <v>232</v>
      </c>
      <c r="AG34" s="24">
        <v>1053</v>
      </c>
      <c r="AH34" s="21" t="s">
        <v>233</v>
      </c>
      <c r="AI34" s="21" t="s">
        <v>234</v>
      </c>
      <c r="AJ34" s="46">
        <v>50923291740</v>
      </c>
      <c r="AK34" s="49">
        <v>1.1193306255814326E-3</v>
      </c>
      <c r="AL34" s="46">
        <v>25000000</v>
      </c>
      <c r="AM34" s="50" t="s">
        <v>706</v>
      </c>
      <c r="AN34" s="75" t="s">
        <v>707</v>
      </c>
    </row>
    <row r="35" spans="1:40" ht="118.5" customHeight="1" x14ac:dyDescent="0.25">
      <c r="A35" s="45" t="s">
        <v>752</v>
      </c>
      <c r="B35" s="21" t="s">
        <v>124</v>
      </c>
      <c r="C35" s="21" t="s">
        <v>127</v>
      </c>
      <c r="D35" s="130"/>
      <c r="E35" s="22" t="s">
        <v>203</v>
      </c>
      <c r="F35" s="22" t="s">
        <v>204</v>
      </c>
      <c r="G35" s="45">
        <v>1.2</v>
      </c>
      <c r="H35" s="22" t="s">
        <v>131</v>
      </c>
      <c r="I35" s="22" t="s">
        <v>132</v>
      </c>
      <c r="J35" s="23" t="s">
        <v>133</v>
      </c>
      <c r="K35" s="22" t="s">
        <v>205</v>
      </c>
      <c r="L35" s="22" t="s">
        <v>206</v>
      </c>
      <c r="M35" s="132" t="s">
        <v>207</v>
      </c>
      <c r="N35" s="25">
        <v>42887</v>
      </c>
      <c r="O35" s="26">
        <v>43981</v>
      </c>
      <c r="P35" s="22" t="s">
        <v>208</v>
      </c>
      <c r="Q35" s="22" t="s">
        <v>812</v>
      </c>
      <c r="R35" s="14">
        <v>1</v>
      </c>
      <c r="S35" s="14">
        <v>1</v>
      </c>
      <c r="T35" s="14">
        <v>1</v>
      </c>
      <c r="U35" s="14">
        <v>1</v>
      </c>
      <c r="V35" s="31">
        <v>1</v>
      </c>
      <c r="W35" s="14">
        <v>1</v>
      </c>
      <c r="X35" s="51">
        <v>0.46200000000000002</v>
      </c>
      <c r="Y35" s="131">
        <v>0.46200000000000002</v>
      </c>
      <c r="Z35" s="130"/>
      <c r="AA35" s="130"/>
      <c r="AB35" s="130"/>
      <c r="AC35" s="130"/>
      <c r="AD35" s="21" t="s">
        <v>108</v>
      </c>
      <c r="AE35" s="21" t="s">
        <v>235</v>
      </c>
      <c r="AF35" s="21" t="s">
        <v>236</v>
      </c>
      <c r="AG35" s="24">
        <v>1074</v>
      </c>
      <c r="AH35" s="21" t="s">
        <v>237</v>
      </c>
      <c r="AI35" s="21" t="s">
        <v>238</v>
      </c>
      <c r="AJ35" s="52">
        <v>136340000373</v>
      </c>
      <c r="AK35" s="49">
        <v>8.1856300874047234E-3</v>
      </c>
      <c r="AL35" s="46">
        <v>1116028809.1700001</v>
      </c>
      <c r="AM35" s="53" t="s">
        <v>708</v>
      </c>
      <c r="AN35" s="21" t="s">
        <v>709</v>
      </c>
    </row>
    <row r="36" spans="1:40" ht="118.5" customHeight="1" x14ac:dyDescent="0.25">
      <c r="A36" s="45" t="s">
        <v>753</v>
      </c>
      <c r="B36" s="21" t="s">
        <v>124</v>
      </c>
      <c r="C36" s="21" t="s">
        <v>127</v>
      </c>
      <c r="D36" s="130"/>
      <c r="E36" s="22" t="s">
        <v>209</v>
      </c>
      <c r="F36" s="22" t="s">
        <v>210</v>
      </c>
      <c r="G36" s="45">
        <v>1.3</v>
      </c>
      <c r="H36" s="22" t="s">
        <v>131</v>
      </c>
      <c r="I36" s="22" t="s">
        <v>132</v>
      </c>
      <c r="J36" s="23" t="s">
        <v>133</v>
      </c>
      <c r="K36" s="22" t="s">
        <v>205</v>
      </c>
      <c r="L36" s="22" t="s">
        <v>206</v>
      </c>
      <c r="M36" s="132" t="s">
        <v>207</v>
      </c>
      <c r="N36" s="25">
        <v>42892</v>
      </c>
      <c r="O36" s="26">
        <v>43988</v>
      </c>
      <c r="P36" s="22" t="s">
        <v>211</v>
      </c>
      <c r="Q36" s="21" t="s">
        <v>212</v>
      </c>
      <c r="R36" s="23">
        <v>2</v>
      </c>
      <c r="S36" s="23">
        <v>2</v>
      </c>
      <c r="T36" s="23">
        <v>2</v>
      </c>
      <c r="U36" s="23">
        <v>1</v>
      </c>
      <c r="V36" s="24">
        <v>2</v>
      </c>
      <c r="W36" s="14">
        <v>1</v>
      </c>
      <c r="X36" s="23">
        <v>2</v>
      </c>
      <c r="Y36" s="118">
        <v>1</v>
      </c>
      <c r="Z36" s="130"/>
      <c r="AA36" s="130"/>
      <c r="AB36" s="130"/>
      <c r="AC36" s="130"/>
      <c r="AD36" s="21" t="s">
        <v>108</v>
      </c>
      <c r="AE36" s="21" t="s">
        <v>235</v>
      </c>
      <c r="AF36" s="21" t="s">
        <v>236</v>
      </c>
      <c r="AG36" s="24">
        <v>1074</v>
      </c>
      <c r="AH36" s="21" t="s">
        <v>237</v>
      </c>
      <c r="AI36" s="21" t="s">
        <v>238</v>
      </c>
      <c r="AJ36" s="52">
        <v>136340000373</v>
      </c>
      <c r="AK36" s="54" t="s">
        <v>139</v>
      </c>
      <c r="AL36" s="46" t="s">
        <v>139</v>
      </c>
      <c r="AM36" s="76" t="s">
        <v>710</v>
      </c>
      <c r="AN36" s="21" t="s">
        <v>711</v>
      </c>
    </row>
    <row r="37" spans="1:40" ht="130.5" customHeight="1" x14ac:dyDescent="0.25">
      <c r="A37" s="45" t="s">
        <v>754</v>
      </c>
      <c r="B37" s="24" t="s">
        <v>239</v>
      </c>
      <c r="C37" s="30" t="s">
        <v>240</v>
      </c>
      <c r="D37" s="130"/>
      <c r="E37" s="21" t="s">
        <v>246</v>
      </c>
      <c r="F37" s="21" t="s">
        <v>247</v>
      </c>
      <c r="G37" s="45">
        <v>1.67</v>
      </c>
      <c r="H37" s="22" t="s">
        <v>261</v>
      </c>
      <c r="I37" s="23" t="s">
        <v>262</v>
      </c>
      <c r="J37" s="23" t="s">
        <v>84</v>
      </c>
      <c r="K37" s="23" t="s">
        <v>263</v>
      </c>
      <c r="L37" s="23">
        <v>3274850</v>
      </c>
      <c r="M37" s="34" t="s">
        <v>264</v>
      </c>
      <c r="N37" s="84">
        <v>42856</v>
      </c>
      <c r="O37" s="136">
        <v>44012</v>
      </c>
      <c r="P37" s="75" t="s">
        <v>265</v>
      </c>
      <c r="Q37" s="30" t="s">
        <v>266</v>
      </c>
      <c r="R37" s="23">
        <v>1</v>
      </c>
      <c r="S37" s="23">
        <v>1</v>
      </c>
      <c r="T37" s="23">
        <v>1</v>
      </c>
      <c r="U37" s="23">
        <v>1</v>
      </c>
      <c r="V37" s="24">
        <v>1</v>
      </c>
      <c r="W37" s="14">
        <v>1</v>
      </c>
      <c r="X37" s="23">
        <v>1</v>
      </c>
      <c r="Y37" s="118">
        <v>1</v>
      </c>
      <c r="Z37" s="130"/>
      <c r="AA37" s="130"/>
      <c r="AB37" s="130"/>
      <c r="AC37" s="130"/>
      <c r="AD37" s="21" t="s">
        <v>290</v>
      </c>
      <c r="AE37" s="21" t="s">
        <v>291</v>
      </c>
      <c r="AF37" s="21" t="s">
        <v>292</v>
      </c>
      <c r="AG37" s="90">
        <v>1016</v>
      </c>
      <c r="AH37" s="24" t="s">
        <v>293</v>
      </c>
      <c r="AI37" s="24" t="s">
        <v>294</v>
      </c>
      <c r="AJ37" s="143" t="s">
        <v>295</v>
      </c>
      <c r="AK37" s="77">
        <v>21</v>
      </c>
      <c r="AL37" s="78">
        <v>182000000</v>
      </c>
      <c r="AM37" s="30" t="s">
        <v>662</v>
      </c>
      <c r="AN37" s="30" t="s">
        <v>663</v>
      </c>
    </row>
    <row r="38" spans="1:40" ht="130.5" customHeight="1" x14ac:dyDescent="0.25">
      <c r="A38" s="45" t="s">
        <v>755</v>
      </c>
      <c r="B38" s="24" t="s">
        <v>239</v>
      </c>
      <c r="C38" s="30" t="s">
        <v>241</v>
      </c>
      <c r="D38" s="130"/>
      <c r="E38" s="21" t="s">
        <v>248</v>
      </c>
      <c r="F38" s="21" t="s">
        <v>249</v>
      </c>
      <c r="G38" s="45">
        <v>2.52</v>
      </c>
      <c r="H38" s="22" t="s">
        <v>261</v>
      </c>
      <c r="I38" s="23" t="s">
        <v>267</v>
      </c>
      <c r="J38" s="23" t="s">
        <v>84</v>
      </c>
      <c r="K38" s="23" t="s">
        <v>268</v>
      </c>
      <c r="L38" s="23">
        <v>3795750</v>
      </c>
      <c r="M38" s="24" t="s">
        <v>269</v>
      </c>
      <c r="N38" s="84">
        <v>42856</v>
      </c>
      <c r="O38" s="136">
        <v>44012</v>
      </c>
      <c r="P38" s="75" t="s">
        <v>270</v>
      </c>
      <c r="Q38" s="30" t="s">
        <v>271</v>
      </c>
      <c r="R38" s="23">
        <v>4</v>
      </c>
      <c r="S38" s="23">
        <v>4</v>
      </c>
      <c r="T38" s="23">
        <v>4</v>
      </c>
      <c r="U38" s="23">
        <v>2</v>
      </c>
      <c r="V38" s="24">
        <v>4</v>
      </c>
      <c r="W38" s="14">
        <v>1</v>
      </c>
      <c r="X38" s="23">
        <v>4</v>
      </c>
      <c r="Y38" s="118">
        <v>1</v>
      </c>
      <c r="Z38" s="130"/>
      <c r="AA38" s="130"/>
      <c r="AB38" s="130"/>
      <c r="AC38" s="130"/>
      <c r="AD38" s="23" t="s">
        <v>108</v>
      </c>
      <c r="AE38" s="23" t="s">
        <v>296</v>
      </c>
      <c r="AF38" s="23" t="s">
        <v>297</v>
      </c>
      <c r="AG38" s="23">
        <v>1017</v>
      </c>
      <c r="AH38" s="23" t="s">
        <v>298</v>
      </c>
      <c r="AI38" s="23" t="s">
        <v>299</v>
      </c>
      <c r="AJ38" s="144">
        <v>22717765000</v>
      </c>
      <c r="AK38" s="51">
        <v>4.0000000000000001E-3</v>
      </c>
      <c r="AL38" s="79">
        <f>105000000+111000000</f>
        <v>216000000</v>
      </c>
      <c r="AM38" s="80" t="s">
        <v>828</v>
      </c>
      <c r="AN38" s="80" t="s">
        <v>829</v>
      </c>
    </row>
    <row r="39" spans="1:40" ht="130.5" customHeight="1" x14ac:dyDescent="0.25">
      <c r="A39" s="27" t="s">
        <v>756</v>
      </c>
      <c r="B39" s="24" t="s">
        <v>239</v>
      </c>
      <c r="C39" s="30" t="s">
        <v>241</v>
      </c>
      <c r="D39" s="130"/>
      <c r="E39" s="21" t="s">
        <v>250</v>
      </c>
      <c r="F39" s="21" t="s">
        <v>251</v>
      </c>
      <c r="G39" s="45">
        <v>2.68</v>
      </c>
      <c r="H39" s="22" t="s">
        <v>261</v>
      </c>
      <c r="I39" s="23" t="s">
        <v>267</v>
      </c>
      <c r="J39" s="23" t="s">
        <v>84</v>
      </c>
      <c r="K39" s="23" t="s">
        <v>268</v>
      </c>
      <c r="L39" s="23">
        <v>3795750</v>
      </c>
      <c r="M39" s="24" t="s">
        <v>269</v>
      </c>
      <c r="N39" s="84">
        <v>43101</v>
      </c>
      <c r="O39" s="136">
        <v>44012</v>
      </c>
      <c r="P39" s="75" t="s">
        <v>273</v>
      </c>
      <c r="Q39" s="30" t="s">
        <v>274</v>
      </c>
      <c r="R39" s="23">
        <v>2</v>
      </c>
      <c r="S39" s="23">
        <v>2</v>
      </c>
      <c r="T39" s="23">
        <v>2</v>
      </c>
      <c r="U39" s="23">
        <v>2</v>
      </c>
      <c r="V39" s="24">
        <v>2</v>
      </c>
      <c r="W39" s="14">
        <v>1</v>
      </c>
      <c r="X39" s="23">
        <v>2</v>
      </c>
      <c r="Y39" s="118">
        <v>1</v>
      </c>
      <c r="Z39" s="130"/>
      <c r="AA39" s="130"/>
      <c r="AB39" s="130"/>
      <c r="AC39" s="130"/>
      <c r="AD39" s="21" t="s">
        <v>108</v>
      </c>
      <c r="AE39" s="21" t="s">
        <v>296</v>
      </c>
      <c r="AF39" s="21" t="s">
        <v>297</v>
      </c>
      <c r="AG39" s="24">
        <v>1017</v>
      </c>
      <c r="AH39" s="24" t="s">
        <v>298</v>
      </c>
      <c r="AI39" s="24" t="s">
        <v>299</v>
      </c>
      <c r="AJ39" s="144">
        <v>22717765000</v>
      </c>
      <c r="AK39" s="145">
        <f>(AL39*1)/AJ39</f>
        <v>1.2325156105805304E-3</v>
      </c>
      <c r="AL39" s="146">
        <f>14000000+14000000</f>
        <v>28000000</v>
      </c>
      <c r="AM39" s="30" t="s">
        <v>668</v>
      </c>
      <c r="AN39" s="30" t="s">
        <v>301</v>
      </c>
    </row>
    <row r="40" spans="1:40" ht="130.5" customHeight="1" x14ac:dyDescent="0.25">
      <c r="A40" s="27" t="s">
        <v>757</v>
      </c>
      <c r="B40" s="24" t="s">
        <v>239</v>
      </c>
      <c r="C40" s="30" t="s">
        <v>241</v>
      </c>
      <c r="D40" s="130"/>
      <c r="E40" s="21" t="s">
        <v>250</v>
      </c>
      <c r="F40" s="21" t="s">
        <v>251</v>
      </c>
      <c r="G40" s="45">
        <v>2.0099999999999998</v>
      </c>
      <c r="H40" s="22" t="s">
        <v>261</v>
      </c>
      <c r="I40" s="23" t="s">
        <v>275</v>
      </c>
      <c r="J40" s="23" t="s">
        <v>84</v>
      </c>
      <c r="K40" s="23" t="s">
        <v>276</v>
      </c>
      <c r="L40" s="23">
        <v>4578300</v>
      </c>
      <c r="M40" s="34" t="s">
        <v>277</v>
      </c>
      <c r="N40" s="147">
        <v>42736</v>
      </c>
      <c r="O40" s="136">
        <v>44012</v>
      </c>
      <c r="P40" s="75" t="s">
        <v>273</v>
      </c>
      <c r="Q40" s="30" t="s">
        <v>274</v>
      </c>
      <c r="R40" s="23">
        <v>1</v>
      </c>
      <c r="S40" s="23">
        <v>1</v>
      </c>
      <c r="T40" s="23">
        <v>1</v>
      </c>
      <c r="U40" s="23">
        <v>1</v>
      </c>
      <c r="V40" s="24">
        <v>1</v>
      </c>
      <c r="W40" s="14">
        <v>1</v>
      </c>
      <c r="X40" s="23">
        <v>1</v>
      </c>
      <c r="Y40" s="118">
        <v>1</v>
      </c>
      <c r="Z40" s="130"/>
      <c r="AA40" s="130"/>
      <c r="AB40" s="130"/>
      <c r="AC40" s="130"/>
      <c r="AD40" s="21" t="s">
        <v>290</v>
      </c>
      <c r="AE40" s="21" t="s">
        <v>291</v>
      </c>
      <c r="AF40" s="21" t="s">
        <v>300</v>
      </c>
      <c r="AG40" s="24">
        <v>10</v>
      </c>
      <c r="AH40" s="24" t="s">
        <v>302</v>
      </c>
      <c r="AI40" s="24" t="s">
        <v>303</v>
      </c>
      <c r="AJ40" s="143" t="s">
        <v>304</v>
      </c>
      <c r="AK40" s="24">
        <v>4.8</v>
      </c>
      <c r="AL40" s="148">
        <v>312513336</v>
      </c>
      <c r="AM40" s="30" t="s">
        <v>305</v>
      </c>
      <c r="AN40" s="24" t="s">
        <v>864</v>
      </c>
    </row>
    <row r="41" spans="1:40" ht="130.5" customHeight="1" x14ac:dyDescent="0.25">
      <c r="A41" s="27" t="s">
        <v>758</v>
      </c>
      <c r="B41" s="24" t="s">
        <v>239</v>
      </c>
      <c r="C41" s="30" t="s">
        <v>242</v>
      </c>
      <c r="D41" s="130"/>
      <c r="E41" s="21" t="s">
        <v>252</v>
      </c>
      <c r="F41" s="21" t="s">
        <v>253</v>
      </c>
      <c r="G41" s="45">
        <v>0.67</v>
      </c>
      <c r="H41" s="22" t="s">
        <v>261</v>
      </c>
      <c r="I41" s="23" t="s">
        <v>262</v>
      </c>
      <c r="J41" s="23" t="s">
        <v>84</v>
      </c>
      <c r="K41" s="23" t="s">
        <v>263</v>
      </c>
      <c r="L41" s="23">
        <v>3274850</v>
      </c>
      <c r="M41" s="34" t="s">
        <v>264</v>
      </c>
      <c r="N41" s="84">
        <v>43101</v>
      </c>
      <c r="O41" s="136">
        <v>44012</v>
      </c>
      <c r="P41" s="75" t="s">
        <v>278</v>
      </c>
      <c r="Q41" s="30" t="s">
        <v>279</v>
      </c>
      <c r="R41" s="23" t="s">
        <v>432</v>
      </c>
      <c r="S41" s="23">
        <v>1</v>
      </c>
      <c r="T41" s="23">
        <v>1</v>
      </c>
      <c r="U41" s="23">
        <v>1</v>
      </c>
      <c r="V41" s="24" t="s">
        <v>84</v>
      </c>
      <c r="W41" s="23" t="s">
        <v>432</v>
      </c>
      <c r="X41" s="23">
        <v>0</v>
      </c>
      <c r="Y41" s="118">
        <v>0</v>
      </c>
      <c r="Z41" s="130"/>
      <c r="AA41" s="130"/>
      <c r="AB41" s="130"/>
      <c r="AC41" s="130"/>
      <c r="AD41" s="21" t="s">
        <v>290</v>
      </c>
      <c r="AE41" s="21" t="s">
        <v>291</v>
      </c>
      <c r="AF41" s="21" t="s">
        <v>292</v>
      </c>
      <c r="AG41" s="24" t="s">
        <v>306</v>
      </c>
      <c r="AH41" s="24" t="s">
        <v>307</v>
      </c>
      <c r="AI41" s="24" t="s">
        <v>294</v>
      </c>
      <c r="AJ41" s="143" t="s">
        <v>295</v>
      </c>
      <c r="AK41" s="81" t="s">
        <v>432</v>
      </c>
      <c r="AL41" s="81" t="s">
        <v>432</v>
      </c>
      <c r="AM41" s="80" t="s">
        <v>835</v>
      </c>
      <c r="AN41" s="149" t="s">
        <v>664</v>
      </c>
    </row>
    <row r="42" spans="1:40" ht="130.5" customHeight="1" x14ac:dyDescent="0.25">
      <c r="A42" s="27" t="s">
        <v>759</v>
      </c>
      <c r="B42" s="24" t="s">
        <v>239</v>
      </c>
      <c r="C42" s="30" t="s">
        <v>243</v>
      </c>
      <c r="D42" s="130"/>
      <c r="E42" s="21" t="s">
        <v>252</v>
      </c>
      <c r="F42" s="21" t="s">
        <v>253</v>
      </c>
      <c r="G42" s="45">
        <v>0.67</v>
      </c>
      <c r="H42" s="22" t="s">
        <v>261</v>
      </c>
      <c r="I42" s="23" t="s">
        <v>267</v>
      </c>
      <c r="J42" s="23" t="s">
        <v>84</v>
      </c>
      <c r="K42" s="23" t="s">
        <v>268</v>
      </c>
      <c r="L42" s="23">
        <v>3795750</v>
      </c>
      <c r="M42" s="24" t="s">
        <v>269</v>
      </c>
      <c r="N42" s="84">
        <v>43101</v>
      </c>
      <c r="O42" s="136">
        <v>44012</v>
      </c>
      <c r="P42" s="75" t="s">
        <v>278</v>
      </c>
      <c r="Q42" s="30" t="s">
        <v>279</v>
      </c>
      <c r="R42" s="23" t="s">
        <v>432</v>
      </c>
      <c r="S42" s="23">
        <v>1</v>
      </c>
      <c r="T42" s="23">
        <v>1</v>
      </c>
      <c r="U42" s="23">
        <v>1</v>
      </c>
      <c r="V42" s="23" t="s">
        <v>84</v>
      </c>
      <c r="W42" s="14" t="s">
        <v>432</v>
      </c>
      <c r="X42" s="23">
        <v>1</v>
      </c>
      <c r="Y42" s="118">
        <v>1</v>
      </c>
      <c r="Z42" s="130"/>
      <c r="AA42" s="130"/>
      <c r="AB42" s="130"/>
      <c r="AC42" s="130"/>
      <c r="AD42" s="21" t="s">
        <v>290</v>
      </c>
      <c r="AE42" s="21" t="s">
        <v>291</v>
      </c>
      <c r="AF42" s="21" t="s">
        <v>292</v>
      </c>
      <c r="AG42" s="24">
        <v>1017</v>
      </c>
      <c r="AH42" s="24" t="s">
        <v>298</v>
      </c>
      <c r="AI42" s="24" t="s">
        <v>299</v>
      </c>
      <c r="AJ42" s="150">
        <v>22045886000</v>
      </c>
      <c r="AK42" s="145">
        <f>(AL42*1)/AJ42</f>
        <v>3.1751955897803334E-4</v>
      </c>
      <c r="AL42" s="151">
        <v>7000000</v>
      </c>
      <c r="AM42" s="82" t="s">
        <v>830</v>
      </c>
      <c r="AN42" s="80" t="s">
        <v>831</v>
      </c>
    </row>
    <row r="43" spans="1:40" s="35" customFormat="1" ht="130.5" customHeight="1" x14ac:dyDescent="0.25">
      <c r="A43" s="27" t="s">
        <v>760</v>
      </c>
      <c r="B43" s="24" t="s">
        <v>239</v>
      </c>
      <c r="C43" s="30" t="s">
        <v>242</v>
      </c>
      <c r="D43" s="130"/>
      <c r="E43" s="83" t="s">
        <v>254</v>
      </c>
      <c r="F43" s="21" t="s">
        <v>255</v>
      </c>
      <c r="G43" s="45">
        <v>0.67</v>
      </c>
      <c r="H43" s="22" t="s">
        <v>261</v>
      </c>
      <c r="I43" s="23" t="s">
        <v>272</v>
      </c>
      <c r="J43" s="23" t="s">
        <v>84</v>
      </c>
      <c r="K43" s="23" t="s">
        <v>280</v>
      </c>
      <c r="L43" s="23">
        <v>3550800</v>
      </c>
      <c r="M43" s="23" t="s">
        <v>281</v>
      </c>
      <c r="N43" s="84">
        <v>43101</v>
      </c>
      <c r="O43" s="84">
        <v>43646</v>
      </c>
      <c r="P43" s="75" t="s">
        <v>282</v>
      </c>
      <c r="Q43" s="75" t="s">
        <v>283</v>
      </c>
      <c r="R43" s="14" t="s">
        <v>432</v>
      </c>
      <c r="S43" s="14">
        <v>0.5</v>
      </c>
      <c r="T43" s="14">
        <v>0.5</v>
      </c>
      <c r="U43" s="14" t="s">
        <v>432</v>
      </c>
      <c r="V43" s="23" t="s">
        <v>84</v>
      </c>
      <c r="W43" s="14" t="s">
        <v>432</v>
      </c>
      <c r="X43" s="23">
        <v>0</v>
      </c>
      <c r="Y43" s="118">
        <v>0</v>
      </c>
      <c r="Z43" s="130"/>
      <c r="AA43" s="130"/>
      <c r="AB43" s="130"/>
      <c r="AC43" s="130"/>
      <c r="AD43" s="22" t="s">
        <v>290</v>
      </c>
      <c r="AE43" s="22" t="s">
        <v>291</v>
      </c>
      <c r="AF43" s="22" t="s">
        <v>292</v>
      </c>
      <c r="AG43" s="23">
        <v>1114</v>
      </c>
      <c r="AH43" s="22" t="s">
        <v>308</v>
      </c>
      <c r="AI43" s="22" t="s">
        <v>309</v>
      </c>
      <c r="AJ43" s="85">
        <v>16230206371</v>
      </c>
      <c r="AK43" s="86" t="s">
        <v>432</v>
      </c>
      <c r="AL43" s="86" t="s">
        <v>432</v>
      </c>
      <c r="AM43" s="87" t="s">
        <v>832</v>
      </c>
      <c r="AN43" s="88" t="s">
        <v>833</v>
      </c>
    </row>
    <row r="44" spans="1:40" ht="130.5" customHeight="1" x14ac:dyDescent="0.25">
      <c r="A44" s="27" t="s">
        <v>761</v>
      </c>
      <c r="B44" s="24" t="s">
        <v>239</v>
      </c>
      <c r="C44" s="30" t="s">
        <v>244</v>
      </c>
      <c r="D44" s="130"/>
      <c r="E44" s="152" t="s">
        <v>256</v>
      </c>
      <c r="F44" s="152" t="s">
        <v>257</v>
      </c>
      <c r="G44" s="45">
        <v>0.67</v>
      </c>
      <c r="H44" s="22" t="s">
        <v>261</v>
      </c>
      <c r="I44" s="23" t="s">
        <v>262</v>
      </c>
      <c r="J44" s="23" t="s">
        <v>84</v>
      </c>
      <c r="K44" s="23" t="s">
        <v>263</v>
      </c>
      <c r="L44" s="23">
        <v>3274850</v>
      </c>
      <c r="M44" s="34" t="s">
        <v>264</v>
      </c>
      <c r="N44" s="84">
        <v>43101</v>
      </c>
      <c r="O44" s="89">
        <v>43646</v>
      </c>
      <c r="P44" s="75" t="s">
        <v>284</v>
      </c>
      <c r="Q44" s="75" t="s">
        <v>285</v>
      </c>
      <c r="R44" s="23" t="s">
        <v>432</v>
      </c>
      <c r="S44" s="90">
        <v>5</v>
      </c>
      <c r="T44" s="90">
        <v>5</v>
      </c>
      <c r="U44" s="23" t="s">
        <v>432</v>
      </c>
      <c r="V44" s="24" t="s">
        <v>84</v>
      </c>
      <c r="W44" s="23" t="s">
        <v>432</v>
      </c>
      <c r="X44" s="23">
        <v>5</v>
      </c>
      <c r="Y44" s="118">
        <v>1</v>
      </c>
      <c r="Z44" s="130"/>
      <c r="AA44" s="130"/>
      <c r="AB44" s="130"/>
      <c r="AC44" s="130"/>
      <c r="AD44" s="21" t="s">
        <v>290</v>
      </c>
      <c r="AE44" s="153" t="s">
        <v>291</v>
      </c>
      <c r="AF44" s="153" t="s">
        <v>292</v>
      </c>
      <c r="AG44" s="24" t="s">
        <v>310</v>
      </c>
      <c r="AH44" s="24" t="s">
        <v>311</v>
      </c>
      <c r="AI44" s="24" t="s">
        <v>294</v>
      </c>
      <c r="AJ44" s="116" t="s">
        <v>295</v>
      </c>
      <c r="AK44" s="81" t="s">
        <v>432</v>
      </c>
      <c r="AL44" s="81" t="s">
        <v>432</v>
      </c>
      <c r="AM44" s="30" t="s">
        <v>312</v>
      </c>
      <c r="AN44" s="30" t="s">
        <v>313</v>
      </c>
    </row>
    <row r="45" spans="1:40" ht="130.5" customHeight="1" x14ac:dyDescent="0.25">
      <c r="A45" s="27" t="s">
        <v>762</v>
      </c>
      <c r="B45" s="24" t="s">
        <v>239</v>
      </c>
      <c r="C45" s="30" t="s">
        <v>245</v>
      </c>
      <c r="D45" s="130"/>
      <c r="E45" s="21" t="s">
        <v>258</v>
      </c>
      <c r="F45" s="21" t="s">
        <v>258</v>
      </c>
      <c r="G45" s="45">
        <v>2</v>
      </c>
      <c r="H45" s="22" t="s">
        <v>261</v>
      </c>
      <c r="I45" s="23" t="s">
        <v>262</v>
      </c>
      <c r="J45" s="23" t="s">
        <v>84</v>
      </c>
      <c r="K45" s="23" t="s">
        <v>263</v>
      </c>
      <c r="L45" s="23">
        <v>3274850</v>
      </c>
      <c r="M45" s="34" t="s">
        <v>264</v>
      </c>
      <c r="N45" s="91">
        <v>43101</v>
      </c>
      <c r="O45" s="136">
        <v>43830</v>
      </c>
      <c r="P45" s="75" t="s">
        <v>286</v>
      </c>
      <c r="Q45" s="75" t="s">
        <v>287</v>
      </c>
      <c r="R45" s="23" t="s">
        <v>432</v>
      </c>
      <c r="S45" s="23">
        <v>1</v>
      </c>
      <c r="T45" s="23">
        <v>1</v>
      </c>
      <c r="U45" s="23" t="s">
        <v>432</v>
      </c>
      <c r="V45" s="24" t="s">
        <v>84</v>
      </c>
      <c r="W45" s="23" t="s">
        <v>432</v>
      </c>
      <c r="X45" s="23">
        <v>1</v>
      </c>
      <c r="Y45" s="118">
        <v>1</v>
      </c>
      <c r="Z45" s="130"/>
      <c r="AA45" s="130"/>
      <c r="AB45" s="130"/>
      <c r="AC45" s="130"/>
      <c r="AD45" s="21" t="s">
        <v>290</v>
      </c>
      <c r="AE45" s="153" t="s">
        <v>291</v>
      </c>
      <c r="AF45" s="153" t="s">
        <v>292</v>
      </c>
      <c r="AG45" s="24">
        <v>1016</v>
      </c>
      <c r="AH45" s="24" t="s">
        <v>293</v>
      </c>
      <c r="AI45" s="24" t="s">
        <v>294</v>
      </c>
      <c r="AJ45" s="116" t="s">
        <v>295</v>
      </c>
      <c r="AK45" s="81" t="s">
        <v>432</v>
      </c>
      <c r="AL45" s="81" t="s">
        <v>432</v>
      </c>
      <c r="AM45" s="30" t="s">
        <v>665</v>
      </c>
      <c r="AN45" s="30" t="s">
        <v>666</v>
      </c>
    </row>
    <row r="46" spans="1:40" ht="130.5" customHeight="1" x14ac:dyDescent="0.25">
      <c r="A46" s="27" t="s">
        <v>763</v>
      </c>
      <c r="B46" s="24" t="s">
        <v>239</v>
      </c>
      <c r="C46" s="30" t="s">
        <v>245</v>
      </c>
      <c r="D46" s="130"/>
      <c r="E46" s="21" t="s">
        <v>259</v>
      </c>
      <c r="F46" s="21" t="s">
        <v>260</v>
      </c>
      <c r="G46" s="45">
        <v>0.67</v>
      </c>
      <c r="H46" s="23" t="s">
        <v>261</v>
      </c>
      <c r="I46" s="23" t="s">
        <v>262</v>
      </c>
      <c r="J46" s="23" t="s">
        <v>84</v>
      </c>
      <c r="K46" s="23" t="s">
        <v>263</v>
      </c>
      <c r="L46" s="23">
        <v>3274850</v>
      </c>
      <c r="M46" s="34" t="s">
        <v>264</v>
      </c>
      <c r="N46" s="84">
        <v>43101</v>
      </c>
      <c r="O46" s="136">
        <v>43830</v>
      </c>
      <c r="P46" s="75" t="s">
        <v>288</v>
      </c>
      <c r="Q46" s="30" t="s">
        <v>289</v>
      </c>
      <c r="R46" s="23" t="s">
        <v>432</v>
      </c>
      <c r="S46" s="24">
        <v>1</v>
      </c>
      <c r="T46" s="23">
        <v>1</v>
      </c>
      <c r="U46" s="23" t="s">
        <v>432</v>
      </c>
      <c r="V46" s="24" t="s">
        <v>84</v>
      </c>
      <c r="W46" s="23" t="s">
        <v>432</v>
      </c>
      <c r="X46" s="23">
        <v>0</v>
      </c>
      <c r="Y46" s="118">
        <v>0</v>
      </c>
      <c r="Z46" s="130"/>
      <c r="AA46" s="130"/>
      <c r="AB46" s="130"/>
      <c r="AC46" s="130"/>
      <c r="AD46" s="24" t="s">
        <v>290</v>
      </c>
      <c r="AE46" s="153" t="s">
        <v>291</v>
      </c>
      <c r="AF46" s="153" t="s">
        <v>292</v>
      </c>
      <c r="AG46" s="24">
        <v>1016</v>
      </c>
      <c r="AH46" s="24" t="s">
        <v>293</v>
      </c>
      <c r="AI46" s="24" t="s">
        <v>294</v>
      </c>
      <c r="AJ46" s="116" t="s">
        <v>295</v>
      </c>
      <c r="AK46" s="81" t="s">
        <v>432</v>
      </c>
      <c r="AL46" s="81" t="s">
        <v>432</v>
      </c>
      <c r="AM46" s="30" t="s">
        <v>819</v>
      </c>
      <c r="AN46" s="30" t="s">
        <v>667</v>
      </c>
    </row>
    <row r="47" spans="1:40" ht="130.5" customHeight="1" x14ac:dyDescent="0.25">
      <c r="A47" s="27" t="s">
        <v>764</v>
      </c>
      <c r="B47" s="34" t="s">
        <v>530</v>
      </c>
      <c r="C47" s="28" t="s">
        <v>531</v>
      </c>
      <c r="D47" s="130"/>
      <c r="E47" s="30" t="s">
        <v>462</v>
      </c>
      <c r="F47" s="30" t="s">
        <v>462</v>
      </c>
      <c r="G47" s="45">
        <v>0.67</v>
      </c>
      <c r="H47" s="75" t="s">
        <v>314</v>
      </c>
      <c r="I47" s="22" t="s">
        <v>472</v>
      </c>
      <c r="J47" s="23" t="s">
        <v>473</v>
      </c>
      <c r="K47" s="23" t="s">
        <v>474</v>
      </c>
      <c r="L47" s="23" t="s">
        <v>475</v>
      </c>
      <c r="M47" s="23" t="s">
        <v>476</v>
      </c>
      <c r="N47" s="84">
        <v>42887</v>
      </c>
      <c r="O47" s="136">
        <v>44012</v>
      </c>
      <c r="P47" s="23" t="s">
        <v>477</v>
      </c>
      <c r="Q47" s="21" t="s">
        <v>478</v>
      </c>
      <c r="R47" s="24">
        <v>1</v>
      </c>
      <c r="S47" s="24">
        <v>1</v>
      </c>
      <c r="T47" s="24">
        <v>1</v>
      </c>
      <c r="U47" s="24">
        <v>1</v>
      </c>
      <c r="V47" s="29">
        <v>1</v>
      </c>
      <c r="W47" s="44" t="s">
        <v>785</v>
      </c>
      <c r="X47" s="29">
        <v>1</v>
      </c>
      <c r="Y47" s="118" t="s">
        <v>785</v>
      </c>
      <c r="Z47" s="130"/>
      <c r="AA47" s="130"/>
      <c r="AB47" s="130"/>
      <c r="AC47" s="130"/>
      <c r="AD47" s="32" t="s">
        <v>499</v>
      </c>
      <c r="AE47" s="32" t="s">
        <v>500</v>
      </c>
      <c r="AF47" s="32" t="s">
        <v>501</v>
      </c>
      <c r="AG47" s="30">
        <v>1022</v>
      </c>
      <c r="AH47" s="30" t="s">
        <v>809</v>
      </c>
      <c r="AI47" s="21" t="s">
        <v>810</v>
      </c>
      <c r="AJ47" s="154">
        <v>36000000</v>
      </c>
      <c r="AK47" s="21">
        <v>100</v>
      </c>
      <c r="AL47" s="154">
        <v>36000000</v>
      </c>
      <c r="AM47" s="29">
        <v>1</v>
      </c>
      <c r="AN47" s="30" t="s">
        <v>529</v>
      </c>
    </row>
    <row r="48" spans="1:40" ht="130.5" customHeight="1" x14ac:dyDescent="0.25">
      <c r="A48" s="27" t="s">
        <v>806</v>
      </c>
      <c r="B48" s="34" t="s">
        <v>530</v>
      </c>
      <c r="C48" s="134" t="s">
        <v>532</v>
      </c>
      <c r="D48" s="130"/>
      <c r="E48" s="30" t="s">
        <v>463</v>
      </c>
      <c r="F48" s="30" t="s">
        <v>464</v>
      </c>
      <c r="G48" s="45">
        <v>0.67</v>
      </c>
      <c r="H48" s="75" t="s">
        <v>314</v>
      </c>
      <c r="I48" s="22" t="s">
        <v>472</v>
      </c>
      <c r="J48" s="23" t="s">
        <v>473</v>
      </c>
      <c r="K48" s="23" t="s">
        <v>474</v>
      </c>
      <c r="L48" s="23" t="s">
        <v>475</v>
      </c>
      <c r="M48" s="23" t="s">
        <v>476</v>
      </c>
      <c r="N48" s="84">
        <v>42887</v>
      </c>
      <c r="O48" s="136">
        <v>44012</v>
      </c>
      <c r="P48" s="23" t="s">
        <v>480</v>
      </c>
      <c r="Q48" s="21" t="s">
        <v>811</v>
      </c>
      <c r="R48" s="24" t="s">
        <v>481</v>
      </c>
      <c r="S48" s="24">
        <v>5</v>
      </c>
      <c r="T48" s="24" t="s">
        <v>481</v>
      </c>
      <c r="U48" s="24" t="s">
        <v>481</v>
      </c>
      <c r="V48" s="29">
        <v>1</v>
      </c>
      <c r="W48" s="44" t="s">
        <v>785</v>
      </c>
      <c r="X48" s="29">
        <v>1</v>
      </c>
      <c r="Y48" s="118" t="s">
        <v>785</v>
      </c>
      <c r="Z48" s="130"/>
      <c r="AA48" s="130"/>
      <c r="AB48" s="130"/>
      <c r="AC48" s="130"/>
      <c r="AD48" s="32" t="s">
        <v>499</v>
      </c>
      <c r="AE48" s="32" t="s">
        <v>503</v>
      </c>
      <c r="AF48" s="32" t="s">
        <v>504</v>
      </c>
      <c r="AG48" s="30">
        <v>1020</v>
      </c>
      <c r="AH48" s="30" t="s">
        <v>505</v>
      </c>
      <c r="AI48" s="30" t="s">
        <v>506</v>
      </c>
      <c r="AJ48" s="30" t="s">
        <v>507</v>
      </c>
      <c r="AK48" s="24">
        <v>0</v>
      </c>
      <c r="AL48" s="24" t="s">
        <v>139</v>
      </c>
      <c r="AM48" s="24" t="s">
        <v>139</v>
      </c>
      <c r="AN48" s="30" t="s">
        <v>508</v>
      </c>
    </row>
    <row r="49" spans="1:40" ht="130.5" customHeight="1" x14ac:dyDescent="0.25">
      <c r="A49" s="27" t="s">
        <v>765</v>
      </c>
      <c r="B49" s="34" t="s">
        <v>530</v>
      </c>
      <c r="C49" s="28" t="s">
        <v>533</v>
      </c>
      <c r="D49" s="130"/>
      <c r="E49" s="30" t="s">
        <v>465</v>
      </c>
      <c r="F49" s="30" t="s">
        <v>465</v>
      </c>
      <c r="G49" s="45">
        <v>0.67</v>
      </c>
      <c r="H49" s="75" t="s">
        <v>314</v>
      </c>
      <c r="I49" s="22" t="s">
        <v>472</v>
      </c>
      <c r="J49" s="23" t="s">
        <v>482</v>
      </c>
      <c r="K49" s="23" t="s">
        <v>474</v>
      </c>
      <c r="L49" s="23" t="s">
        <v>475</v>
      </c>
      <c r="M49" s="23" t="s">
        <v>476</v>
      </c>
      <c r="N49" s="84">
        <v>42887</v>
      </c>
      <c r="O49" s="136">
        <v>44012</v>
      </c>
      <c r="P49" s="23" t="s">
        <v>483</v>
      </c>
      <c r="Q49" s="22" t="s">
        <v>484</v>
      </c>
      <c r="R49" s="14">
        <v>1</v>
      </c>
      <c r="S49" s="14">
        <v>1</v>
      </c>
      <c r="T49" s="14">
        <v>1</v>
      </c>
      <c r="U49" s="14">
        <v>1</v>
      </c>
      <c r="V49" s="130"/>
      <c r="W49" s="44"/>
      <c r="X49" s="27"/>
      <c r="Y49" s="118"/>
      <c r="Z49" s="130"/>
      <c r="AA49" s="130"/>
      <c r="AB49" s="130"/>
      <c r="AC49" s="130"/>
      <c r="AD49" s="32" t="s">
        <v>499</v>
      </c>
      <c r="AE49" s="32" t="s">
        <v>509</v>
      </c>
      <c r="AF49" s="32" t="s">
        <v>510</v>
      </c>
      <c r="AG49" s="30">
        <v>1022</v>
      </c>
      <c r="AH49" s="30" t="s">
        <v>511</v>
      </c>
      <c r="AI49" s="30" t="s">
        <v>512</v>
      </c>
      <c r="AJ49" s="155" t="s">
        <v>513</v>
      </c>
      <c r="AK49" s="30">
        <v>0</v>
      </c>
      <c r="AL49" s="30"/>
      <c r="AM49" s="30"/>
      <c r="AN49" s="30" t="s">
        <v>514</v>
      </c>
    </row>
    <row r="50" spans="1:40" ht="130.5" customHeight="1" x14ac:dyDescent="0.25">
      <c r="A50" s="27" t="s">
        <v>766</v>
      </c>
      <c r="B50" s="34" t="s">
        <v>530</v>
      </c>
      <c r="C50" s="32" t="s">
        <v>531</v>
      </c>
      <c r="D50" s="130"/>
      <c r="E50" s="30" t="s">
        <v>466</v>
      </c>
      <c r="F50" s="30" t="s">
        <v>467</v>
      </c>
      <c r="G50" s="24">
        <v>1</v>
      </c>
      <c r="H50" s="75" t="s">
        <v>314</v>
      </c>
      <c r="I50" s="22" t="s">
        <v>472</v>
      </c>
      <c r="J50" s="23" t="s">
        <v>479</v>
      </c>
      <c r="K50" s="23" t="s">
        <v>474</v>
      </c>
      <c r="L50" s="23" t="s">
        <v>475</v>
      </c>
      <c r="M50" s="23" t="s">
        <v>476</v>
      </c>
      <c r="N50" s="84">
        <v>42887</v>
      </c>
      <c r="O50" s="136">
        <v>44012</v>
      </c>
      <c r="P50" s="23" t="s">
        <v>485</v>
      </c>
      <c r="Q50" s="21" t="s">
        <v>486</v>
      </c>
      <c r="R50" s="23" t="s">
        <v>487</v>
      </c>
      <c r="S50" s="23" t="s">
        <v>488</v>
      </c>
      <c r="T50" s="23" t="s">
        <v>488</v>
      </c>
      <c r="U50" s="23" t="s">
        <v>489</v>
      </c>
      <c r="V50" s="130"/>
      <c r="W50" s="44"/>
      <c r="X50" s="27"/>
      <c r="Y50" s="118"/>
      <c r="Z50" s="130"/>
      <c r="AA50" s="130"/>
      <c r="AB50" s="130"/>
      <c r="AC50" s="130"/>
      <c r="AD50" s="32" t="s">
        <v>499</v>
      </c>
      <c r="AE50" s="32" t="s">
        <v>500</v>
      </c>
      <c r="AF50" s="32" t="s">
        <v>501</v>
      </c>
      <c r="AG50" s="30">
        <v>1023</v>
      </c>
      <c r="AH50" s="30" t="s">
        <v>502</v>
      </c>
      <c r="AI50" s="30" t="s">
        <v>515</v>
      </c>
      <c r="AJ50" s="155" t="s">
        <v>516</v>
      </c>
      <c r="AK50" s="30">
        <v>0</v>
      </c>
      <c r="AL50" s="30"/>
      <c r="AM50" s="30"/>
      <c r="AN50" s="30" t="s">
        <v>517</v>
      </c>
    </row>
    <row r="51" spans="1:40" ht="130.5" customHeight="1" x14ac:dyDescent="0.25">
      <c r="A51" s="27" t="s">
        <v>807</v>
      </c>
      <c r="B51" s="34" t="s">
        <v>530</v>
      </c>
      <c r="C51" s="28" t="s">
        <v>534</v>
      </c>
      <c r="D51" s="130"/>
      <c r="E51" s="30" t="s">
        <v>468</v>
      </c>
      <c r="F51" s="30" t="s">
        <v>469</v>
      </c>
      <c r="G51" s="24">
        <v>1</v>
      </c>
      <c r="H51" s="75" t="s">
        <v>314</v>
      </c>
      <c r="I51" s="22" t="s">
        <v>472</v>
      </c>
      <c r="J51" s="23" t="s">
        <v>479</v>
      </c>
      <c r="K51" s="23" t="s">
        <v>474</v>
      </c>
      <c r="L51" s="23" t="s">
        <v>475</v>
      </c>
      <c r="M51" s="23" t="s">
        <v>476</v>
      </c>
      <c r="N51" s="84">
        <v>42856</v>
      </c>
      <c r="O51" s="136">
        <v>44012</v>
      </c>
      <c r="P51" s="23" t="s">
        <v>490</v>
      </c>
      <c r="Q51" s="22" t="s">
        <v>491</v>
      </c>
      <c r="R51" s="29">
        <v>1</v>
      </c>
      <c r="S51" s="29">
        <v>1</v>
      </c>
      <c r="T51" s="29">
        <v>1</v>
      </c>
      <c r="U51" s="29">
        <v>1</v>
      </c>
      <c r="V51" s="130"/>
      <c r="W51" s="44"/>
      <c r="X51" s="27"/>
      <c r="Y51" s="118"/>
      <c r="Z51" s="130"/>
      <c r="AA51" s="130"/>
      <c r="AB51" s="130"/>
      <c r="AC51" s="130"/>
      <c r="AD51" s="32" t="s">
        <v>499</v>
      </c>
      <c r="AE51" s="32" t="s">
        <v>503</v>
      </c>
      <c r="AF51" s="32" t="s">
        <v>504</v>
      </c>
      <c r="AG51" s="30">
        <v>1020</v>
      </c>
      <c r="AH51" s="30" t="s">
        <v>518</v>
      </c>
      <c r="AI51" s="30" t="s">
        <v>519</v>
      </c>
      <c r="AJ51" s="155">
        <v>2169000000</v>
      </c>
      <c r="AK51" s="30"/>
      <c r="AL51" s="30"/>
      <c r="AM51" s="30"/>
      <c r="AN51" s="30" t="s">
        <v>520</v>
      </c>
    </row>
    <row r="52" spans="1:40" ht="130.5" customHeight="1" x14ac:dyDescent="0.25">
      <c r="A52" s="27" t="s">
        <v>808</v>
      </c>
      <c r="B52" s="34" t="s">
        <v>530</v>
      </c>
      <c r="C52" s="135" t="s">
        <v>535</v>
      </c>
      <c r="D52" s="130"/>
      <c r="E52" s="30" t="s">
        <v>470</v>
      </c>
      <c r="F52" s="30" t="s">
        <v>470</v>
      </c>
      <c r="G52" s="24">
        <v>1</v>
      </c>
      <c r="H52" s="75" t="s">
        <v>314</v>
      </c>
      <c r="I52" s="22" t="s">
        <v>472</v>
      </c>
      <c r="J52" s="23" t="s">
        <v>479</v>
      </c>
      <c r="K52" s="23" t="s">
        <v>474</v>
      </c>
      <c r="L52" s="23" t="s">
        <v>475</v>
      </c>
      <c r="M52" s="23" t="s">
        <v>476</v>
      </c>
      <c r="N52" s="84">
        <v>42881</v>
      </c>
      <c r="O52" s="136">
        <v>43981</v>
      </c>
      <c r="P52" s="23" t="s">
        <v>492</v>
      </c>
      <c r="Q52" s="22" t="s">
        <v>493</v>
      </c>
      <c r="R52" s="29">
        <v>1</v>
      </c>
      <c r="S52" s="29">
        <v>1</v>
      </c>
      <c r="T52" s="29">
        <v>1</v>
      </c>
      <c r="U52" s="29">
        <v>1</v>
      </c>
      <c r="V52" s="130"/>
      <c r="W52" s="44"/>
      <c r="X52" s="27"/>
      <c r="Y52" s="118"/>
      <c r="Z52" s="130"/>
      <c r="AA52" s="130"/>
      <c r="AB52" s="130"/>
      <c r="AC52" s="130"/>
      <c r="AD52" s="30"/>
      <c r="AE52" s="32"/>
      <c r="AF52" s="32"/>
      <c r="AG52" s="30"/>
      <c r="AH52" s="30"/>
      <c r="AI52" s="30"/>
      <c r="AJ52" s="30"/>
      <c r="AK52" s="30"/>
      <c r="AL52" s="30"/>
      <c r="AM52" s="30"/>
      <c r="AN52" s="30" t="s">
        <v>521</v>
      </c>
    </row>
    <row r="53" spans="1:40" ht="130.5" customHeight="1" x14ac:dyDescent="0.25">
      <c r="A53" s="27" t="s">
        <v>767</v>
      </c>
      <c r="B53" s="34" t="s">
        <v>530</v>
      </c>
      <c r="C53" s="28" t="s">
        <v>534</v>
      </c>
      <c r="D53" s="130"/>
      <c r="E53" s="30" t="s">
        <v>471</v>
      </c>
      <c r="F53" s="30" t="s">
        <v>471</v>
      </c>
      <c r="G53" s="24">
        <v>1</v>
      </c>
      <c r="H53" s="75" t="s">
        <v>314</v>
      </c>
      <c r="I53" s="22" t="s">
        <v>472</v>
      </c>
      <c r="J53" s="23" t="s">
        <v>479</v>
      </c>
      <c r="K53" s="23" t="s">
        <v>474</v>
      </c>
      <c r="L53" s="23" t="s">
        <v>475</v>
      </c>
      <c r="M53" s="23" t="s">
        <v>476</v>
      </c>
      <c r="N53" s="84">
        <v>42881</v>
      </c>
      <c r="O53" s="136">
        <v>43981</v>
      </c>
      <c r="P53" s="23" t="s">
        <v>494</v>
      </c>
      <c r="Q53" s="21" t="s">
        <v>495</v>
      </c>
      <c r="R53" s="23" t="s">
        <v>496</v>
      </c>
      <c r="S53" s="23" t="s">
        <v>497</v>
      </c>
      <c r="T53" s="23" t="s">
        <v>497</v>
      </c>
      <c r="U53" s="23" t="s">
        <v>498</v>
      </c>
      <c r="V53" s="130"/>
      <c r="W53" s="44"/>
      <c r="X53" s="27"/>
      <c r="Y53" s="118"/>
      <c r="Z53" s="130"/>
      <c r="AA53" s="130"/>
      <c r="AB53" s="130"/>
      <c r="AC53" s="130"/>
      <c r="AD53" s="30" t="s">
        <v>522</v>
      </c>
      <c r="AE53" s="32" t="s">
        <v>523</v>
      </c>
      <c r="AF53" s="32" t="s">
        <v>524</v>
      </c>
      <c r="AG53" s="30">
        <v>1028</v>
      </c>
      <c r="AH53" s="30" t="s">
        <v>525</v>
      </c>
      <c r="AI53" s="30" t="s">
        <v>526</v>
      </c>
      <c r="AJ53" s="30" t="s">
        <v>527</v>
      </c>
      <c r="AK53" s="30"/>
      <c r="AL53" s="30"/>
      <c r="AM53" s="30"/>
      <c r="AN53" s="30" t="s">
        <v>528</v>
      </c>
    </row>
    <row r="54" spans="1:40" ht="130.5" customHeight="1" x14ac:dyDescent="0.25">
      <c r="A54" s="45" t="s">
        <v>787</v>
      </c>
      <c r="B54" s="28" t="s">
        <v>124</v>
      </c>
      <c r="C54" s="22" t="s">
        <v>125</v>
      </c>
      <c r="D54" s="130"/>
      <c r="E54" s="32" t="s">
        <v>399</v>
      </c>
      <c r="F54" s="32" t="s">
        <v>400</v>
      </c>
      <c r="G54" s="24">
        <v>1</v>
      </c>
      <c r="H54" s="22" t="s">
        <v>315</v>
      </c>
      <c r="I54" s="28" t="s">
        <v>447</v>
      </c>
      <c r="J54" s="45" t="s">
        <v>432</v>
      </c>
      <c r="K54" s="32" t="s">
        <v>419</v>
      </c>
      <c r="L54" s="32" t="s">
        <v>420</v>
      </c>
      <c r="M54" s="92" t="s">
        <v>421</v>
      </c>
      <c r="N54" s="55">
        <v>42736</v>
      </c>
      <c r="O54" s="55">
        <v>43981</v>
      </c>
      <c r="P54" s="55" t="s">
        <v>422</v>
      </c>
      <c r="Q54" s="32" t="s">
        <v>423</v>
      </c>
      <c r="R54" s="34">
        <v>10</v>
      </c>
      <c r="S54" s="34">
        <v>10</v>
      </c>
      <c r="T54" s="34">
        <v>10</v>
      </c>
      <c r="U54" s="34">
        <v>10</v>
      </c>
      <c r="V54" s="34">
        <v>10</v>
      </c>
      <c r="W54" s="44">
        <v>1</v>
      </c>
      <c r="X54" s="27">
        <v>10</v>
      </c>
      <c r="Y54" s="118">
        <v>1</v>
      </c>
      <c r="Z54" s="130"/>
      <c r="AA54" s="130"/>
      <c r="AB54" s="130"/>
      <c r="AC54" s="130"/>
      <c r="AD54" s="28" t="s">
        <v>108</v>
      </c>
      <c r="AE54" s="28" t="s">
        <v>226</v>
      </c>
      <c r="AF54" s="28" t="s">
        <v>448</v>
      </c>
      <c r="AG54" s="28">
        <v>1096</v>
      </c>
      <c r="AH54" s="32" t="s">
        <v>449</v>
      </c>
      <c r="AI54" s="32" t="s">
        <v>450</v>
      </c>
      <c r="AJ54" s="93">
        <v>36047867948</v>
      </c>
      <c r="AK54" s="94">
        <v>0.15097859008209999</v>
      </c>
      <c r="AL54" s="95">
        <v>3360649701</v>
      </c>
      <c r="AM54" s="96" t="s">
        <v>713</v>
      </c>
      <c r="AN54" s="97" t="s">
        <v>714</v>
      </c>
    </row>
    <row r="55" spans="1:40" ht="130.5" customHeight="1" x14ac:dyDescent="0.25">
      <c r="A55" s="45" t="s">
        <v>768</v>
      </c>
      <c r="B55" s="28" t="s">
        <v>124</v>
      </c>
      <c r="C55" s="22" t="s">
        <v>125</v>
      </c>
      <c r="D55" s="130"/>
      <c r="E55" s="32" t="s">
        <v>401</v>
      </c>
      <c r="F55" s="32" t="s">
        <v>402</v>
      </c>
      <c r="G55" s="24">
        <v>1</v>
      </c>
      <c r="H55" s="22" t="s">
        <v>315</v>
      </c>
      <c r="I55" s="28" t="s">
        <v>447</v>
      </c>
      <c r="J55" s="45" t="s">
        <v>432</v>
      </c>
      <c r="K55" s="32" t="s">
        <v>419</v>
      </c>
      <c r="L55" s="75" t="s">
        <v>420</v>
      </c>
      <c r="M55" s="98" t="s">
        <v>421</v>
      </c>
      <c r="N55" s="55">
        <v>42736</v>
      </c>
      <c r="O55" s="99">
        <v>43981</v>
      </c>
      <c r="P55" s="32" t="s">
        <v>424</v>
      </c>
      <c r="Q55" s="32" t="s">
        <v>425</v>
      </c>
      <c r="R55" s="42">
        <v>0.3</v>
      </c>
      <c r="S55" s="42">
        <v>0.4</v>
      </c>
      <c r="T55" s="42">
        <v>0.5</v>
      </c>
      <c r="U55" s="42">
        <v>0.6</v>
      </c>
      <c r="V55" s="42">
        <v>0.56999999999999995</v>
      </c>
      <c r="W55" s="44">
        <v>1.9</v>
      </c>
      <c r="X55" s="44">
        <v>0.56999999999999995</v>
      </c>
      <c r="Y55" s="118">
        <v>1.425</v>
      </c>
      <c r="Z55" s="130"/>
      <c r="AA55" s="130"/>
      <c r="AB55" s="130"/>
      <c r="AC55" s="130"/>
      <c r="AD55" s="28" t="s">
        <v>108</v>
      </c>
      <c r="AE55" s="28" t="s">
        <v>226</v>
      </c>
      <c r="AF55" s="28" t="s">
        <v>448</v>
      </c>
      <c r="AG55" s="28">
        <v>1096</v>
      </c>
      <c r="AH55" s="32" t="s">
        <v>449</v>
      </c>
      <c r="AI55" s="32" t="s">
        <v>450</v>
      </c>
      <c r="AJ55" s="93">
        <v>36047867948</v>
      </c>
      <c r="AK55" s="94" t="s">
        <v>356</v>
      </c>
      <c r="AL55" s="100" t="s">
        <v>432</v>
      </c>
      <c r="AM55" s="101" t="s">
        <v>451</v>
      </c>
      <c r="AN55" s="97" t="s">
        <v>715</v>
      </c>
    </row>
    <row r="56" spans="1:40" ht="130.5" customHeight="1" x14ac:dyDescent="0.25">
      <c r="A56" s="45" t="s">
        <v>769</v>
      </c>
      <c r="B56" s="28" t="s">
        <v>124</v>
      </c>
      <c r="C56" s="22" t="s">
        <v>125</v>
      </c>
      <c r="D56" s="130"/>
      <c r="E56" s="32" t="s">
        <v>403</v>
      </c>
      <c r="F56" s="32" t="s">
        <v>404</v>
      </c>
      <c r="G56" s="24">
        <v>1</v>
      </c>
      <c r="H56" s="22" t="s">
        <v>315</v>
      </c>
      <c r="I56" s="28" t="s">
        <v>447</v>
      </c>
      <c r="J56" s="45" t="s">
        <v>432</v>
      </c>
      <c r="K56" s="32" t="s">
        <v>419</v>
      </c>
      <c r="L56" s="75" t="s">
        <v>420</v>
      </c>
      <c r="M56" s="98" t="s">
        <v>421</v>
      </c>
      <c r="N56" s="55">
        <v>42736</v>
      </c>
      <c r="O56" s="55">
        <v>43981</v>
      </c>
      <c r="P56" s="32" t="s">
        <v>426</v>
      </c>
      <c r="Q56" s="32" t="s">
        <v>427</v>
      </c>
      <c r="R56" s="23">
        <v>10</v>
      </c>
      <c r="S56" s="23">
        <v>20</v>
      </c>
      <c r="T56" s="23">
        <v>30</v>
      </c>
      <c r="U56" s="23">
        <v>30</v>
      </c>
      <c r="V56" s="34">
        <v>25</v>
      </c>
      <c r="W56" s="44">
        <v>2.5</v>
      </c>
      <c r="X56" s="27">
        <v>28</v>
      </c>
      <c r="Y56" s="118">
        <v>1.4</v>
      </c>
      <c r="Z56" s="130"/>
      <c r="AA56" s="130"/>
      <c r="AB56" s="130"/>
      <c r="AC56" s="130"/>
      <c r="AD56" s="28" t="s">
        <v>108</v>
      </c>
      <c r="AE56" s="28" t="s">
        <v>226</v>
      </c>
      <c r="AF56" s="28" t="s">
        <v>448</v>
      </c>
      <c r="AG56" s="28">
        <v>1096</v>
      </c>
      <c r="AH56" s="32" t="s">
        <v>449</v>
      </c>
      <c r="AI56" s="32" t="s">
        <v>450</v>
      </c>
      <c r="AJ56" s="93">
        <v>36047867948</v>
      </c>
      <c r="AK56" s="94">
        <v>2.7842962707432976E-2</v>
      </c>
      <c r="AL56" s="95">
        <v>432891233</v>
      </c>
      <c r="AM56" s="101" t="s">
        <v>716</v>
      </c>
      <c r="AN56" s="97" t="s">
        <v>717</v>
      </c>
    </row>
    <row r="57" spans="1:40" ht="130.5" customHeight="1" x14ac:dyDescent="0.25">
      <c r="A57" s="45" t="s">
        <v>770</v>
      </c>
      <c r="B57" s="28" t="s">
        <v>124</v>
      </c>
      <c r="C57" s="22" t="s">
        <v>125</v>
      </c>
      <c r="D57" s="130"/>
      <c r="E57" s="32" t="s">
        <v>405</v>
      </c>
      <c r="F57" s="32" t="s">
        <v>406</v>
      </c>
      <c r="G57" s="24">
        <v>1.6</v>
      </c>
      <c r="H57" s="22" t="s">
        <v>315</v>
      </c>
      <c r="I57" s="28" t="s">
        <v>447</v>
      </c>
      <c r="J57" s="45" t="s">
        <v>432</v>
      </c>
      <c r="K57" s="32" t="s">
        <v>419</v>
      </c>
      <c r="L57" s="75" t="s">
        <v>420</v>
      </c>
      <c r="M57" s="98" t="s">
        <v>421</v>
      </c>
      <c r="N57" s="55">
        <v>42736</v>
      </c>
      <c r="O57" s="55">
        <v>43981</v>
      </c>
      <c r="P57" s="55" t="s">
        <v>428</v>
      </c>
      <c r="Q57" s="75" t="s">
        <v>429</v>
      </c>
      <c r="R57" s="14">
        <v>0.15</v>
      </c>
      <c r="S57" s="14">
        <v>0.3</v>
      </c>
      <c r="T57" s="14">
        <v>0.3</v>
      </c>
      <c r="U57" s="14">
        <v>0.25</v>
      </c>
      <c r="V57" s="42">
        <v>0.15</v>
      </c>
      <c r="W57" s="44">
        <v>1</v>
      </c>
      <c r="X57" s="44">
        <v>0.15</v>
      </c>
      <c r="Y57" s="118">
        <v>0.5</v>
      </c>
      <c r="Z57" s="130"/>
      <c r="AA57" s="130"/>
      <c r="AB57" s="130"/>
      <c r="AC57" s="130"/>
      <c r="AD57" s="28" t="s">
        <v>108</v>
      </c>
      <c r="AE57" s="28" t="s">
        <v>226</v>
      </c>
      <c r="AF57" s="28" t="s">
        <v>448</v>
      </c>
      <c r="AG57" s="28">
        <v>1096</v>
      </c>
      <c r="AH57" s="32" t="s">
        <v>449</v>
      </c>
      <c r="AI57" s="32" t="s">
        <v>450</v>
      </c>
      <c r="AJ57" s="93">
        <v>36047867948</v>
      </c>
      <c r="AK57" s="94">
        <v>3.4764738354853778E-3</v>
      </c>
      <c r="AL57" s="95">
        <v>24708000</v>
      </c>
      <c r="AM57" s="101" t="s">
        <v>452</v>
      </c>
      <c r="AN57" s="97" t="s">
        <v>718</v>
      </c>
    </row>
    <row r="58" spans="1:40" ht="130.5" customHeight="1" x14ac:dyDescent="0.25">
      <c r="A58" s="45" t="s">
        <v>771</v>
      </c>
      <c r="B58" s="28" t="s">
        <v>124</v>
      </c>
      <c r="C58" s="22" t="s">
        <v>125</v>
      </c>
      <c r="D58" s="130"/>
      <c r="E58" s="32" t="s">
        <v>407</v>
      </c>
      <c r="F58" s="32" t="s">
        <v>408</v>
      </c>
      <c r="G58" s="24">
        <v>1.6</v>
      </c>
      <c r="H58" s="22" t="s">
        <v>315</v>
      </c>
      <c r="I58" s="28" t="s">
        <v>447</v>
      </c>
      <c r="J58" s="45" t="s">
        <v>432</v>
      </c>
      <c r="K58" s="32" t="s">
        <v>419</v>
      </c>
      <c r="L58" s="75" t="s">
        <v>420</v>
      </c>
      <c r="M58" s="98" t="s">
        <v>421</v>
      </c>
      <c r="N58" s="99">
        <v>43831</v>
      </c>
      <c r="O58" s="55">
        <v>43981</v>
      </c>
      <c r="P58" s="75" t="s">
        <v>430</v>
      </c>
      <c r="Q58" s="72" t="s">
        <v>431</v>
      </c>
      <c r="R58" s="34" t="s">
        <v>432</v>
      </c>
      <c r="S58" s="34" t="s">
        <v>432</v>
      </c>
      <c r="T58" s="34" t="s">
        <v>432</v>
      </c>
      <c r="U58" s="23">
        <v>1</v>
      </c>
      <c r="V58" s="23" t="s">
        <v>432</v>
      </c>
      <c r="W58" s="44" t="s">
        <v>432</v>
      </c>
      <c r="X58" s="27" t="s">
        <v>432</v>
      </c>
      <c r="Y58" s="118" t="s">
        <v>432</v>
      </c>
      <c r="Z58" s="130"/>
      <c r="AA58" s="130"/>
      <c r="AB58" s="130"/>
      <c r="AC58" s="130"/>
      <c r="AD58" s="28" t="s">
        <v>108</v>
      </c>
      <c r="AE58" s="28" t="s">
        <v>226</v>
      </c>
      <c r="AF58" s="28" t="s">
        <v>448</v>
      </c>
      <c r="AG58" s="28">
        <v>1096</v>
      </c>
      <c r="AH58" s="32" t="s">
        <v>449</v>
      </c>
      <c r="AI58" s="32" t="s">
        <v>450</v>
      </c>
      <c r="AJ58" s="93">
        <v>36047867948</v>
      </c>
      <c r="AK58" s="102" t="s">
        <v>453</v>
      </c>
      <c r="AL58" s="103" t="s">
        <v>453</v>
      </c>
      <c r="AM58" s="101" t="s">
        <v>432</v>
      </c>
      <c r="AN58" s="104" t="s">
        <v>454</v>
      </c>
    </row>
    <row r="59" spans="1:40" ht="130.5" customHeight="1" x14ac:dyDescent="0.25">
      <c r="A59" s="45" t="s">
        <v>772</v>
      </c>
      <c r="B59" s="28" t="s">
        <v>124</v>
      </c>
      <c r="C59" s="22" t="s">
        <v>125</v>
      </c>
      <c r="D59" s="130"/>
      <c r="E59" s="32" t="s">
        <v>409</v>
      </c>
      <c r="F59" s="32" t="s">
        <v>410</v>
      </c>
      <c r="G59" s="24">
        <v>1.6</v>
      </c>
      <c r="H59" s="22" t="s">
        <v>315</v>
      </c>
      <c r="I59" s="28" t="s">
        <v>447</v>
      </c>
      <c r="J59" s="45" t="s">
        <v>432</v>
      </c>
      <c r="K59" s="32" t="s">
        <v>419</v>
      </c>
      <c r="L59" s="75" t="s">
        <v>420</v>
      </c>
      <c r="M59" s="98" t="s">
        <v>421</v>
      </c>
      <c r="N59" s="99">
        <v>43831</v>
      </c>
      <c r="O59" s="55">
        <v>43981</v>
      </c>
      <c r="P59" s="32" t="s">
        <v>433</v>
      </c>
      <c r="Q59" s="32" t="s">
        <v>434</v>
      </c>
      <c r="R59" s="34" t="s">
        <v>432</v>
      </c>
      <c r="S59" s="34" t="s">
        <v>432</v>
      </c>
      <c r="T59" s="34" t="s">
        <v>432</v>
      </c>
      <c r="U59" s="34">
        <v>1</v>
      </c>
      <c r="V59" s="23" t="s">
        <v>432</v>
      </c>
      <c r="W59" s="44" t="s">
        <v>432</v>
      </c>
      <c r="X59" s="27" t="s">
        <v>432</v>
      </c>
      <c r="Y59" s="118" t="s">
        <v>432</v>
      </c>
      <c r="Z59" s="130"/>
      <c r="AA59" s="130"/>
      <c r="AB59" s="130"/>
      <c r="AC59" s="130"/>
      <c r="AD59" s="28" t="s">
        <v>108</v>
      </c>
      <c r="AE59" s="28" t="s">
        <v>226</v>
      </c>
      <c r="AF59" s="28" t="s">
        <v>448</v>
      </c>
      <c r="AG59" s="28">
        <v>1096</v>
      </c>
      <c r="AH59" s="32" t="s">
        <v>449</v>
      </c>
      <c r="AI59" s="32" t="s">
        <v>450</v>
      </c>
      <c r="AJ59" s="93">
        <v>36047867948</v>
      </c>
      <c r="AK59" s="102" t="s">
        <v>453</v>
      </c>
      <c r="AL59" s="103" t="s">
        <v>453</v>
      </c>
      <c r="AM59" s="105" t="s">
        <v>432</v>
      </c>
      <c r="AN59" s="32" t="s">
        <v>454</v>
      </c>
    </row>
    <row r="60" spans="1:40" ht="130.5" customHeight="1" x14ac:dyDescent="0.25">
      <c r="A60" s="45" t="s">
        <v>773</v>
      </c>
      <c r="B60" s="22" t="s">
        <v>397</v>
      </c>
      <c r="C60" s="22" t="s">
        <v>544</v>
      </c>
      <c r="D60" s="130"/>
      <c r="E60" s="75" t="s">
        <v>411</v>
      </c>
      <c r="F60" s="75" t="s">
        <v>412</v>
      </c>
      <c r="G60" s="24">
        <v>1.6</v>
      </c>
      <c r="H60" s="22" t="s">
        <v>315</v>
      </c>
      <c r="I60" s="22" t="s">
        <v>447</v>
      </c>
      <c r="J60" s="45" t="s">
        <v>432</v>
      </c>
      <c r="K60" s="23" t="s">
        <v>435</v>
      </c>
      <c r="L60" s="75" t="s">
        <v>436</v>
      </c>
      <c r="M60" s="98" t="s">
        <v>437</v>
      </c>
      <c r="N60" s="99">
        <v>42856</v>
      </c>
      <c r="O60" s="99">
        <v>43982</v>
      </c>
      <c r="P60" s="75" t="s">
        <v>438</v>
      </c>
      <c r="Q60" s="75" t="s">
        <v>439</v>
      </c>
      <c r="R60" s="14">
        <v>0.15</v>
      </c>
      <c r="S60" s="14">
        <v>0.4</v>
      </c>
      <c r="T60" s="14">
        <v>0.4</v>
      </c>
      <c r="U60" s="14">
        <v>0.05</v>
      </c>
      <c r="V60" s="14">
        <v>0.1</v>
      </c>
      <c r="W60" s="44">
        <v>0.66600000000000004</v>
      </c>
      <c r="X60" s="44">
        <v>0.4</v>
      </c>
      <c r="Y60" s="118">
        <v>1</v>
      </c>
      <c r="Z60" s="130"/>
      <c r="AA60" s="130"/>
      <c r="AB60" s="130"/>
      <c r="AC60" s="130"/>
      <c r="AD60" s="22" t="s">
        <v>108</v>
      </c>
      <c r="AE60" s="22" t="s">
        <v>114</v>
      </c>
      <c r="AF60" s="22" t="s">
        <v>455</v>
      </c>
      <c r="AG60" s="22">
        <v>1099</v>
      </c>
      <c r="AH60" s="75" t="s">
        <v>456</v>
      </c>
      <c r="AI60" s="106" t="s">
        <v>457</v>
      </c>
      <c r="AJ60" s="107">
        <v>119598638591</v>
      </c>
      <c r="AK60" s="108" t="s">
        <v>432</v>
      </c>
      <c r="AL60" s="109" t="s">
        <v>458</v>
      </c>
      <c r="AM60" s="75" t="s">
        <v>719</v>
      </c>
      <c r="AN60" s="75" t="s">
        <v>720</v>
      </c>
    </row>
    <row r="61" spans="1:40" ht="130.5" customHeight="1" x14ac:dyDescent="0.25">
      <c r="A61" s="45" t="s">
        <v>774</v>
      </c>
      <c r="B61" s="22" t="s">
        <v>397</v>
      </c>
      <c r="C61" s="22" t="s">
        <v>544</v>
      </c>
      <c r="D61" s="130"/>
      <c r="E61" s="75" t="s">
        <v>413</v>
      </c>
      <c r="F61" s="75" t="s">
        <v>414</v>
      </c>
      <c r="G61" s="24">
        <v>1.6</v>
      </c>
      <c r="H61" s="22" t="s">
        <v>315</v>
      </c>
      <c r="I61" s="22" t="s">
        <v>447</v>
      </c>
      <c r="J61" s="45" t="s">
        <v>432</v>
      </c>
      <c r="K61" s="23" t="s">
        <v>435</v>
      </c>
      <c r="L61" s="75" t="s">
        <v>436</v>
      </c>
      <c r="M61" s="98" t="s">
        <v>437</v>
      </c>
      <c r="N61" s="99">
        <v>42856</v>
      </c>
      <c r="O61" s="99">
        <v>43982</v>
      </c>
      <c r="P61" s="75" t="s">
        <v>440</v>
      </c>
      <c r="Q61" s="72" t="s">
        <v>441</v>
      </c>
      <c r="R61" s="65">
        <v>4</v>
      </c>
      <c r="S61" s="65">
        <v>7</v>
      </c>
      <c r="T61" s="65">
        <v>10</v>
      </c>
      <c r="U61" s="65">
        <v>10</v>
      </c>
      <c r="V61" s="65">
        <v>4</v>
      </c>
      <c r="W61" s="44">
        <v>1</v>
      </c>
      <c r="X61" s="27">
        <v>3</v>
      </c>
      <c r="Y61" s="118">
        <v>0.42849999999999999</v>
      </c>
      <c r="Z61" s="130"/>
      <c r="AA61" s="130"/>
      <c r="AB61" s="130"/>
      <c r="AC61" s="130"/>
      <c r="AD61" s="22" t="s">
        <v>108</v>
      </c>
      <c r="AE61" s="22" t="s">
        <v>114</v>
      </c>
      <c r="AF61" s="22" t="s">
        <v>455</v>
      </c>
      <c r="AG61" s="22">
        <v>1099</v>
      </c>
      <c r="AH61" s="75" t="s">
        <v>456</v>
      </c>
      <c r="AI61" s="106" t="s">
        <v>457</v>
      </c>
      <c r="AJ61" s="107">
        <v>119598638591</v>
      </c>
      <c r="AK61" s="110">
        <v>8.4322692118239118E-3</v>
      </c>
      <c r="AL61" s="109">
        <v>126613500</v>
      </c>
      <c r="AM61" s="75" t="s">
        <v>721</v>
      </c>
      <c r="AN61" s="75" t="s">
        <v>722</v>
      </c>
    </row>
    <row r="62" spans="1:40" ht="130.5" customHeight="1" x14ac:dyDescent="0.25">
      <c r="A62" s="45">
        <v>8.1999999999999993</v>
      </c>
      <c r="B62" s="22" t="s">
        <v>398</v>
      </c>
      <c r="C62" s="22" t="s">
        <v>789</v>
      </c>
      <c r="D62" s="130"/>
      <c r="E62" s="75" t="s">
        <v>415</v>
      </c>
      <c r="F62" s="75" t="s">
        <v>416</v>
      </c>
      <c r="G62" s="24">
        <v>1.6</v>
      </c>
      <c r="H62" s="22" t="s">
        <v>315</v>
      </c>
      <c r="I62" s="22" t="s">
        <v>447</v>
      </c>
      <c r="J62" s="45" t="s">
        <v>432</v>
      </c>
      <c r="K62" s="22" t="s">
        <v>442</v>
      </c>
      <c r="L62" s="75" t="s">
        <v>443</v>
      </c>
      <c r="M62" s="126" t="s">
        <v>444</v>
      </c>
      <c r="N62" s="99">
        <v>42826</v>
      </c>
      <c r="O62" s="99">
        <v>44195</v>
      </c>
      <c r="P62" s="75" t="s">
        <v>788</v>
      </c>
      <c r="Q62" s="22" t="s">
        <v>445</v>
      </c>
      <c r="R62" s="14">
        <v>1</v>
      </c>
      <c r="S62" s="14">
        <v>1</v>
      </c>
      <c r="T62" s="14">
        <v>1</v>
      </c>
      <c r="U62" s="14">
        <v>1</v>
      </c>
      <c r="V62" s="14">
        <v>1</v>
      </c>
      <c r="W62" s="44">
        <v>1</v>
      </c>
      <c r="X62" s="156">
        <v>0.99780963759458385</v>
      </c>
      <c r="Y62" s="118">
        <v>1</v>
      </c>
      <c r="Z62" s="130"/>
      <c r="AA62" s="130"/>
      <c r="AB62" s="130"/>
      <c r="AC62" s="130"/>
      <c r="AD62" s="22" t="s">
        <v>108</v>
      </c>
      <c r="AE62" s="22" t="s">
        <v>114</v>
      </c>
      <c r="AF62" s="22"/>
      <c r="AG62" s="22">
        <v>1098</v>
      </c>
      <c r="AH62" s="75" t="s">
        <v>459</v>
      </c>
      <c r="AI62" s="75" t="s">
        <v>460</v>
      </c>
      <c r="AJ62" s="111">
        <v>751155383460</v>
      </c>
      <c r="AK62" s="94">
        <v>1.980882206261941E-2</v>
      </c>
      <c r="AL62" s="112">
        <v>5665981261</v>
      </c>
      <c r="AM62" s="75" t="s">
        <v>461</v>
      </c>
      <c r="AN62" s="75" t="s">
        <v>723</v>
      </c>
    </row>
    <row r="63" spans="1:40" ht="130.5" customHeight="1" x14ac:dyDescent="0.25">
      <c r="A63" s="45" t="s">
        <v>775</v>
      </c>
      <c r="B63" s="22" t="s">
        <v>398</v>
      </c>
      <c r="C63" s="22" t="s">
        <v>789</v>
      </c>
      <c r="D63" s="130"/>
      <c r="E63" s="75" t="s">
        <v>417</v>
      </c>
      <c r="F63" s="75" t="s">
        <v>418</v>
      </c>
      <c r="G63" s="24">
        <v>1.6</v>
      </c>
      <c r="H63" s="22" t="s">
        <v>315</v>
      </c>
      <c r="I63" s="22" t="s">
        <v>447</v>
      </c>
      <c r="J63" s="45" t="s">
        <v>432</v>
      </c>
      <c r="K63" s="22" t="s">
        <v>442</v>
      </c>
      <c r="L63" s="75" t="s">
        <v>443</v>
      </c>
      <c r="M63" s="126" t="s">
        <v>444</v>
      </c>
      <c r="N63" s="99">
        <v>42826</v>
      </c>
      <c r="O63" s="99">
        <v>44195</v>
      </c>
      <c r="P63" s="75" t="s">
        <v>865</v>
      </c>
      <c r="Q63" s="75" t="s">
        <v>446</v>
      </c>
      <c r="R63" s="23">
        <v>293</v>
      </c>
      <c r="S63" s="23">
        <v>97</v>
      </c>
      <c r="T63" s="23">
        <v>97</v>
      </c>
      <c r="U63" s="23">
        <v>97</v>
      </c>
      <c r="V63" s="23">
        <v>293</v>
      </c>
      <c r="W63" s="44">
        <v>1</v>
      </c>
      <c r="X63" s="27">
        <v>97</v>
      </c>
      <c r="Y63" s="118">
        <v>1</v>
      </c>
      <c r="Z63" s="130"/>
      <c r="AA63" s="130"/>
      <c r="AB63" s="130"/>
      <c r="AC63" s="130"/>
      <c r="AD63" s="22" t="s">
        <v>108</v>
      </c>
      <c r="AE63" s="22" t="s">
        <v>114</v>
      </c>
      <c r="AF63" s="22"/>
      <c r="AG63" s="22">
        <v>1098</v>
      </c>
      <c r="AH63" s="75" t="s">
        <v>459</v>
      </c>
      <c r="AI63" s="75" t="s">
        <v>460</v>
      </c>
      <c r="AJ63" s="111">
        <v>751155383460</v>
      </c>
      <c r="AK63" s="102" t="s">
        <v>432</v>
      </c>
      <c r="AL63" s="112" t="s">
        <v>432</v>
      </c>
      <c r="AM63" s="75" t="s">
        <v>724</v>
      </c>
      <c r="AN63" s="75" t="s">
        <v>725</v>
      </c>
    </row>
    <row r="64" spans="1:40" ht="130.5" customHeight="1" x14ac:dyDescent="0.25">
      <c r="A64" s="45" t="s">
        <v>790</v>
      </c>
      <c r="B64" s="21" t="s">
        <v>316</v>
      </c>
      <c r="C64" s="21" t="s">
        <v>317</v>
      </c>
      <c r="D64" s="130"/>
      <c r="E64" s="22" t="s">
        <v>318</v>
      </c>
      <c r="F64" s="157" t="s">
        <v>319</v>
      </c>
      <c r="G64" s="24">
        <v>1.6</v>
      </c>
      <c r="H64" s="22" t="s">
        <v>323</v>
      </c>
      <c r="I64" s="22" t="s">
        <v>324</v>
      </c>
      <c r="J64" s="23" t="s">
        <v>84</v>
      </c>
      <c r="K64" s="22" t="s">
        <v>325</v>
      </c>
      <c r="L64" s="22" t="s">
        <v>326</v>
      </c>
      <c r="M64" s="126" t="s">
        <v>327</v>
      </c>
      <c r="N64" s="25">
        <v>42856</v>
      </c>
      <c r="O64" s="25">
        <v>408342</v>
      </c>
      <c r="P64" s="22" t="s">
        <v>328</v>
      </c>
      <c r="Q64" s="22" t="s">
        <v>329</v>
      </c>
      <c r="R64" s="14">
        <v>1</v>
      </c>
      <c r="S64" s="14">
        <v>1</v>
      </c>
      <c r="T64" s="14">
        <v>1</v>
      </c>
      <c r="U64" s="14">
        <v>1</v>
      </c>
      <c r="V64" s="29">
        <v>1</v>
      </c>
      <c r="W64" s="14">
        <v>1</v>
      </c>
      <c r="X64" s="14">
        <v>1</v>
      </c>
      <c r="Y64" s="118">
        <v>1</v>
      </c>
      <c r="Z64" s="130"/>
      <c r="AA64" s="130"/>
      <c r="AB64" s="130"/>
      <c r="AC64" s="130"/>
      <c r="AD64" s="28" t="s">
        <v>332</v>
      </c>
      <c r="AE64" s="28" t="s">
        <v>333</v>
      </c>
      <c r="AF64" s="28" t="s">
        <v>334</v>
      </c>
      <c r="AG64" s="24">
        <v>1075</v>
      </c>
      <c r="AH64" s="30" t="s">
        <v>335</v>
      </c>
      <c r="AI64" s="30" t="s">
        <v>805</v>
      </c>
      <c r="AJ64" s="158">
        <v>9461000000</v>
      </c>
      <c r="AK64" s="159" t="s">
        <v>84</v>
      </c>
      <c r="AL64" s="159" t="s">
        <v>84</v>
      </c>
      <c r="AM64" s="22" t="s">
        <v>682</v>
      </c>
      <c r="AN64" s="22" t="s">
        <v>866</v>
      </c>
    </row>
    <row r="65" spans="1:40" ht="130.5" customHeight="1" x14ac:dyDescent="0.25">
      <c r="A65" s="45" t="s">
        <v>791</v>
      </c>
      <c r="B65" s="21" t="s">
        <v>316</v>
      </c>
      <c r="C65" s="21" t="s">
        <v>317</v>
      </c>
      <c r="D65" s="130"/>
      <c r="E65" s="22" t="s">
        <v>320</v>
      </c>
      <c r="F65" s="157" t="s">
        <v>321</v>
      </c>
      <c r="G65" s="24">
        <v>1.6</v>
      </c>
      <c r="H65" s="22" t="s">
        <v>323</v>
      </c>
      <c r="I65" s="22" t="s">
        <v>324</v>
      </c>
      <c r="J65" s="23" t="s">
        <v>84</v>
      </c>
      <c r="K65" s="22" t="s">
        <v>325</v>
      </c>
      <c r="L65" s="22" t="s">
        <v>326</v>
      </c>
      <c r="M65" s="126" t="s">
        <v>327</v>
      </c>
      <c r="N65" s="25">
        <v>42856</v>
      </c>
      <c r="O65" s="25">
        <v>44196</v>
      </c>
      <c r="P65" s="22" t="s">
        <v>330</v>
      </c>
      <c r="Q65" s="22" t="s">
        <v>331</v>
      </c>
      <c r="R65" s="14">
        <v>1</v>
      </c>
      <c r="S65" s="14">
        <v>1</v>
      </c>
      <c r="T65" s="14">
        <v>1</v>
      </c>
      <c r="U65" s="14">
        <v>1</v>
      </c>
      <c r="V65" s="29">
        <v>1</v>
      </c>
      <c r="W65" s="14">
        <v>1</v>
      </c>
      <c r="X65" s="14">
        <v>1</v>
      </c>
      <c r="Y65" s="118">
        <v>1</v>
      </c>
      <c r="Z65" s="130"/>
      <c r="AA65" s="130"/>
      <c r="AB65" s="130"/>
      <c r="AC65" s="130"/>
      <c r="AD65" s="28" t="s">
        <v>332</v>
      </c>
      <c r="AE65" s="28" t="s">
        <v>333</v>
      </c>
      <c r="AF65" s="28" t="s">
        <v>334</v>
      </c>
      <c r="AG65" s="24">
        <v>1075</v>
      </c>
      <c r="AH65" s="30" t="s">
        <v>335</v>
      </c>
      <c r="AI65" s="30" t="s">
        <v>805</v>
      </c>
      <c r="AJ65" s="158">
        <v>9461000000</v>
      </c>
      <c r="AK65" s="159" t="s">
        <v>84</v>
      </c>
      <c r="AL65" s="159" t="s">
        <v>84</v>
      </c>
      <c r="AM65" s="28" t="s">
        <v>683</v>
      </c>
      <c r="AN65" s="22" t="s">
        <v>336</v>
      </c>
    </row>
    <row r="66" spans="1:40" ht="130.5" customHeight="1" x14ac:dyDescent="0.25">
      <c r="A66" s="45" t="s">
        <v>792</v>
      </c>
      <c r="B66" s="21" t="s">
        <v>316</v>
      </c>
      <c r="C66" s="21" t="s">
        <v>317</v>
      </c>
      <c r="D66" s="130"/>
      <c r="E66" s="22" t="s">
        <v>322</v>
      </c>
      <c r="F66" s="22" t="s">
        <v>322</v>
      </c>
      <c r="G66" s="24">
        <v>1.6</v>
      </c>
      <c r="H66" s="22" t="s">
        <v>323</v>
      </c>
      <c r="I66" s="22" t="s">
        <v>324</v>
      </c>
      <c r="J66" s="23" t="s">
        <v>84</v>
      </c>
      <c r="K66" s="22" t="s">
        <v>325</v>
      </c>
      <c r="L66" s="22" t="s">
        <v>326</v>
      </c>
      <c r="M66" s="126" t="s">
        <v>327</v>
      </c>
      <c r="N66" s="25">
        <v>42856</v>
      </c>
      <c r="O66" s="25">
        <v>43465</v>
      </c>
      <c r="P66" s="22" t="s">
        <v>802</v>
      </c>
      <c r="Q66" s="22" t="s">
        <v>801</v>
      </c>
      <c r="R66" s="14">
        <v>1</v>
      </c>
      <c r="S66" s="23" t="s">
        <v>84</v>
      </c>
      <c r="T66" s="23" t="s">
        <v>84</v>
      </c>
      <c r="U66" s="23" t="s">
        <v>84</v>
      </c>
      <c r="V66" s="24">
        <v>0</v>
      </c>
      <c r="W66" s="14">
        <v>0</v>
      </c>
      <c r="X66" s="14" t="s">
        <v>432</v>
      </c>
      <c r="Y66" s="14" t="s">
        <v>432</v>
      </c>
      <c r="Z66" s="130"/>
      <c r="AA66" s="130"/>
      <c r="AB66" s="130"/>
      <c r="AC66" s="130"/>
      <c r="AD66" s="22" t="s">
        <v>337</v>
      </c>
      <c r="AE66" s="28" t="s">
        <v>338</v>
      </c>
      <c r="AF66" s="22"/>
      <c r="AG66" s="160">
        <v>1153</v>
      </c>
      <c r="AH66" s="22" t="s">
        <v>339</v>
      </c>
      <c r="AI66" s="22" t="s">
        <v>340</v>
      </c>
      <c r="AJ66" s="158">
        <v>267953000000</v>
      </c>
      <c r="AK66" s="22" t="s">
        <v>84</v>
      </c>
      <c r="AL66" s="22" t="s">
        <v>84</v>
      </c>
      <c r="AM66" s="75" t="s">
        <v>804</v>
      </c>
      <c r="AN66" s="22" t="s">
        <v>803</v>
      </c>
    </row>
    <row r="67" spans="1:40" ht="130.5" customHeight="1" x14ac:dyDescent="0.25">
      <c r="A67" s="45" t="s">
        <v>793</v>
      </c>
      <c r="B67" s="32" t="s">
        <v>124</v>
      </c>
      <c r="C67" s="32" t="s">
        <v>341</v>
      </c>
      <c r="D67" s="32"/>
      <c r="E67" s="32" t="s">
        <v>344</v>
      </c>
      <c r="F67" s="32" t="s">
        <v>345</v>
      </c>
      <c r="G67" s="24">
        <v>2.33</v>
      </c>
      <c r="H67" s="32" t="s">
        <v>351</v>
      </c>
      <c r="I67" s="32" t="s">
        <v>352</v>
      </c>
      <c r="J67" s="34" t="s">
        <v>84</v>
      </c>
      <c r="K67" s="32" t="s">
        <v>363</v>
      </c>
      <c r="L67" s="32" t="s">
        <v>364</v>
      </c>
      <c r="M67" s="32" t="s">
        <v>357</v>
      </c>
      <c r="N67" s="55">
        <v>43101</v>
      </c>
      <c r="O67" s="55">
        <v>43465</v>
      </c>
      <c r="P67" s="32" t="s">
        <v>354</v>
      </c>
      <c r="Q67" s="32" t="s">
        <v>355</v>
      </c>
      <c r="R67" s="34">
        <v>1</v>
      </c>
      <c r="S67" s="34">
        <v>1</v>
      </c>
      <c r="T67" s="34" t="s">
        <v>84</v>
      </c>
      <c r="U67" s="34" t="s">
        <v>84</v>
      </c>
      <c r="V67" s="34">
        <v>0</v>
      </c>
      <c r="W67" s="14">
        <v>0</v>
      </c>
      <c r="X67" s="23">
        <v>1</v>
      </c>
      <c r="Y67" s="42">
        <v>1</v>
      </c>
      <c r="Z67" s="32"/>
      <c r="AA67" s="32"/>
      <c r="AB67" s="32"/>
      <c r="AC67" s="32"/>
      <c r="AD67" s="32" t="s">
        <v>365</v>
      </c>
      <c r="AE67" s="32" t="s">
        <v>366</v>
      </c>
      <c r="AF67" s="32" t="s">
        <v>367</v>
      </c>
      <c r="AG67" s="32">
        <v>865</v>
      </c>
      <c r="AH67" s="32" t="s">
        <v>368</v>
      </c>
      <c r="AI67" s="32" t="s">
        <v>369</v>
      </c>
      <c r="AJ67" s="161">
        <v>4615496798.0648499</v>
      </c>
      <c r="AK67" s="24" t="s">
        <v>356</v>
      </c>
      <c r="AL67" s="24" t="s">
        <v>356</v>
      </c>
      <c r="AM67" s="24" t="s">
        <v>820</v>
      </c>
      <c r="AN67" s="22" t="s">
        <v>821</v>
      </c>
    </row>
    <row r="68" spans="1:40" s="35" customFormat="1" ht="130.5" customHeight="1" x14ac:dyDescent="0.25">
      <c r="A68" s="45" t="s">
        <v>776</v>
      </c>
      <c r="B68" s="32" t="s">
        <v>124</v>
      </c>
      <c r="C68" s="32" t="s">
        <v>342</v>
      </c>
      <c r="D68" s="32"/>
      <c r="E68" s="32" t="s">
        <v>346</v>
      </c>
      <c r="F68" s="32" t="s">
        <v>347</v>
      </c>
      <c r="G68" s="24">
        <v>2.33</v>
      </c>
      <c r="H68" s="32" t="s">
        <v>351</v>
      </c>
      <c r="I68" s="32" t="s">
        <v>353</v>
      </c>
      <c r="J68" s="34" t="s">
        <v>84</v>
      </c>
      <c r="K68" s="32" t="s">
        <v>363</v>
      </c>
      <c r="L68" s="32" t="s">
        <v>364</v>
      </c>
      <c r="M68" s="32" t="s">
        <v>357</v>
      </c>
      <c r="N68" s="55">
        <v>43101</v>
      </c>
      <c r="O68" s="55">
        <v>44196</v>
      </c>
      <c r="P68" s="32" t="s">
        <v>358</v>
      </c>
      <c r="Q68" s="32" t="s">
        <v>359</v>
      </c>
      <c r="R68" s="34" t="s">
        <v>84</v>
      </c>
      <c r="S68" s="34">
        <v>3</v>
      </c>
      <c r="T68" s="34">
        <v>3</v>
      </c>
      <c r="U68" s="34">
        <v>3</v>
      </c>
      <c r="V68" s="34" t="s">
        <v>356</v>
      </c>
      <c r="W68" s="14" t="s">
        <v>432</v>
      </c>
      <c r="X68" s="23">
        <v>3</v>
      </c>
      <c r="Y68" s="42">
        <v>1</v>
      </c>
      <c r="Z68" s="32"/>
      <c r="AA68" s="32"/>
      <c r="AB68" s="32"/>
      <c r="AC68" s="32"/>
      <c r="AD68" s="32" t="s">
        <v>365</v>
      </c>
      <c r="AE68" s="32" t="s">
        <v>366</v>
      </c>
      <c r="AF68" s="32" t="s">
        <v>367</v>
      </c>
      <c r="AG68" s="32">
        <v>981</v>
      </c>
      <c r="AH68" s="32" t="s">
        <v>370</v>
      </c>
      <c r="AI68" s="32" t="s">
        <v>369</v>
      </c>
      <c r="AJ68" s="113">
        <v>2661807900</v>
      </c>
      <c r="AK68" s="114">
        <v>2.2700000000000001E-2</v>
      </c>
      <c r="AL68" s="115">
        <v>60656000</v>
      </c>
      <c r="AM68" s="24" t="s">
        <v>823</v>
      </c>
      <c r="AN68" s="32" t="s">
        <v>822</v>
      </c>
    </row>
    <row r="69" spans="1:40" ht="130.5" customHeight="1" x14ac:dyDescent="0.25">
      <c r="A69" s="45" t="s">
        <v>794</v>
      </c>
      <c r="B69" s="32" t="s">
        <v>124</v>
      </c>
      <c r="C69" s="32" t="s">
        <v>127</v>
      </c>
      <c r="D69" s="32"/>
      <c r="E69" s="32" t="s">
        <v>374</v>
      </c>
      <c r="F69" s="32" t="s">
        <v>374</v>
      </c>
      <c r="G69" s="24">
        <v>2.2000000000000002</v>
      </c>
      <c r="H69" s="32" t="s">
        <v>351</v>
      </c>
      <c r="I69" s="32" t="s">
        <v>353</v>
      </c>
      <c r="J69" s="34" t="s">
        <v>84</v>
      </c>
      <c r="K69" s="32" t="s">
        <v>363</v>
      </c>
      <c r="L69" s="32" t="s">
        <v>364</v>
      </c>
      <c r="M69" s="32" t="s">
        <v>357</v>
      </c>
      <c r="N69" s="55">
        <v>43101</v>
      </c>
      <c r="O69" s="55">
        <v>44196</v>
      </c>
      <c r="P69" s="32" t="s">
        <v>375</v>
      </c>
      <c r="Q69" s="32" t="s">
        <v>360</v>
      </c>
      <c r="R69" s="34" t="s">
        <v>356</v>
      </c>
      <c r="S69" s="42">
        <v>1</v>
      </c>
      <c r="T69" s="42">
        <v>1</v>
      </c>
      <c r="U69" s="42">
        <v>1</v>
      </c>
      <c r="V69" s="34" t="s">
        <v>356</v>
      </c>
      <c r="W69" s="14" t="s">
        <v>432</v>
      </c>
      <c r="X69" s="14">
        <v>1</v>
      </c>
      <c r="Y69" s="42">
        <v>1</v>
      </c>
      <c r="Z69" s="32"/>
      <c r="AA69" s="32"/>
      <c r="AB69" s="32"/>
      <c r="AC69" s="32"/>
      <c r="AD69" s="32" t="s">
        <v>365</v>
      </c>
      <c r="AE69" s="32" t="s">
        <v>366</v>
      </c>
      <c r="AF69" s="32" t="s">
        <v>367</v>
      </c>
      <c r="AG69" s="32" t="s">
        <v>371</v>
      </c>
      <c r="AH69" s="32" t="s">
        <v>376</v>
      </c>
      <c r="AI69" s="32" t="s">
        <v>377</v>
      </c>
      <c r="AJ69" s="32" t="s">
        <v>826</v>
      </c>
      <c r="AK69" s="24" t="s">
        <v>356</v>
      </c>
      <c r="AL69" s="24" t="s">
        <v>356</v>
      </c>
      <c r="AM69" s="116" t="s">
        <v>825</v>
      </c>
      <c r="AN69" s="28" t="s">
        <v>824</v>
      </c>
    </row>
    <row r="70" spans="1:40" ht="130.5" customHeight="1" x14ac:dyDescent="0.25">
      <c r="A70" s="45" t="s">
        <v>793</v>
      </c>
      <c r="B70" s="32" t="s">
        <v>316</v>
      </c>
      <c r="C70" s="32" t="s">
        <v>343</v>
      </c>
      <c r="D70" s="32"/>
      <c r="E70" s="32" t="s">
        <v>348</v>
      </c>
      <c r="F70" s="32" t="s">
        <v>348</v>
      </c>
      <c r="G70" s="34">
        <v>2</v>
      </c>
      <c r="H70" s="32" t="s">
        <v>351</v>
      </c>
      <c r="I70" s="32" t="s">
        <v>353</v>
      </c>
      <c r="J70" s="34" t="s">
        <v>84</v>
      </c>
      <c r="K70" s="32" t="s">
        <v>363</v>
      </c>
      <c r="L70" s="32" t="s">
        <v>364</v>
      </c>
      <c r="M70" s="32" t="s">
        <v>357</v>
      </c>
      <c r="N70" s="55">
        <v>43101</v>
      </c>
      <c r="O70" s="55">
        <v>44196</v>
      </c>
      <c r="P70" s="32" t="s">
        <v>361</v>
      </c>
      <c r="Q70" s="32" t="s">
        <v>362</v>
      </c>
      <c r="R70" s="34" t="s">
        <v>356</v>
      </c>
      <c r="S70" s="34">
        <v>1</v>
      </c>
      <c r="T70" s="34">
        <v>1</v>
      </c>
      <c r="U70" s="34">
        <v>1</v>
      </c>
      <c r="V70" s="34" t="s">
        <v>356</v>
      </c>
      <c r="W70" s="14" t="s">
        <v>432</v>
      </c>
      <c r="X70" s="23">
        <v>4</v>
      </c>
      <c r="Y70" s="42">
        <v>4</v>
      </c>
      <c r="Z70" s="32"/>
      <c r="AA70" s="32"/>
      <c r="AB70" s="32"/>
      <c r="AC70" s="32"/>
      <c r="AD70" s="32" t="s">
        <v>365</v>
      </c>
      <c r="AE70" s="32" t="s">
        <v>366</v>
      </c>
      <c r="AF70" s="32" t="s">
        <v>367</v>
      </c>
      <c r="AG70" s="32">
        <v>981</v>
      </c>
      <c r="AH70" s="32" t="s">
        <v>370</v>
      </c>
      <c r="AI70" s="32" t="s">
        <v>372</v>
      </c>
      <c r="AJ70" s="113">
        <v>2661807900</v>
      </c>
      <c r="AK70" s="24" t="s">
        <v>356</v>
      </c>
      <c r="AL70" s="24" t="s">
        <v>356</v>
      </c>
      <c r="AM70" s="28" t="s">
        <v>712</v>
      </c>
      <c r="AN70" s="28" t="s">
        <v>824</v>
      </c>
    </row>
    <row r="71" spans="1:40" ht="130.5" customHeight="1" x14ac:dyDescent="0.25">
      <c r="A71" s="45">
        <v>4.24</v>
      </c>
      <c r="B71" s="32" t="s">
        <v>124</v>
      </c>
      <c r="C71" s="32" t="s">
        <v>341</v>
      </c>
      <c r="D71" s="32"/>
      <c r="E71" s="32" t="s">
        <v>349</v>
      </c>
      <c r="F71" s="32" t="s">
        <v>350</v>
      </c>
      <c r="G71" s="34">
        <v>2</v>
      </c>
      <c r="H71" s="32" t="s">
        <v>351</v>
      </c>
      <c r="I71" s="32" t="s">
        <v>353</v>
      </c>
      <c r="J71" s="34" t="s">
        <v>84</v>
      </c>
      <c r="K71" s="32" t="s">
        <v>363</v>
      </c>
      <c r="L71" s="32" t="s">
        <v>364</v>
      </c>
      <c r="M71" s="32" t="s">
        <v>357</v>
      </c>
      <c r="N71" s="55">
        <v>43101</v>
      </c>
      <c r="O71" s="55">
        <v>44196</v>
      </c>
      <c r="P71" s="32" t="s">
        <v>827</v>
      </c>
      <c r="Q71" s="32" t="s">
        <v>378</v>
      </c>
      <c r="R71" s="34" t="s">
        <v>356</v>
      </c>
      <c r="S71" s="42">
        <v>1</v>
      </c>
      <c r="T71" s="42">
        <v>1</v>
      </c>
      <c r="U71" s="42">
        <v>1</v>
      </c>
      <c r="V71" s="34" t="s">
        <v>356</v>
      </c>
      <c r="W71" s="14" t="s">
        <v>432</v>
      </c>
      <c r="X71" s="42">
        <v>1</v>
      </c>
      <c r="Y71" s="42">
        <v>1</v>
      </c>
      <c r="Z71" s="32"/>
      <c r="AA71" s="32"/>
      <c r="AB71" s="32"/>
      <c r="AC71" s="32"/>
      <c r="AD71" s="32" t="s">
        <v>365</v>
      </c>
      <c r="AE71" s="32" t="s">
        <v>366</v>
      </c>
      <c r="AF71" s="32" t="s">
        <v>367</v>
      </c>
      <c r="AG71" s="32">
        <v>981</v>
      </c>
      <c r="AH71" s="32" t="s">
        <v>370</v>
      </c>
      <c r="AI71" s="32" t="s">
        <v>373</v>
      </c>
      <c r="AJ71" s="116">
        <v>1559960100</v>
      </c>
      <c r="AK71" s="24" t="s">
        <v>356</v>
      </c>
      <c r="AL71" s="24" t="s">
        <v>356</v>
      </c>
      <c r="AM71" s="75" t="s">
        <v>867</v>
      </c>
      <c r="AN71" s="75" t="s">
        <v>824</v>
      </c>
    </row>
    <row r="72" spans="1:40" ht="130.5" customHeight="1" x14ac:dyDescent="0.25">
      <c r="A72" s="27" t="s">
        <v>814</v>
      </c>
      <c r="B72" s="28" t="s">
        <v>536</v>
      </c>
      <c r="C72" s="28" t="s">
        <v>537</v>
      </c>
      <c r="D72" s="21"/>
      <c r="E72" s="28" t="s">
        <v>538</v>
      </c>
      <c r="F72" s="21" t="s">
        <v>539</v>
      </c>
      <c r="G72" s="34">
        <v>1.35</v>
      </c>
      <c r="H72" s="22" t="s">
        <v>564</v>
      </c>
      <c r="I72" s="22" t="s">
        <v>565</v>
      </c>
      <c r="J72" s="23" t="s">
        <v>84</v>
      </c>
      <c r="K72" s="22" t="s">
        <v>566</v>
      </c>
      <c r="L72" s="22" t="s">
        <v>567</v>
      </c>
      <c r="M72" s="132" t="s">
        <v>568</v>
      </c>
      <c r="N72" s="56">
        <v>43010</v>
      </c>
      <c r="O72" s="117">
        <v>43770</v>
      </c>
      <c r="P72" s="28" t="s">
        <v>569</v>
      </c>
      <c r="Q72" s="28" t="s">
        <v>570</v>
      </c>
      <c r="R72" s="24">
        <v>50</v>
      </c>
      <c r="S72" s="24">
        <v>50</v>
      </c>
      <c r="T72" s="24">
        <v>50</v>
      </c>
      <c r="U72" s="27">
        <v>0</v>
      </c>
      <c r="V72" s="24">
        <v>65</v>
      </c>
      <c r="W72" s="44">
        <v>1.3</v>
      </c>
      <c r="X72" s="24">
        <v>45</v>
      </c>
      <c r="Y72" s="118">
        <v>0.9</v>
      </c>
      <c r="Z72" s="130"/>
      <c r="AA72" s="130"/>
      <c r="AB72" s="130"/>
      <c r="AC72" s="130"/>
      <c r="AD72" s="32" t="s">
        <v>108</v>
      </c>
      <c r="AE72" s="30" t="s">
        <v>645</v>
      </c>
      <c r="AF72" s="30" t="s">
        <v>646</v>
      </c>
      <c r="AG72" s="32">
        <v>7527</v>
      </c>
      <c r="AH72" s="32" t="s">
        <v>647</v>
      </c>
      <c r="AI72" s="32" t="s">
        <v>648</v>
      </c>
      <c r="AJ72" s="57">
        <v>1373473300</v>
      </c>
      <c r="AK72" s="34" t="s">
        <v>453</v>
      </c>
      <c r="AL72" s="57">
        <f>45924000+51868659</f>
        <v>97792659</v>
      </c>
      <c r="AM72" s="30" t="s">
        <v>818</v>
      </c>
      <c r="AN72" s="32" t="s">
        <v>839</v>
      </c>
    </row>
    <row r="73" spans="1:40" ht="130.5" customHeight="1" x14ac:dyDescent="0.25">
      <c r="A73" s="45" t="s">
        <v>816</v>
      </c>
      <c r="B73" s="28" t="s">
        <v>239</v>
      </c>
      <c r="C73" s="28" t="s">
        <v>242</v>
      </c>
      <c r="D73" s="21"/>
      <c r="E73" s="28" t="s">
        <v>540</v>
      </c>
      <c r="F73" s="21" t="s">
        <v>541</v>
      </c>
      <c r="G73" s="34">
        <v>1.05</v>
      </c>
      <c r="H73" s="22" t="s">
        <v>564</v>
      </c>
      <c r="I73" s="22" t="s">
        <v>565</v>
      </c>
      <c r="J73" s="23" t="s">
        <v>84</v>
      </c>
      <c r="K73" s="22" t="s">
        <v>571</v>
      </c>
      <c r="L73" s="22" t="s">
        <v>572</v>
      </c>
      <c r="M73" s="132" t="s">
        <v>568</v>
      </c>
      <c r="N73" s="25">
        <v>42983</v>
      </c>
      <c r="O73" s="26">
        <v>43713</v>
      </c>
      <c r="P73" s="22" t="s">
        <v>573</v>
      </c>
      <c r="Q73" s="28" t="s">
        <v>574</v>
      </c>
      <c r="R73" s="24">
        <v>1</v>
      </c>
      <c r="S73" s="24">
        <v>1</v>
      </c>
      <c r="T73" s="24">
        <v>1</v>
      </c>
      <c r="U73" s="23">
        <v>0</v>
      </c>
      <c r="V73" s="24">
        <v>1</v>
      </c>
      <c r="W73" s="44">
        <v>1</v>
      </c>
      <c r="X73" s="24">
        <v>1</v>
      </c>
      <c r="Y73" s="118">
        <v>1</v>
      </c>
      <c r="Z73" s="32" t="s">
        <v>108</v>
      </c>
      <c r="AA73" s="32" t="s">
        <v>645</v>
      </c>
      <c r="AB73" s="33" t="s">
        <v>646</v>
      </c>
      <c r="AC73" s="34">
        <v>7527</v>
      </c>
      <c r="AD73" s="32" t="s">
        <v>108</v>
      </c>
      <c r="AE73" s="32" t="s">
        <v>645</v>
      </c>
      <c r="AF73" s="33" t="s">
        <v>646</v>
      </c>
      <c r="AG73" s="34">
        <v>7527</v>
      </c>
      <c r="AH73" s="32" t="s">
        <v>649</v>
      </c>
      <c r="AI73" s="32" t="s">
        <v>650</v>
      </c>
      <c r="AJ73" s="57">
        <v>1373473300</v>
      </c>
      <c r="AK73" s="34" t="s">
        <v>453</v>
      </c>
      <c r="AL73" s="57">
        <f>10372258+11745300</f>
        <v>22117558</v>
      </c>
      <c r="AM73" s="30" t="s">
        <v>813</v>
      </c>
      <c r="AN73" s="32" t="s">
        <v>840</v>
      </c>
    </row>
    <row r="74" spans="1:40" ht="130.5" customHeight="1" x14ac:dyDescent="0.25">
      <c r="A74" s="27" t="s">
        <v>817</v>
      </c>
      <c r="B74" s="28" t="s">
        <v>239</v>
      </c>
      <c r="C74" s="28" t="s">
        <v>242</v>
      </c>
      <c r="D74" s="21"/>
      <c r="E74" s="28" t="s">
        <v>542</v>
      </c>
      <c r="F74" s="21" t="s">
        <v>543</v>
      </c>
      <c r="G74" s="34">
        <v>1.6</v>
      </c>
      <c r="H74" s="22" t="s">
        <v>564</v>
      </c>
      <c r="I74" s="22" t="s">
        <v>565</v>
      </c>
      <c r="J74" s="23" t="s">
        <v>84</v>
      </c>
      <c r="K74" s="22" t="s">
        <v>571</v>
      </c>
      <c r="L74" s="22" t="s">
        <v>572</v>
      </c>
      <c r="M74" s="132" t="s">
        <v>568</v>
      </c>
      <c r="N74" s="25">
        <v>43525</v>
      </c>
      <c r="O74" s="26">
        <v>43555</v>
      </c>
      <c r="P74" s="22" t="s">
        <v>575</v>
      </c>
      <c r="Q74" s="28" t="s">
        <v>576</v>
      </c>
      <c r="R74" s="24" t="s">
        <v>432</v>
      </c>
      <c r="S74" s="90" t="s">
        <v>432</v>
      </c>
      <c r="T74" s="24">
        <v>1</v>
      </c>
      <c r="U74" s="23">
        <v>0</v>
      </c>
      <c r="V74" s="24" t="s">
        <v>432</v>
      </c>
      <c r="W74" s="24" t="s">
        <v>432</v>
      </c>
      <c r="X74" s="24" t="s">
        <v>432</v>
      </c>
      <c r="Y74" s="118" t="s">
        <v>432</v>
      </c>
      <c r="Z74" s="130"/>
      <c r="AA74" s="130"/>
      <c r="AB74" s="130"/>
      <c r="AC74" s="130"/>
      <c r="AD74" s="32" t="s">
        <v>108</v>
      </c>
      <c r="AE74" s="30" t="s">
        <v>645</v>
      </c>
      <c r="AF74" s="33" t="s">
        <v>646</v>
      </c>
      <c r="AG74" s="32">
        <v>7527</v>
      </c>
      <c r="AH74" s="32" t="s">
        <v>649</v>
      </c>
      <c r="AI74" s="32" t="s">
        <v>650</v>
      </c>
      <c r="AJ74" s="57">
        <v>1373473300</v>
      </c>
      <c r="AK74" s="24" t="s">
        <v>836</v>
      </c>
      <c r="AL74" s="24" t="s">
        <v>458</v>
      </c>
      <c r="AM74" s="30" t="s">
        <v>841</v>
      </c>
      <c r="AN74" s="32" t="s">
        <v>824</v>
      </c>
    </row>
    <row r="75" spans="1:40" ht="130.5" customHeight="1" x14ac:dyDescent="0.25">
      <c r="A75" s="27" t="s">
        <v>815</v>
      </c>
      <c r="B75" s="28" t="s">
        <v>397</v>
      </c>
      <c r="C75" s="28" t="s">
        <v>544</v>
      </c>
      <c r="D75" s="21"/>
      <c r="E75" s="28" t="s">
        <v>545</v>
      </c>
      <c r="F75" s="21" t="s">
        <v>546</v>
      </c>
      <c r="G75" s="34">
        <v>2</v>
      </c>
      <c r="H75" s="22" t="s">
        <v>564</v>
      </c>
      <c r="I75" s="22" t="s">
        <v>565</v>
      </c>
      <c r="J75" s="23" t="s">
        <v>84</v>
      </c>
      <c r="K75" s="22" t="s">
        <v>571</v>
      </c>
      <c r="L75" s="22" t="s">
        <v>572</v>
      </c>
      <c r="M75" s="132" t="s">
        <v>568</v>
      </c>
      <c r="N75" s="25">
        <v>43101</v>
      </c>
      <c r="O75" s="26">
        <v>43435</v>
      </c>
      <c r="P75" s="22" t="s">
        <v>577</v>
      </c>
      <c r="Q75" s="22" t="s">
        <v>577</v>
      </c>
      <c r="R75" s="23" t="s">
        <v>432</v>
      </c>
      <c r="S75" s="24">
        <v>1</v>
      </c>
      <c r="T75" s="23">
        <v>0</v>
      </c>
      <c r="U75" s="23">
        <v>0</v>
      </c>
      <c r="V75" s="23" t="s">
        <v>432</v>
      </c>
      <c r="W75" s="23" t="s">
        <v>432</v>
      </c>
      <c r="X75" s="23">
        <v>0</v>
      </c>
      <c r="Y75" s="118">
        <v>0</v>
      </c>
      <c r="Z75" s="130"/>
      <c r="AA75" s="130"/>
      <c r="AB75" s="130"/>
      <c r="AC75" s="130"/>
      <c r="AD75" s="32" t="s">
        <v>108</v>
      </c>
      <c r="AE75" s="30" t="s">
        <v>645</v>
      </c>
      <c r="AF75" s="33" t="s">
        <v>646</v>
      </c>
      <c r="AG75" s="32">
        <v>7527</v>
      </c>
      <c r="AH75" s="32" t="s">
        <v>649</v>
      </c>
      <c r="AI75" s="32" t="s">
        <v>650</v>
      </c>
      <c r="AJ75" s="57">
        <v>1373473300</v>
      </c>
      <c r="AK75" s="24" t="s">
        <v>432</v>
      </c>
      <c r="AL75" s="24" t="s">
        <v>432</v>
      </c>
      <c r="AM75" s="30" t="s">
        <v>837</v>
      </c>
      <c r="AN75" s="32" t="s">
        <v>838</v>
      </c>
    </row>
    <row r="76" spans="1:40" ht="130.5" customHeight="1" x14ac:dyDescent="0.25">
      <c r="A76" s="45" t="s">
        <v>777</v>
      </c>
      <c r="B76" s="21" t="s">
        <v>536</v>
      </c>
      <c r="C76" s="21" t="s">
        <v>537</v>
      </c>
      <c r="D76" s="21"/>
      <c r="E76" s="30" t="s">
        <v>547</v>
      </c>
      <c r="F76" s="30" t="s">
        <v>547</v>
      </c>
      <c r="G76" s="34">
        <v>1</v>
      </c>
      <c r="H76" s="22" t="s">
        <v>578</v>
      </c>
      <c r="I76" s="23" t="s">
        <v>579</v>
      </c>
      <c r="J76" s="23" t="s">
        <v>580</v>
      </c>
      <c r="K76" s="27" t="s">
        <v>581</v>
      </c>
      <c r="L76" s="27" t="s">
        <v>582</v>
      </c>
      <c r="M76" s="24" t="s">
        <v>583</v>
      </c>
      <c r="N76" s="89">
        <v>42887</v>
      </c>
      <c r="O76" s="119">
        <v>43981</v>
      </c>
      <c r="P76" s="23" t="s">
        <v>584</v>
      </c>
      <c r="Q76" s="24" t="s">
        <v>585</v>
      </c>
      <c r="R76" s="120">
        <v>1</v>
      </c>
      <c r="S76" s="121">
        <v>2</v>
      </c>
      <c r="T76" s="120">
        <v>2</v>
      </c>
      <c r="U76" s="120">
        <v>2</v>
      </c>
      <c r="V76" s="24">
        <v>0</v>
      </c>
      <c r="W76" s="44">
        <v>0</v>
      </c>
      <c r="X76" s="23">
        <v>1</v>
      </c>
      <c r="Y76" s="118">
        <v>0.5</v>
      </c>
      <c r="Z76" s="130"/>
      <c r="AA76" s="130"/>
      <c r="AB76" s="130"/>
      <c r="AC76" s="130"/>
      <c r="AD76" s="21" t="s">
        <v>290</v>
      </c>
      <c r="AE76" s="21" t="s">
        <v>651</v>
      </c>
      <c r="AF76" s="21" t="s">
        <v>652</v>
      </c>
      <c r="AG76" s="162">
        <v>1131</v>
      </c>
      <c r="AH76" s="21" t="s">
        <v>653</v>
      </c>
      <c r="AI76" s="153" t="s">
        <v>654</v>
      </c>
      <c r="AJ76" s="38">
        <v>4758944735</v>
      </c>
      <c r="AK76" s="39">
        <v>6.0000000000000001E-3</v>
      </c>
      <c r="AL76" s="40">
        <v>4055564</v>
      </c>
      <c r="AM76" s="41" t="s">
        <v>857</v>
      </c>
      <c r="AN76" s="58" t="s">
        <v>858</v>
      </c>
    </row>
    <row r="77" spans="1:40" ht="130.5" customHeight="1" x14ac:dyDescent="0.25">
      <c r="A77" s="45" t="s">
        <v>776</v>
      </c>
      <c r="B77" s="21" t="s">
        <v>316</v>
      </c>
      <c r="C77" s="21" t="s">
        <v>548</v>
      </c>
      <c r="D77" s="21"/>
      <c r="E77" s="30" t="s">
        <v>549</v>
      </c>
      <c r="F77" s="30" t="s">
        <v>550</v>
      </c>
      <c r="G77" s="34">
        <v>1</v>
      </c>
      <c r="H77" s="22" t="s">
        <v>578</v>
      </c>
      <c r="I77" s="22" t="s">
        <v>579</v>
      </c>
      <c r="J77" s="23" t="s">
        <v>84</v>
      </c>
      <c r="K77" s="22" t="s">
        <v>581</v>
      </c>
      <c r="L77" s="23" t="s">
        <v>582</v>
      </c>
      <c r="M77" s="122" t="s">
        <v>583</v>
      </c>
      <c r="N77" s="26">
        <v>42767</v>
      </c>
      <c r="O77" s="26">
        <v>43981</v>
      </c>
      <c r="P77" s="22" t="s">
        <v>586</v>
      </c>
      <c r="Q77" s="21" t="s">
        <v>587</v>
      </c>
      <c r="R77" s="29">
        <v>1</v>
      </c>
      <c r="S77" s="29">
        <v>1</v>
      </c>
      <c r="T77" s="29">
        <v>1</v>
      </c>
      <c r="U77" s="29">
        <v>1</v>
      </c>
      <c r="V77" s="29">
        <v>1</v>
      </c>
      <c r="W77" s="44">
        <v>1</v>
      </c>
      <c r="X77" s="14">
        <v>1</v>
      </c>
      <c r="Y77" s="118">
        <v>1</v>
      </c>
      <c r="Z77" s="130"/>
      <c r="AA77" s="130"/>
      <c r="AB77" s="130"/>
      <c r="AC77" s="130"/>
      <c r="AD77" s="21" t="s">
        <v>290</v>
      </c>
      <c r="AE77" s="21" t="s">
        <v>651</v>
      </c>
      <c r="AF77" s="21" t="s">
        <v>652</v>
      </c>
      <c r="AG77" s="162">
        <v>1131</v>
      </c>
      <c r="AH77" s="21" t="s">
        <v>653</v>
      </c>
      <c r="AI77" s="30" t="s">
        <v>654</v>
      </c>
      <c r="AJ77" s="38">
        <v>4758944735</v>
      </c>
      <c r="AK77" s="29">
        <v>0.15</v>
      </c>
      <c r="AL77" s="123">
        <f>44700000+2819770+92150000+73700000+111557000+6515529+104090444</f>
        <v>435532743</v>
      </c>
      <c r="AM77" s="124" t="s">
        <v>726</v>
      </c>
      <c r="AN77" s="124" t="s">
        <v>868</v>
      </c>
    </row>
    <row r="78" spans="1:40" ht="130.5" customHeight="1" x14ac:dyDescent="0.25">
      <c r="A78" s="45" t="s">
        <v>778</v>
      </c>
      <c r="B78" s="21" t="s">
        <v>397</v>
      </c>
      <c r="C78" s="21" t="s">
        <v>544</v>
      </c>
      <c r="D78" s="21"/>
      <c r="E78" s="21" t="s">
        <v>551</v>
      </c>
      <c r="F78" s="21" t="s">
        <v>552</v>
      </c>
      <c r="G78" s="34">
        <v>1</v>
      </c>
      <c r="H78" s="22" t="s">
        <v>578</v>
      </c>
      <c r="I78" s="22" t="s">
        <v>579</v>
      </c>
      <c r="J78" s="23" t="s">
        <v>84</v>
      </c>
      <c r="K78" s="22" t="s">
        <v>581</v>
      </c>
      <c r="L78" s="23" t="s">
        <v>582</v>
      </c>
      <c r="M78" s="122" t="s">
        <v>583</v>
      </c>
      <c r="N78" s="25">
        <v>42795</v>
      </c>
      <c r="O78" s="26">
        <v>43981</v>
      </c>
      <c r="P78" s="22" t="s">
        <v>588</v>
      </c>
      <c r="Q78" s="22" t="s">
        <v>589</v>
      </c>
      <c r="R78" s="29">
        <v>0.25</v>
      </c>
      <c r="S78" s="29">
        <v>0.25</v>
      </c>
      <c r="T78" s="29">
        <v>0.25</v>
      </c>
      <c r="U78" s="29">
        <v>0.25</v>
      </c>
      <c r="V78" s="29">
        <v>0.25</v>
      </c>
      <c r="W78" s="44">
        <v>1</v>
      </c>
      <c r="X78" s="14">
        <v>0.25</v>
      </c>
      <c r="Y78" s="118">
        <v>1</v>
      </c>
      <c r="Z78" s="130"/>
      <c r="AA78" s="130"/>
      <c r="AB78" s="130"/>
      <c r="AC78" s="130"/>
      <c r="AD78" s="21" t="s">
        <v>290</v>
      </c>
      <c r="AE78" s="21" t="s">
        <v>651</v>
      </c>
      <c r="AF78" s="21" t="s">
        <v>652</v>
      </c>
      <c r="AG78" s="162">
        <v>1131</v>
      </c>
      <c r="AH78" s="21" t="s">
        <v>653</v>
      </c>
      <c r="AI78" s="21" t="s">
        <v>655</v>
      </c>
      <c r="AJ78" s="123">
        <v>5169162117</v>
      </c>
      <c r="AK78" s="29">
        <v>0.14000000000000001</v>
      </c>
      <c r="AL78" s="123">
        <f>203850000+257014667</f>
        <v>460864667</v>
      </c>
      <c r="AM78" s="21" t="s">
        <v>656</v>
      </c>
      <c r="AN78" s="124" t="s">
        <v>869</v>
      </c>
    </row>
    <row r="79" spans="1:40" ht="130.5" customHeight="1" x14ac:dyDescent="0.25">
      <c r="A79" s="45" t="s">
        <v>779</v>
      </c>
      <c r="B79" s="21" t="s">
        <v>124</v>
      </c>
      <c r="C79" s="21" t="s">
        <v>342</v>
      </c>
      <c r="D79" s="21"/>
      <c r="E79" s="21" t="s">
        <v>553</v>
      </c>
      <c r="F79" s="21" t="s">
        <v>554</v>
      </c>
      <c r="G79" s="24">
        <v>1</v>
      </c>
      <c r="H79" s="22" t="s">
        <v>578</v>
      </c>
      <c r="I79" s="22" t="s">
        <v>579</v>
      </c>
      <c r="J79" s="23" t="s">
        <v>590</v>
      </c>
      <c r="K79" s="22" t="s">
        <v>581</v>
      </c>
      <c r="L79" s="23" t="s">
        <v>582</v>
      </c>
      <c r="M79" s="122" t="s">
        <v>583</v>
      </c>
      <c r="N79" s="25">
        <v>42887</v>
      </c>
      <c r="O79" s="26">
        <v>43830</v>
      </c>
      <c r="P79" s="22" t="s">
        <v>591</v>
      </c>
      <c r="Q79" s="21" t="s">
        <v>592</v>
      </c>
      <c r="R79" s="29">
        <v>0.33</v>
      </c>
      <c r="S79" s="29">
        <v>0.33</v>
      </c>
      <c r="T79" s="29">
        <v>0.33</v>
      </c>
      <c r="U79" s="23" t="s">
        <v>84</v>
      </c>
      <c r="V79" s="29">
        <v>0.33</v>
      </c>
      <c r="W79" s="44">
        <v>1</v>
      </c>
      <c r="X79" s="14">
        <v>0.33</v>
      </c>
      <c r="Y79" s="118">
        <v>1</v>
      </c>
      <c r="Z79" s="130"/>
      <c r="AA79" s="130"/>
      <c r="AB79" s="130"/>
      <c r="AC79" s="130"/>
      <c r="AD79" s="21" t="s">
        <v>290</v>
      </c>
      <c r="AE79" s="21" t="s">
        <v>651</v>
      </c>
      <c r="AF79" s="21" t="s">
        <v>652</v>
      </c>
      <c r="AG79" s="162">
        <v>1131</v>
      </c>
      <c r="AH79" s="21" t="s">
        <v>653</v>
      </c>
      <c r="AI79" s="21" t="s">
        <v>655</v>
      </c>
      <c r="AJ79" s="123">
        <v>5169162117</v>
      </c>
      <c r="AK79" s="14">
        <f>AL79/AJ79</f>
        <v>9.6020140936895291E-3</v>
      </c>
      <c r="AL79" s="125">
        <f>+((782091+1130500+1035895)/4)+47147246+1750000</f>
        <v>49634367.5</v>
      </c>
      <c r="AM79" s="124" t="s">
        <v>859</v>
      </c>
      <c r="AN79" s="124" t="s">
        <v>870</v>
      </c>
    </row>
    <row r="80" spans="1:40" ht="130.5" customHeight="1" x14ac:dyDescent="0.25">
      <c r="A80" s="45">
        <v>2.1</v>
      </c>
      <c r="B80" s="21" t="s">
        <v>555</v>
      </c>
      <c r="C80" s="21" t="s">
        <v>556</v>
      </c>
      <c r="D80" s="21"/>
      <c r="E80" s="21" t="s">
        <v>557</v>
      </c>
      <c r="F80" s="21" t="s">
        <v>558</v>
      </c>
      <c r="G80" s="24">
        <v>2</v>
      </c>
      <c r="H80" s="22" t="s">
        <v>578</v>
      </c>
      <c r="I80" s="22" t="s">
        <v>579</v>
      </c>
      <c r="J80" s="23" t="s">
        <v>580</v>
      </c>
      <c r="K80" s="22" t="s">
        <v>581</v>
      </c>
      <c r="L80" s="23" t="s">
        <v>582</v>
      </c>
      <c r="M80" s="122" t="s">
        <v>583</v>
      </c>
      <c r="N80" s="25">
        <v>42795</v>
      </c>
      <c r="O80" s="26">
        <v>43981</v>
      </c>
      <c r="P80" s="22" t="s">
        <v>593</v>
      </c>
      <c r="Q80" s="21" t="s">
        <v>594</v>
      </c>
      <c r="R80" s="29">
        <v>0.25</v>
      </c>
      <c r="S80" s="29">
        <v>0.25</v>
      </c>
      <c r="T80" s="29">
        <v>0.25</v>
      </c>
      <c r="U80" s="29">
        <v>0.25</v>
      </c>
      <c r="V80" s="29">
        <v>0.25</v>
      </c>
      <c r="W80" s="44">
        <v>1</v>
      </c>
      <c r="X80" s="14">
        <v>0.25</v>
      </c>
      <c r="Y80" s="118">
        <v>1</v>
      </c>
      <c r="Z80" s="130"/>
      <c r="AA80" s="130"/>
      <c r="AB80" s="130"/>
      <c r="AC80" s="130"/>
      <c r="AD80" s="21" t="s">
        <v>290</v>
      </c>
      <c r="AE80" s="21" t="s">
        <v>651</v>
      </c>
      <c r="AF80" s="21" t="s">
        <v>652</v>
      </c>
      <c r="AG80" s="162">
        <v>1131</v>
      </c>
      <c r="AH80" s="21" t="s">
        <v>653</v>
      </c>
      <c r="AI80" s="21" t="s">
        <v>655</v>
      </c>
      <c r="AJ80" s="123">
        <v>5169162117</v>
      </c>
      <c r="AK80" s="29">
        <v>0.14000000000000001</v>
      </c>
      <c r="AL80" s="125">
        <f>280929800+109523328</f>
        <v>390453128</v>
      </c>
      <c r="AM80" s="21" t="s">
        <v>657</v>
      </c>
      <c r="AN80" s="124" t="s">
        <v>871</v>
      </c>
    </row>
    <row r="81" spans="1:40" ht="130.5" customHeight="1" x14ac:dyDescent="0.25">
      <c r="A81" s="45" t="s">
        <v>780</v>
      </c>
      <c r="B81" s="21" t="s">
        <v>397</v>
      </c>
      <c r="C81" s="21" t="s">
        <v>559</v>
      </c>
      <c r="D81" s="21"/>
      <c r="E81" s="21" t="s">
        <v>560</v>
      </c>
      <c r="F81" s="21" t="s">
        <v>561</v>
      </c>
      <c r="G81" s="24">
        <v>1</v>
      </c>
      <c r="H81" s="22" t="s">
        <v>578</v>
      </c>
      <c r="I81" s="22" t="s">
        <v>579</v>
      </c>
      <c r="J81" s="23" t="s">
        <v>580</v>
      </c>
      <c r="K81" s="22" t="s">
        <v>595</v>
      </c>
      <c r="L81" s="23" t="s">
        <v>596</v>
      </c>
      <c r="M81" s="126" t="s">
        <v>597</v>
      </c>
      <c r="N81" s="25">
        <v>42887</v>
      </c>
      <c r="O81" s="25">
        <v>43981</v>
      </c>
      <c r="P81" s="22" t="s">
        <v>598</v>
      </c>
      <c r="Q81" s="21" t="s">
        <v>599</v>
      </c>
      <c r="R81" s="24">
        <v>2</v>
      </c>
      <c r="S81" s="24">
        <v>2</v>
      </c>
      <c r="T81" s="24">
        <v>2</v>
      </c>
      <c r="U81" s="24">
        <v>1</v>
      </c>
      <c r="V81" s="24">
        <v>2</v>
      </c>
      <c r="W81" s="44">
        <v>1</v>
      </c>
      <c r="X81" s="65">
        <v>2</v>
      </c>
      <c r="Y81" s="118">
        <v>1</v>
      </c>
      <c r="Z81" s="130"/>
      <c r="AA81" s="130"/>
      <c r="AB81" s="130"/>
      <c r="AC81" s="130"/>
      <c r="AD81" s="21" t="s">
        <v>290</v>
      </c>
      <c r="AE81" s="21" t="s">
        <v>651</v>
      </c>
      <c r="AF81" s="21" t="s">
        <v>652</v>
      </c>
      <c r="AG81" s="162">
        <v>1131</v>
      </c>
      <c r="AH81" s="21" t="s">
        <v>653</v>
      </c>
      <c r="AI81" s="21" t="s">
        <v>658</v>
      </c>
      <c r="AJ81" s="123">
        <v>6337044923</v>
      </c>
      <c r="AK81" s="42">
        <v>0.01</v>
      </c>
      <c r="AL81" s="123">
        <f>10000000+16000000</f>
        <v>26000000</v>
      </c>
      <c r="AM81" s="124" t="s">
        <v>875</v>
      </c>
      <c r="AN81" s="127" t="s">
        <v>872</v>
      </c>
    </row>
    <row r="82" spans="1:40" ht="130.5" customHeight="1" x14ac:dyDescent="0.25">
      <c r="A82" s="45" t="s">
        <v>781</v>
      </c>
      <c r="B82" s="21" t="s">
        <v>536</v>
      </c>
      <c r="C82" s="21" t="s">
        <v>537</v>
      </c>
      <c r="D82" s="21"/>
      <c r="E82" s="21" t="s">
        <v>562</v>
      </c>
      <c r="F82" s="21" t="s">
        <v>563</v>
      </c>
      <c r="G82" s="24">
        <v>1</v>
      </c>
      <c r="H82" s="22" t="s">
        <v>578</v>
      </c>
      <c r="I82" s="22" t="s">
        <v>579</v>
      </c>
      <c r="J82" s="23" t="s">
        <v>580</v>
      </c>
      <c r="K82" s="22" t="s">
        <v>581</v>
      </c>
      <c r="L82" s="23" t="s">
        <v>582</v>
      </c>
      <c r="M82" s="122" t="s">
        <v>583</v>
      </c>
      <c r="N82" s="25">
        <v>42887</v>
      </c>
      <c r="O82" s="26">
        <v>43830</v>
      </c>
      <c r="P82" s="22" t="s">
        <v>600</v>
      </c>
      <c r="Q82" s="22" t="s">
        <v>601</v>
      </c>
      <c r="R82" s="24">
        <v>500</v>
      </c>
      <c r="S82" s="24">
        <v>900</v>
      </c>
      <c r="T82" s="24">
        <v>900</v>
      </c>
      <c r="U82" s="24" t="s">
        <v>84</v>
      </c>
      <c r="V82" s="24">
        <v>567</v>
      </c>
      <c r="W82" s="133">
        <v>1.1339999999999999</v>
      </c>
      <c r="X82" s="65">
        <v>942</v>
      </c>
      <c r="Y82" s="131">
        <v>1.0469999999999999</v>
      </c>
      <c r="Z82" s="130"/>
      <c r="AA82" s="130"/>
      <c r="AB82" s="130"/>
      <c r="AC82" s="130"/>
      <c r="AD82" s="21" t="s">
        <v>290</v>
      </c>
      <c r="AE82" s="21" t="s">
        <v>651</v>
      </c>
      <c r="AF82" s="21" t="s">
        <v>652</v>
      </c>
      <c r="AG82" s="162">
        <v>1131</v>
      </c>
      <c r="AH82" s="21" t="s">
        <v>653</v>
      </c>
      <c r="AI82" s="21" t="s">
        <v>655</v>
      </c>
      <c r="AJ82" s="123">
        <v>5169162117</v>
      </c>
      <c r="AK82" s="42">
        <v>0.01</v>
      </c>
      <c r="AL82" s="128">
        <f>26594668+21692735</f>
        <v>48287403</v>
      </c>
      <c r="AM82" s="21" t="s">
        <v>860</v>
      </c>
      <c r="AN82" s="124" t="s">
        <v>873</v>
      </c>
    </row>
    <row r="83" spans="1:40" ht="130.5" customHeight="1" x14ac:dyDescent="0.25">
      <c r="A83" s="45" t="s">
        <v>782</v>
      </c>
      <c r="B83" s="21" t="s">
        <v>555</v>
      </c>
      <c r="C83" s="21" t="s">
        <v>556</v>
      </c>
      <c r="D83" s="130"/>
      <c r="E83" s="21" t="s">
        <v>602</v>
      </c>
      <c r="F83" s="21" t="s">
        <v>602</v>
      </c>
      <c r="G83" s="23">
        <v>0.5</v>
      </c>
      <c r="H83" s="22" t="s">
        <v>578</v>
      </c>
      <c r="I83" s="22" t="s">
        <v>611</v>
      </c>
      <c r="J83" s="23" t="s">
        <v>432</v>
      </c>
      <c r="K83" s="22" t="s">
        <v>612</v>
      </c>
      <c r="L83" s="22">
        <v>2417900</v>
      </c>
      <c r="M83" s="163" t="s">
        <v>613</v>
      </c>
      <c r="N83" s="25">
        <v>42906</v>
      </c>
      <c r="O83" s="26">
        <v>43982</v>
      </c>
      <c r="P83" s="23" t="s">
        <v>797</v>
      </c>
      <c r="Q83" s="24" t="s">
        <v>614</v>
      </c>
      <c r="R83" s="67">
        <v>2500</v>
      </c>
      <c r="S83" s="67">
        <v>5000</v>
      </c>
      <c r="T83" s="67">
        <v>5000</v>
      </c>
      <c r="U83" s="67">
        <v>5000</v>
      </c>
      <c r="V83" s="67">
        <v>5290</v>
      </c>
      <c r="W83" s="44">
        <v>2.1160000000000001</v>
      </c>
      <c r="X83" s="129">
        <v>6582</v>
      </c>
      <c r="Y83" s="118">
        <v>1.3164</v>
      </c>
      <c r="Z83" s="130"/>
      <c r="AA83" s="130"/>
      <c r="AB83" s="130"/>
      <c r="AC83" s="130"/>
      <c r="AD83" s="21" t="s">
        <v>522</v>
      </c>
      <c r="AE83" s="21" t="s">
        <v>631</v>
      </c>
      <c r="AF83" s="21" t="s">
        <v>632</v>
      </c>
      <c r="AG83" s="24">
        <v>1089</v>
      </c>
      <c r="AH83" s="164" t="s">
        <v>798</v>
      </c>
      <c r="AI83" s="164" t="s">
        <v>800</v>
      </c>
      <c r="AJ83" s="165">
        <v>4513000000</v>
      </c>
      <c r="AK83" s="59" t="s">
        <v>432</v>
      </c>
      <c r="AL83" s="59" t="s">
        <v>432</v>
      </c>
      <c r="AM83" s="75" t="s">
        <v>633</v>
      </c>
      <c r="AN83" s="166" t="s">
        <v>851</v>
      </c>
    </row>
    <row r="84" spans="1:40" ht="130.5" customHeight="1" x14ac:dyDescent="0.25">
      <c r="A84" s="45" t="s">
        <v>783</v>
      </c>
      <c r="B84" s="21" t="s">
        <v>555</v>
      </c>
      <c r="C84" s="21" t="s">
        <v>556</v>
      </c>
      <c r="D84" s="130"/>
      <c r="E84" s="21" t="s">
        <v>603</v>
      </c>
      <c r="F84" s="28" t="s">
        <v>604</v>
      </c>
      <c r="G84" s="23">
        <v>0.5</v>
      </c>
      <c r="H84" s="22" t="s">
        <v>578</v>
      </c>
      <c r="I84" s="22" t="s">
        <v>611</v>
      </c>
      <c r="J84" s="23" t="s">
        <v>432</v>
      </c>
      <c r="K84" s="22" t="s">
        <v>612</v>
      </c>
      <c r="L84" s="22">
        <v>2417900</v>
      </c>
      <c r="M84" s="22" t="s">
        <v>613</v>
      </c>
      <c r="N84" s="25">
        <v>42906</v>
      </c>
      <c r="O84" s="26">
        <v>43982</v>
      </c>
      <c r="P84" s="23" t="s">
        <v>615</v>
      </c>
      <c r="Q84" s="24" t="s">
        <v>616</v>
      </c>
      <c r="R84" s="23">
        <v>21</v>
      </c>
      <c r="S84" s="23">
        <v>21</v>
      </c>
      <c r="T84" s="23">
        <v>21</v>
      </c>
      <c r="U84" s="23">
        <v>21</v>
      </c>
      <c r="V84" s="23">
        <v>15</v>
      </c>
      <c r="W84" s="44">
        <v>0.71399999999999997</v>
      </c>
      <c r="X84" s="23">
        <v>21</v>
      </c>
      <c r="Y84" s="118">
        <v>1</v>
      </c>
      <c r="Z84" s="130"/>
      <c r="AA84" s="130"/>
      <c r="AB84" s="130"/>
      <c r="AC84" s="130"/>
      <c r="AD84" s="21" t="s">
        <v>522</v>
      </c>
      <c r="AE84" s="21" t="s">
        <v>631</v>
      </c>
      <c r="AF84" s="21" t="s">
        <v>632</v>
      </c>
      <c r="AG84" s="24">
        <v>1014</v>
      </c>
      <c r="AH84" s="30" t="s">
        <v>634</v>
      </c>
      <c r="AI84" s="21" t="s">
        <v>635</v>
      </c>
      <c r="AJ84" s="167">
        <v>2689000000</v>
      </c>
      <c r="AK84" s="59" t="s">
        <v>432</v>
      </c>
      <c r="AL84" s="59" t="s">
        <v>432</v>
      </c>
      <c r="AM84" s="22" t="s">
        <v>636</v>
      </c>
      <c r="AN84" s="135" t="s">
        <v>852</v>
      </c>
    </row>
    <row r="85" spans="1:40" ht="130.5" customHeight="1" x14ac:dyDescent="0.25">
      <c r="A85" s="45" t="s">
        <v>784</v>
      </c>
      <c r="B85" s="21" t="s">
        <v>555</v>
      </c>
      <c r="C85" s="21" t="s">
        <v>556</v>
      </c>
      <c r="D85" s="130"/>
      <c r="E85" s="21" t="s">
        <v>605</v>
      </c>
      <c r="F85" s="28" t="s">
        <v>606</v>
      </c>
      <c r="G85" s="23">
        <v>0.5</v>
      </c>
      <c r="H85" s="22" t="s">
        <v>578</v>
      </c>
      <c r="I85" s="22" t="s">
        <v>611</v>
      </c>
      <c r="J85" s="23" t="s">
        <v>432</v>
      </c>
      <c r="K85" s="22" t="s">
        <v>617</v>
      </c>
      <c r="L85" s="22">
        <v>2417900</v>
      </c>
      <c r="M85" s="22" t="s">
        <v>618</v>
      </c>
      <c r="N85" s="25">
        <v>42887</v>
      </c>
      <c r="O85" s="26">
        <v>43982</v>
      </c>
      <c r="P85" s="23" t="s">
        <v>619</v>
      </c>
      <c r="Q85" s="23" t="s">
        <v>620</v>
      </c>
      <c r="R85" s="23" t="s">
        <v>621</v>
      </c>
      <c r="S85" s="23" t="s">
        <v>621</v>
      </c>
      <c r="T85" s="23" t="s">
        <v>621</v>
      </c>
      <c r="U85" s="23" t="s">
        <v>621</v>
      </c>
      <c r="V85" s="24">
        <v>3</v>
      </c>
      <c r="W85" s="44">
        <v>1</v>
      </c>
      <c r="X85" s="23">
        <v>3</v>
      </c>
      <c r="Y85" s="118">
        <v>1</v>
      </c>
      <c r="Z85" s="130"/>
      <c r="AA85" s="130"/>
      <c r="AB85" s="130"/>
      <c r="AC85" s="130"/>
      <c r="AD85" s="21" t="s">
        <v>522</v>
      </c>
      <c r="AE85" s="21" t="s">
        <v>631</v>
      </c>
      <c r="AF85" s="21" t="s">
        <v>632</v>
      </c>
      <c r="AG85" s="24">
        <v>1013</v>
      </c>
      <c r="AH85" s="21" t="s">
        <v>637</v>
      </c>
      <c r="AI85" s="21" t="s">
        <v>799</v>
      </c>
      <c r="AJ85" s="59">
        <v>10442000000</v>
      </c>
      <c r="AK85" s="59" t="s">
        <v>432</v>
      </c>
      <c r="AL85" s="59" t="s">
        <v>432</v>
      </c>
      <c r="AM85" s="168" t="s">
        <v>638</v>
      </c>
      <c r="AN85" s="21" t="s">
        <v>853</v>
      </c>
    </row>
    <row r="86" spans="1:40" ht="130.5" customHeight="1" x14ac:dyDescent="0.25">
      <c r="A86" s="45" t="s">
        <v>795</v>
      </c>
      <c r="B86" s="21" t="s">
        <v>555</v>
      </c>
      <c r="C86" s="21" t="s">
        <v>556</v>
      </c>
      <c r="D86" s="130"/>
      <c r="E86" s="21" t="s">
        <v>607</v>
      </c>
      <c r="F86" s="28" t="s">
        <v>608</v>
      </c>
      <c r="G86" s="23">
        <v>0.5</v>
      </c>
      <c r="H86" s="22" t="s">
        <v>578</v>
      </c>
      <c r="I86" s="22" t="s">
        <v>611</v>
      </c>
      <c r="J86" s="23" t="s">
        <v>432</v>
      </c>
      <c r="K86" s="22" t="s">
        <v>622</v>
      </c>
      <c r="L86" s="22">
        <v>2417900</v>
      </c>
      <c r="M86" s="22" t="s">
        <v>623</v>
      </c>
      <c r="N86" s="25">
        <v>42887</v>
      </c>
      <c r="O86" s="26">
        <v>43982</v>
      </c>
      <c r="P86" s="23" t="s">
        <v>624</v>
      </c>
      <c r="Q86" s="23" t="s">
        <v>625</v>
      </c>
      <c r="R86" s="23" t="s">
        <v>626</v>
      </c>
      <c r="S86" s="23" t="s">
        <v>626</v>
      </c>
      <c r="T86" s="23" t="s">
        <v>626</v>
      </c>
      <c r="U86" s="23" t="s">
        <v>626</v>
      </c>
      <c r="V86" s="24">
        <v>5</v>
      </c>
      <c r="W86" s="44">
        <v>0.5</v>
      </c>
      <c r="X86" s="23">
        <v>5</v>
      </c>
      <c r="Y86" s="118">
        <v>0.5</v>
      </c>
      <c r="Z86" s="130"/>
      <c r="AA86" s="130"/>
      <c r="AB86" s="130"/>
      <c r="AC86" s="130"/>
      <c r="AD86" s="21" t="s">
        <v>522</v>
      </c>
      <c r="AE86" s="21" t="s">
        <v>631</v>
      </c>
      <c r="AF86" s="21" t="s">
        <v>632</v>
      </c>
      <c r="AG86" s="24">
        <v>1089</v>
      </c>
      <c r="AH86" s="164" t="s">
        <v>639</v>
      </c>
      <c r="AI86" s="164" t="s">
        <v>640</v>
      </c>
      <c r="AJ86" s="165">
        <v>8179000000</v>
      </c>
      <c r="AK86" s="59" t="s">
        <v>432</v>
      </c>
      <c r="AL86" s="59" t="s">
        <v>432</v>
      </c>
      <c r="AM86" s="127" t="s">
        <v>641</v>
      </c>
      <c r="AN86" s="21" t="s">
        <v>854</v>
      </c>
    </row>
    <row r="87" spans="1:40" ht="130.5" customHeight="1" x14ac:dyDescent="0.25">
      <c r="A87" s="45" t="s">
        <v>796</v>
      </c>
      <c r="B87" s="21" t="s">
        <v>555</v>
      </c>
      <c r="C87" s="21" t="s">
        <v>556</v>
      </c>
      <c r="D87" s="130"/>
      <c r="E87" s="21" t="s">
        <v>609</v>
      </c>
      <c r="F87" s="28" t="s">
        <v>610</v>
      </c>
      <c r="G87" s="23">
        <v>0.5</v>
      </c>
      <c r="H87" s="22" t="s">
        <v>578</v>
      </c>
      <c r="I87" s="22" t="s">
        <v>611</v>
      </c>
      <c r="J87" s="23" t="s">
        <v>432</v>
      </c>
      <c r="K87" s="22" t="s">
        <v>627</v>
      </c>
      <c r="L87" s="22">
        <v>2417900</v>
      </c>
      <c r="M87" s="22" t="s">
        <v>628</v>
      </c>
      <c r="N87" s="25">
        <v>42979</v>
      </c>
      <c r="O87" s="25">
        <v>44012</v>
      </c>
      <c r="P87" s="23" t="s">
        <v>629</v>
      </c>
      <c r="Q87" s="24" t="s">
        <v>630</v>
      </c>
      <c r="R87" s="23">
        <v>750</v>
      </c>
      <c r="S87" s="23">
        <v>750</v>
      </c>
      <c r="T87" s="23">
        <v>750</v>
      </c>
      <c r="U87" s="23">
        <v>750</v>
      </c>
      <c r="V87" s="23">
        <v>200</v>
      </c>
      <c r="W87" s="44">
        <v>0.26600000000000001</v>
      </c>
      <c r="X87" s="23">
        <v>0</v>
      </c>
      <c r="Y87" s="118">
        <v>0</v>
      </c>
      <c r="Z87" s="130"/>
      <c r="AA87" s="130"/>
      <c r="AB87" s="130"/>
      <c r="AC87" s="130"/>
      <c r="AD87" s="21" t="s">
        <v>522</v>
      </c>
      <c r="AE87" s="21" t="s">
        <v>631</v>
      </c>
      <c r="AF87" s="21" t="s">
        <v>632</v>
      </c>
      <c r="AG87" s="24">
        <v>1014</v>
      </c>
      <c r="AH87" s="21" t="s">
        <v>642</v>
      </c>
      <c r="AI87" s="21" t="s">
        <v>643</v>
      </c>
      <c r="AJ87" s="167">
        <v>2689000000</v>
      </c>
      <c r="AK87" s="59" t="s">
        <v>453</v>
      </c>
      <c r="AL87" s="59" t="s">
        <v>453</v>
      </c>
      <c r="AM87" s="124" t="s">
        <v>855</v>
      </c>
      <c r="AN87" s="21" t="s">
        <v>856</v>
      </c>
    </row>
    <row r="88" spans="1:40" x14ac:dyDescent="0.25">
      <c r="AJ88"/>
      <c r="AK88"/>
      <c r="AL88"/>
      <c r="AM88"/>
      <c r="AN88"/>
    </row>
    <row r="89" spans="1:40" x14ac:dyDescent="0.25">
      <c r="AJ89" s="37"/>
      <c r="AK89"/>
      <c r="AL89"/>
      <c r="AM89"/>
      <c r="AN89"/>
    </row>
    <row r="90" spans="1:40" x14ac:dyDescent="0.25">
      <c r="AJ90" s="37"/>
      <c r="AK90" s="36"/>
      <c r="AL90"/>
      <c r="AM90"/>
      <c r="AN90"/>
    </row>
    <row r="91" spans="1:40" x14ac:dyDescent="0.25">
      <c r="AN91"/>
    </row>
  </sheetData>
  <autoFilter ref="A10:AN87"/>
  <mergeCells count="16">
    <mergeCell ref="D2:G2"/>
    <mergeCell ref="D3:G3"/>
    <mergeCell ref="D4:G4"/>
    <mergeCell ref="B5:C5"/>
    <mergeCell ref="B7:AB8"/>
    <mergeCell ref="AG7:AM8"/>
    <mergeCell ref="AN7:AN9"/>
    <mergeCell ref="B9:D9"/>
    <mergeCell ref="E9:G9"/>
    <mergeCell ref="H9:M9"/>
    <mergeCell ref="N9:O9"/>
    <mergeCell ref="P9:U9"/>
    <mergeCell ref="V9:AC9"/>
    <mergeCell ref="AD9:AF9"/>
    <mergeCell ref="AG9:AM9"/>
    <mergeCell ref="AD7:AF8"/>
  </mergeCells>
  <dataValidations count="45">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B11:B22 B64:B66 B54:B61 B76:B82 C16:C18 B37:B46">
      <formula1>Dimensiones</formula1>
    </dataValidation>
    <dataValidation type="list" allowBlank="1" showInputMessage="1" showErrorMessage="1" sqref="AE62:AF87 I11:I22 AE11:AF36 AE38:AF38 AE39:AF39 AE42:AF42 I54:I66 AE60:AE61 AE54:AF59 C76:C82 I76:I82 C54:C66 AA73:AB73 C11:C15 C19:C22">
      <formula1>INDIRECT(B11)</formula1>
    </dataValidation>
    <dataValidation type="list" allowBlank="1" showInputMessage="1" showErrorMessage="1" sqref="H11:H22 H76:H82 H37:H66">
      <formula1>Sector</formula1>
    </dataValidation>
    <dataValidation type="date" operator="greaterThan" allowBlank="1" showInputMessage="1" showErrorMessage="1" sqref="N11:O29 N31:O31 N77:O82 N60:O66 O56:O59 O54 N44 N37:N39 O37:O40 N41:O42">
      <formula1>42736</formula1>
    </dataValidation>
    <dataValidation type="list" allowBlank="1" showInputMessage="1" showErrorMessage="1" sqref="AD54:AD61 AD64:AD87 Z73 AD11:AD46">
      <formula1>_Pilar_Eje</formula1>
    </dataValidation>
    <dataValidation type="whole" allowBlank="1" showInputMessage="1" showErrorMessage="1" sqref="AK47:AK48 AK18 G79:G82 AK40 AK37 AK16 G50:G56">
      <formula1>0</formula1>
      <formula2>100</formula2>
    </dataValidation>
    <dataValidation type="list" allowBlank="1" showInputMessage="1" showErrorMessage="1" sqref="I37:I46 AE37:AF37 AE43:AF43 AE40:AF41 C37:C46">
      <formula1>INDIRECT(#REF!)</formula1>
    </dataValidation>
    <dataValidation allowBlank="1" showInputMessage="1" showErrorMessage="1" prompt="Es el ajustado según las modificaciones presupuestales que hayan tenido lugar durante el tiempo de reporte. Todo ajuste presupuestal debe estar avalado por la SDES. " sqref="AJ54:AJ59"/>
    <dataValidation type="list" allowBlank="1" showInputMessage="1" showErrorMessage="1" sqref="AE44:AF45 AE46:AF46">
      <formula1>INDIRECT(#REF!)</formula1>
      <formula2>0</formula2>
    </dataValidation>
    <dataValidation showInputMessage="1" showErrorMessage="1" sqref="AK72:AK73"/>
  </dataValidations>
  <hyperlinks>
    <hyperlink ref="M15" r:id="rId1"/>
    <hyperlink ref="M16" r:id="rId2"/>
    <hyperlink ref="M17" r:id="rId3"/>
    <hyperlink ref="M18" r:id="rId4"/>
    <hyperlink ref="M19" r:id="rId5"/>
    <hyperlink ref="M20" r:id="rId6"/>
    <hyperlink ref="M21" r:id="rId7"/>
    <hyperlink ref="M22" r:id="rId8"/>
    <hyperlink ref="M11" r:id="rId9"/>
    <hyperlink ref="M12" r:id="rId10"/>
    <hyperlink ref="M13" r:id="rId11"/>
    <hyperlink ref="M14" r:id="rId12"/>
    <hyperlink ref="M32" r:id="rId13"/>
    <hyperlink ref="M33" r:id="rId14"/>
    <hyperlink ref="M23" r:id="rId15"/>
    <hyperlink ref="M24" r:id="rId16"/>
    <hyperlink ref="M25" r:id="rId17"/>
    <hyperlink ref="M34" r:id="rId18"/>
    <hyperlink ref="M26" r:id="rId19"/>
    <hyperlink ref="M35" r:id="rId20"/>
    <hyperlink ref="M36" r:id="rId21"/>
    <hyperlink ref="M27" r:id="rId22"/>
    <hyperlink ref="M28" r:id="rId23"/>
    <hyperlink ref="M29" r:id="rId24"/>
    <hyperlink ref="M30" r:id="rId25"/>
    <hyperlink ref="M31" r:id="rId26"/>
    <hyperlink ref="M64" r:id="rId27"/>
    <hyperlink ref="M65" r:id="rId28"/>
    <hyperlink ref="M66" r:id="rId29"/>
    <hyperlink ref="M60" r:id="rId30"/>
    <hyperlink ref="M61" r:id="rId31"/>
    <hyperlink ref="M62" r:id="rId32"/>
    <hyperlink ref="M63" r:id="rId33"/>
    <hyperlink ref="M54" r:id="rId34"/>
    <hyperlink ref="M57" r:id="rId35"/>
    <hyperlink ref="M55" r:id="rId36"/>
    <hyperlink ref="M58" r:id="rId37"/>
    <hyperlink ref="M59" r:id="rId38"/>
    <hyperlink ref="M72" r:id="rId39"/>
    <hyperlink ref="M73" r:id="rId40"/>
    <hyperlink ref="M74" r:id="rId41"/>
    <hyperlink ref="M75" r:id="rId42"/>
    <hyperlink ref="M77" r:id="rId43"/>
    <hyperlink ref="M78" r:id="rId44"/>
    <hyperlink ref="M79" r:id="rId45"/>
    <hyperlink ref="M80" r:id="rId46"/>
    <hyperlink ref="M82" r:id="rId47"/>
    <hyperlink ref="M81" r:id="rId48"/>
    <hyperlink ref="M83" r:id="rId49"/>
    <hyperlink ref="M87" r:id="rId50"/>
    <hyperlink ref="M86" r:id="rId51" display="rgonzalez@participacionbogota.gov.co"/>
  </hyperlinks>
  <pageMargins left="0.7" right="0.7" top="0.75" bottom="0.75" header="0.3" footer="0.3"/>
  <pageSetup orientation="portrait"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Luz Stella Bohorquez Velasco</cp:lastModifiedBy>
  <dcterms:created xsi:type="dcterms:W3CDTF">2018-09-10T20:11:46Z</dcterms:created>
  <dcterms:modified xsi:type="dcterms:W3CDTF">2019-09-03T19:46:39Z</dcterms:modified>
</cp:coreProperties>
</file>