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PLANEACION DISTRITAL\2019\PaginaWeb\DOCUMENTOS PAGINA WEB_ ETNICOS\2018\"/>
    </mc:Choice>
  </mc:AlternateContent>
  <bookViews>
    <workbookView xWindow="0" yWindow="0" windowWidth="19965" windowHeight="13590"/>
  </bookViews>
  <sheets>
    <sheet name="Hoja1" sheetId="1" r:id="rId1"/>
  </sheets>
  <externalReferences>
    <externalReference r:id="rId2"/>
  </externalReferences>
  <definedNames>
    <definedName name="_xlnm._FilterDatabase" localSheetId="0" hidden="1">Hoja1!$A$10:$AN$52</definedName>
    <definedName name="_Pilar_Eje" localSheetId="0">[1]Val!$N$3:$N$7</definedName>
    <definedName name="Dimensiones" localSheetId="0">[1]Val!$D$3:$D$11</definedName>
    <definedName name="Sector" localSheetId="0">[1]Val!$BE$3:$BE$17</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47" i="1" l="1"/>
  <c r="AL45" i="1"/>
  <c r="AK45" i="1" s="1"/>
  <c r="AL27" i="1" l="1"/>
  <c r="AL23" i="1"/>
  <c r="AL22" i="1"/>
  <c r="AL43" i="1" l="1"/>
</calcChain>
</file>

<file path=xl/sharedStrings.xml><?xml version="1.0" encoding="utf-8"?>
<sst xmlns="http://schemas.openxmlformats.org/spreadsheetml/2006/main" count="973" uniqueCount="544">
  <si>
    <t>Política Pública</t>
  </si>
  <si>
    <t>Política Pública Distrital para el Grupo Étnico Rrom o Gitano</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</si>
  <si>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</si>
  <si>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</si>
  <si>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</si>
  <si>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</si>
  <si>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</si>
  <si>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</si>
  <si>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</si>
  <si>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</si>
  <si>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</si>
  <si>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</si>
  <si>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</si>
  <si>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</si>
  <si>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</si>
  <si>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</si>
  <si>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</si>
  <si>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</si>
  <si>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Eje Estructurante</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</si>
  <si>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</si>
  <si>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</si>
  <si>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</si>
  <si>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</si>
  <si>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</si>
  <si>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</si>
  <si>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</si>
  <si>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</si>
  <si>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</si>
  <si>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</si>
  <si>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</si>
  <si>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</si>
  <si>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</si>
  <si>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</si>
  <si>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</si>
  <si>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</si>
  <si>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</si>
  <si>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</si>
  <si>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</si>
  <si>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</si>
  <si>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</si>
  <si>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</si>
  <si>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</si>
  <si>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</si>
  <si>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</si>
  <si>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</si>
  <si>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</si>
  <si>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</si>
  <si>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</si>
  <si>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</si>
  <si>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</si>
  <si>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 xml:space="preserve">Avances frente a la meta del Proyecto 
</t>
  </si>
  <si>
    <t>Observaciones</t>
  </si>
  <si>
    <t>_Eje_Salud</t>
  </si>
  <si>
    <t>Recibir y procesar el listado censal y las novedades reportadas  periódicamente por las Autoridades Gitanas acorde a lo ordenado por los decretos 2083/2016 y 2957 de 2010. Asi mismo tramitar la afiliacion institucional en la EPS elegida por la Autoridad legalmente reconocida.</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</si>
  <si>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</si>
  <si>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Diseñar e implementar acciones y procesos colectivos con la poblacion Rrom o Gitano  que promuevan la participación social en materia de salud urbana partiendo de sus cosmovisiónes propias.</t>
  </si>
  <si>
    <t>Diseñar e implementar estrategias de participación con la poblacion Rrom o Gitano, partiendo de sus cosmovisiónes propias.</t>
  </si>
  <si>
    <t>Fortalecimiento de prácticas de cuidado de la salud de las familias Rrom Gitana a través de estrategias promocionales y preventivas a partir de valorar riesgos de la salud pública reconociendo dinámicas de la salud urbana y cosmovisiones propias de la comunidad. Desarrolladas desde la poblcaión.</t>
  </si>
  <si>
    <t>Atender al 100% de las familias Rrom priorizadas a través de la estrategia promocional y preventiva para el cuidado de la salud, reconociendo dinámicas de las cosmovisiones propias y la salud urbana.</t>
  </si>
  <si>
    <t>Análisis de condiciones de vida, salud y enfermedad  de la población gitana en Bogotá, con una actualización cada dos años</t>
  </si>
  <si>
    <t>Realizar un análisis de condiciones de vida y enfermedad de la población Gitana en Bogotá</t>
  </si>
  <si>
    <t>Construir una guía metodologica  que permita orientar las acciones diferenciales para poblacion Gitana como parte del modelo de atencion integral en salud y las rutas integrales de atención en salud.</t>
  </si>
  <si>
    <t>Construir una guía metodologica  que permita orientar las acciones diferenciales para poblacion Gitana como parte del modelo de atencion integral y las rutas integrales de atención en salud.</t>
  </si>
  <si>
    <t>_Sector_Salud</t>
  </si>
  <si>
    <t>Fondo Financiero Distrital de Salud - FFDS</t>
  </si>
  <si>
    <t>N/A</t>
  </si>
  <si>
    <t>Yudy Johana Mora Quiñones</t>
  </si>
  <si>
    <t>3649090 ext.9720</t>
  </si>
  <si>
    <t>yjmora@saludcapital.gov.co</t>
  </si>
  <si>
    <t>Yolanda Ramirez</t>
  </si>
  <si>
    <t>3649090 ext.9857</t>
  </si>
  <si>
    <t>y1ramirez@saludcapital.gov.co</t>
  </si>
  <si>
    <t>Porcentaje de avance en el diseño e implementación de las estrategias de participación con la población Rrom o Gitano</t>
  </si>
  <si>
    <t>Leidy Johanna Cabiativa</t>
  </si>
  <si>
    <t>3649090 ext.9884</t>
  </si>
  <si>
    <t>ljcabiativa@saludcapital.gov.co</t>
  </si>
  <si>
    <t>Porcentaje de familias Rrom atendidas a través de la estrategia promocional y preventiva para el cuidado de la salud</t>
  </si>
  <si>
    <t>Luz Mireya Ardila Ardila</t>
  </si>
  <si>
    <t>3649090 ext.9366</t>
  </si>
  <si>
    <t>Lmardila@saludcapital.gov.co</t>
  </si>
  <si>
    <t>_01_Pilar_Igualdad_de_Calidad_de_Vida</t>
  </si>
  <si>
    <t>_03_Igualdad_y_autonomía_para_una_Bogotá_incluyente</t>
  </si>
  <si>
    <t>_105_Distrito_Diverso</t>
  </si>
  <si>
    <t>Aseguramiento Social Universal en Salud</t>
  </si>
  <si>
    <t>Garantizar la continuidad de 1’291.158 afiliados al régimen subsidiado de salud y ampliar coberturas hasta alcanzar 1'334.667.</t>
  </si>
  <si>
    <t>Fortalecimiento de la participacion social y Servicio a la Ciudadanía</t>
  </si>
  <si>
    <t xml:space="preserve">A 2020 ciento dos (102) agentes del Sistema General de Seguridad Social en Salud y otras instancias distritales y locales quienes participarán activamente en procesos del sector salud y control social en salud. </t>
  </si>
  <si>
    <t>Respecto al presupuesto programado y ejecutado para esta acción, se precisa, que el proyecto de inversión 7525 no contempla acciones epecifícas para población Rrom,  no obstante se realizará esta acción con el talento humano con el fin de cumplir las metas propuestas en el Plan de acciones afirmativas. Por lo anterior, no se reportarán recursos durante la implementación del Plan de Desarrollo Bogotá Mejor para todos.</t>
  </si>
  <si>
    <t>Atencion Integral en Salud</t>
  </si>
  <si>
    <t>Garantizar la atención y mejorar el acceso a los servicios a más de 1.500.000 habitantes de Bogotá D.C. con el nuevo modelo de atención integral.</t>
  </si>
  <si>
    <t>A 2020 se implementan en el 100% de las localidades del Distrito Capital Intervenciones de vigilancia en salud pública.</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</si>
  <si>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</si>
  <si>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</si>
  <si>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_Eje_de_Educación</t>
  </si>
  <si>
    <t xml:space="preserve">Atender diferencialmente a las personas jóvenes y adultas en extraedad del pueblo gitano, a través de Modelos Educativos Flexibles.
</t>
  </si>
  <si>
    <t>Atender diferencialmente a las personas jóvenes y adultas en extraedad de la comunidad Rrom-Gitana a través de Modelos Educativos Flexibles</t>
  </si>
  <si>
    <t xml:space="preserve">Identificar a las personas del Pueblo Gitano que se encuentran por fuera del sistema educativo y facilitar su acceso al mismo, mediante la estrategia de Búsqueda Activa de la SED.
</t>
  </si>
  <si>
    <t>Vincular a las personas de la comunidad Rrom-Gitana que se encuentran por fuera del sistema educativo y facilitar su acceso al mismo, mediante la estrategia de "Búsqueda Activa"</t>
  </si>
  <si>
    <t xml:space="preserve">Facilitar el acceso y la permanencia de las personas del pueblo gitano al sistema educativo,mediante la entrega de kits escolares
</t>
  </si>
  <si>
    <t>Entregar kits escolares a estudiantes niños, niñas y adolescentes gitanos matriculados en el Sistema Educativo Distrital.</t>
  </si>
  <si>
    <t>Fortalecer procesos educativos diferenciales con el pueblo gitano, a través de la construcción e implementación de una estrategia pedagógica con la participación de este Pueblo.</t>
  </si>
  <si>
    <t>Diseñar e implementar una estrategia pedagógica con la participación del pueblo gitano</t>
  </si>
  <si>
    <t>Fortalecer procesos educativos diferenciales con el pueblo gitano, a través de la contratación de un referente de la comunidad</t>
  </si>
  <si>
    <t xml:space="preserve">Garantizar la vinculación de un referente del pueblo gitano para fortalecer procesos educativos diferenciales </t>
  </si>
  <si>
    <t>Facilitar el acceso a la educación superior de estudiantes de grupos étnicos, por medio del otorgamiento de cinco (5) % adicionales en los procesos de adjudicación de créditos beca de las estrategias de Acceso a Educación Superior de la SED.</t>
  </si>
  <si>
    <t>Otorgar 5% del puntaje total en los procesos de adjudicación de créditos beca de las estrategias de Acceso a Educación Superior de la SED a personas pertenecientes a la comunidad Rrom-Gitana</t>
  </si>
  <si>
    <t>_Sector_Educación</t>
  </si>
  <si>
    <t>Secretaría de Educación</t>
  </si>
  <si>
    <t>Carlos Albero Reverón Peña - Dirección de Cobertura</t>
  </si>
  <si>
    <t>3241000 ext. 4200</t>
  </si>
  <si>
    <t>creveron@educacionbogota.gov.co</t>
  </si>
  <si>
    <t>Porcentaje de personas gitanas en extraedad atendidas a través de los modelos educativos flexibles</t>
  </si>
  <si>
    <t>(Número de personas de la comunidad Rrom beneficiarias con el modelo de educación flexible/Número de personas de la comunidad Rrom que demandaron atención a través de módelos de educación flexible)*100</t>
  </si>
  <si>
    <t xml:space="preserve">Porcentaje de personas de la comunidad gitana vinculadas al sistema educativo </t>
  </si>
  <si>
    <t>(N° de personas desescolarizadas que se matriculan en el sistema educativo, a través de estrategias de búsqueda activa/N° de personas desescolarizadas con asignación de cupo  a través de estrategias de búsqueda activa)*100</t>
  </si>
  <si>
    <t>NA</t>
  </si>
  <si>
    <t>Porcentaje de estudiantes gitanos que reciben kit escolar</t>
  </si>
  <si>
    <t>(Nº de estudiantes gitanos que reciben kits escolares/Nº de estudiantes gitanos que se matriculan en el sistema educativo)*100</t>
  </si>
  <si>
    <t>Diana Patricia Martinez Gallego - Dirección de Inclusión
Carlos Albero Reverón Peña - Dirección de Cobertura</t>
  </si>
  <si>
    <t>3241000/2249</t>
  </si>
  <si>
    <t>dmartinez@educacionbogota.gov.co creveron@educacionbogota.gov.co</t>
  </si>
  <si>
    <t>Porcentaje de avance en el diseño y ejecución de la propuesta educativa</t>
  </si>
  <si>
    <t>(Número de actividades y fases ejecutadas/Número de actividades y fases programadas)*100</t>
  </si>
  <si>
    <t xml:space="preserve">Diana Patricia Martinez Gallego - Dirección de Inclusión
</t>
  </si>
  <si>
    <t>dmartinez@educacionbogota.gov.co</t>
  </si>
  <si>
    <t>Referente de la comunidad gitana vinculado</t>
  </si>
  <si>
    <t>Un referente gitano vinculado</t>
  </si>
  <si>
    <t>Diana Marcela Duran Muriel - Dirección de educación media y superior</t>
  </si>
  <si>
    <t>3241000 Ext. 2132</t>
  </si>
  <si>
    <t>educacionsuperior@educacionbogota.gov.co</t>
  </si>
  <si>
    <t>Porcentaje de personas gitanas a quienes se otorga puntaje adicional con créditos beca adjudicados</t>
  </si>
  <si>
    <t>(Número de personas gitanas a quienes se les otorga puntaje adicional por convocatoria / Número de personas gitanas postuladas por convocatoria)*100</t>
  </si>
  <si>
    <t>_07_Inclusión_educativa_para_la_equidad</t>
  </si>
  <si>
    <t>_117_Acceso_y_permanencia_con_enfoque_local</t>
  </si>
  <si>
    <t>Cobertura con equidad</t>
  </si>
  <si>
    <t>14.449 estudiantes en extra-edad que se atienden en el sistema educativo mediante modelos flexibles y estrategias semiescolarizadas</t>
  </si>
  <si>
    <t>12,000  niños, niñas,  adolescentes y adultos desescolarizados que se logran matricular en el sistema educativo, a través de estrategias de búsqueda activa</t>
  </si>
  <si>
    <t>_06_Calidad_educativa_para_todos</t>
  </si>
  <si>
    <t>_115_Fortalecimiento_institucional_desde_la_gestión_pedagógica</t>
  </si>
  <si>
    <t xml:space="preserve">Oportunidades de aprendizaje desde el enfoque diferencial
</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</si>
  <si>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</si>
  <si>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ND</t>
  </si>
  <si>
    <t>Educación superior para una ciudad de conocimiento</t>
  </si>
  <si>
    <t>27000 Cupos en Educación Superior</t>
  </si>
  <si>
    <t>_Eje_integridad_étnica_y_cultural</t>
  </si>
  <si>
    <t>Fortalecer la identidad cultural del pueblo Rrom o gitano en la ciudad, mediante el apoyo técnico y financiero a las iniciativas artísticas, culturales, recreativas, deportivas y patrimoniales; a través de acciones transversales-transectoriales público privadas como parte de los procesos de desarrollo, permanencia y pervivencia cultural del pueblo Rrom - Gitano en la capital.</t>
  </si>
  <si>
    <t>Apoyar técnica y financieramente iniciativas artísticas, culturales, recreativas, deportivas y patrimoniales  de la comunidad gitano-Rrom de la ciudad, para fortalecer su identidad cultural.</t>
  </si>
  <si>
    <t>Identificar, fortalecer y visibilizar procesos culturales, artísticos, deportivos y recreativos, desarrollados por el pueblo Rrom o Gitano en los territorios, garantizando su vinculación  en  espacios y plataformas de circulación de las artes y la cultura,  con el fin de construir relaciones de entendimiento intercultural.</t>
  </si>
  <si>
    <t>Vincular procesos culturales, artísticos, recreativos y deportivos, desarrollados por la comunidad Gitano-Rrom a  espacios y plataformas de cirulación de las artes y la cultura</t>
  </si>
  <si>
    <t xml:space="preserve"> Apoyar en el diagnóstico y estudio de viabilidad para la gestión de un espacio físico que sirva como centro cultural para el desarrollo de actividades artísticas, culturales y patrimoniales propias del pueblo Rrom - Gitano en la capital.</t>
  </si>
  <si>
    <t>Diseñar e implementar un estudio de viabilidad para la gestión de un espacio físico que sirva como centro cultural para el desarrollo de actividades artísticas, culturales-rituales y patrimoniales propias de la comunidad Gitano-Rrom en la capital</t>
  </si>
  <si>
    <t>Conmemorar el día Mundial del pueblo Rrom o gitano el día 8 de abril, desarrollando actividades culturales y artísticas en diferentes espacios y escenarios de la ciudad que contribuyan al reconocimiento, el respeto y la difusión de sus valores y aportes materiales y espirituales en la ciudad.</t>
  </si>
  <si>
    <t>Realizar tres actividades artísticas, culturales o espirituales en el marco de la conmemoración del "Día Mundial del pueblo Rrom." para el reconocimiento, el respeto y la difusión de los valores y aportes materiales y espirituales del pueblo Rrom en la ciudad</t>
  </si>
  <si>
    <t xml:space="preserve">Acompañar el diseño de planes, programas y proyectos con enfoque diferencial poblacional a nivel local y territorial, que garanticen el desarrollo de Políticas Culturales para del pueblo Rrom o gitano. </t>
  </si>
  <si>
    <t>Asistir técnicamente el diseño de planes, programas y proyectos con enfoque diferencial poblacional en las localidades priorizadas que garanticen el desarrollo de Políticas Culturales de la comunidad Gitano-Rrom</t>
  </si>
  <si>
    <t>Desarrollar dos (2) procesos de participación y de formación en interculturalidad, que fomente la construcción de paz y el tejido comunitario entre el pueblo Rrom o gitano  y su entorno en los territorios.</t>
  </si>
  <si>
    <t>Desarrollar procesos de participación y de formación en interculturalidad, que fomente la construcción de paz y el tejido comunitario entre la comunidad Rrom y Gitana y su entorno en los territorios.</t>
  </si>
  <si>
    <t xml:space="preserve">Generar estrategias de comunicación, sensibilización y divulgación relacionadas con los procesos de participación, prácticas y expresiones culturales-rituales que son llevadas a cabo por el pueblo Rrom o gitano en consonancia con su identidad y visión del mundo, en escenarios distritales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</si>
  <si>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el pueblo Rrom o Gitano en escenarios distritales, locales y territoriales</t>
  </si>
  <si>
    <t>_Sector_Cultura_Recreación_y_Deporte</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</si>
  <si>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</si>
  <si>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</si>
  <si>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</si>
  <si>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</si>
  <si>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</si>
  <si>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Inst. Dist. De Patrimonio Cultural-IDPC</t>
  </si>
  <si>
    <t>Actividades artísticas, culturales o espirituales realizadas en el marco de la conmemoración del "Día Mundial del pueblo Rrom</t>
  </si>
  <si>
    <t>Sumatoria de actividades artísticas, culturales o espirituales realizadas en el marco de la conmemoración del "Día Mundial del pueblo Rrom</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</si>
  <si>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</si>
  <si>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</si>
  <si>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Canal Capital</t>
  </si>
  <si>
    <t xml:space="preserve">Hernán Roncancio </t>
  </si>
  <si>
    <t>457 83 00, extensión 5058</t>
  </si>
  <si>
    <t>hernan.roncancio@canalcapital.gov.co</t>
  </si>
  <si>
    <t>Dorys Patricia Noy Palacios, Subdirectora de Intervención / Yesid Ortíz, Contratista Asesor de intervención</t>
  </si>
  <si>
    <t>Dorys Patricia Noy Palacios &lt;dorys.noy@idpc.gov.co&gt; / Yesid Ortíz yesid.ortiz@idpc.gov.co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</si>
  <si>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</si>
  <si>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</si>
  <si>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Secretaría de Cultura, Recreación y Deporte</t>
  </si>
  <si>
    <t>Mauricio Agudelo</t>
  </si>
  <si>
    <t>mauricio.agudelo@scrd.gov.co</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</si>
  <si>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</si>
  <si>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</si>
  <si>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</si>
  <si>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</si>
  <si>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</si>
  <si>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</si>
  <si>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_11_Mejores_oportunidades_para_el_desarrollo_a_través_de_la_cultura_la_recreación_y_el_deporte</t>
  </si>
  <si>
    <t>_124_Formación_para_la_transformación_del_ser</t>
  </si>
  <si>
    <t>Arte para la transformación social: prácticas artísticas incluyentes, descentralizadas y al servicio de la comunidad</t>
  </si>
  <si>
    <t>Desarrollar 160 acciones de reconocimiento de las prácticas artísticas de grupos poblacionales, pueblos y sectores sociales.</t>
  </si>
  <si>
    <t>_03_Pilar_Construcción_de_Comunidad_y_Cultura_Ciudadana</t>
  </si>
  <si>
    <t>_25_Cambio_cultural_y_construcción_del_tejido_social_para_la_vida</t>
  </si>
  <si>
    <t>_158_Valoración_y_apropiación_social_del_patrimonio_cultural</t>
  </si>
  <si>
    <t>_157_Intervención_integral_en_territorios_y_poblaciones_priorizadas_a_través_de_cultura,_recreación_y_deporte</t>
  </si>
  <si>
    <t xml:space="preserve">Se destinaron los recursos al pago de los gastos de salud, logística, Sayco y Acinpro requeridos para el uso del escenario del Teatro Jorge Eliécer Gaitán </t>
  </si>
  <si>
    <t>Se espera que los procesos formativos que se adelantarán en este segundo semestre den como resultado dos presentaciones artísticas que se puedan ser mostradas en el marco del evento final de Poblaciones - Grupos Étnicos. El pago de los artistas que se presenten debe salir del presupuesto que corresponde al apoyo técnico y financiero a las iniciativas artísticas</t>
  </si>
  <si>
    <t>No se realizaron acciones durante 2017. Las acciones concertadas se ejecutarán durante 2018.</t>
  </si>
  <si>
    <t>Televisión pública para la cultura ciudadana, la educación y la información.</t>
  </si>
  <si>
    <t>Emitir 2.500 programas de Educación, Cultura, Recreación y Deporte, con enfoque poblacional y local.</t>
  </si>
  <si>
    <t xml:space="preserve">
$6.474.004.417</t>
  </si>
  <si>
    <t>Para esta acción se suman recursos de un (1) solo proyecto de inversión del Sector. Se debe tener en cuenta que los rubros están en proceso de concertación con la entidad vinculada para el 2018.</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</si>
  <si>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</si>
  <si>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</si>
  <si>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 xml:space="preserve">Poblaciones diversas e interculturales
</t>
  </si>
  <si>
    <t>Realizar 84 actividades dirigidas a  grupos étnicos, sectores sociales y etarios.</t>
  </si>
  <si>
    <t xml:space="preserve">
 $1.644.051.000
</t>
  </si>
  <si>
    <t>Acoger las recomendaciones técnicas acorde con las indicaciones de la Subdirección de las Artes y de la Oficina de Comunicaciones en materia de producción del evento.</t>
  </si>
  <si>
    <t xml:space="preserve">
1016 
</t>
  </si>
  <si>
    <t xml:space="preserve">Poblaciones Diversas e Interculturales
</t>
  </si>
  <si>
    <t xml:space="preserve">Se sostuvieron dos reuniones oficiales con las alcaldías locales de Rafael Uribe Uribe y San Cristóbal, que tenían por objetivo la concertación estratégica de líneas de inversión desde los aspectos técnicos y financieros para la atención de los PIAA de grupos étnicos en los proyectos de los Fondos de Desarrollo Local. </t>
  </si>
  <si>
    <t>Meta de gestión de la SCRD. No se cuentan con recursos para esta acción.</t>
  </si>
  <si>
    <t>Poblaciones Diversas e Interculturales</t>
  </si>
  <si>
    <t>_Sector_Desarrollo_Económico_Industria_y_Turismo</t>
  </si>
  <si>
    <t>_Sector_Integración_Social</t>
  </si>
  <si>
    <t>_Eje_de_Hábitat</t>
  </si>
  <si>
    <t>Brindar acompañamiento y asesoría a las familias gitanas que estén en alto grado de vulnerabilidad y nivel de ingresos, con el fin de que se priorice su acceso al PIVE, siempre y cuando cumplan con los requisitos. </t>
  </si>
  <si>
    <t>Vincular a un referente con pertenencia al pueblo gitano de Bogotá, para el apoyo a la implementación y seguimientos de las acciones afirmativas del sector. </t>
  </si>
  <si>
    <t>_Sector_Hábitat</t>
  </si>
  <si>
    <t>Secretaría del Hábitat</t>
  </si>
  <si>
    <t>Luisa Fernanda Mejía</t>
  </si>
  <si>
    <t>3581600 ext.1403</t>
  </si>
  <si>
    <t>lmejiag@habitatbogota.gov.co</t>
  </si>
  <si>
    <t>Porcentaje de hogares pertenecientes a la comunidad Rrom priorizados para el acceso al PIVE. </t>
  </si>
  <si>
    <t>(Número de hogares gitanos  a los cuales se les otorgó puntaje adicional/Número de hogares pertenecientes a la comunidad Rrom que se postularon al programa)*100</t>
  </si>
  <si>
    <t>Personas con pertenencia gitana vinculadas a la SDHT, para el apoyo a la implementación y seguimiento de las acciones afirmativas del sector</t>
  </si>
  <si>
    <t>Sumatoria de personas con pertenencia gitana vinculadas a la SDHT, para el apoyo a la implementación y seguimiento de las acciones afirmativas del sector</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</si>
  <si>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</si>
  <si>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</si>
  <si>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</si>
  <si>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</si>
  <si>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No se han registrado personas con pertenencia étnica Rrom en el Programa de Vivienda Efectiva- PIVE</t>
  </si>
  <si>
    <t>_Eje_Inclusión_y_no_discriminación</t>
  </si>
  <si>
    <t>Vinculación de un referente de la comunidad ROM de Bogotá, avalado por los lideres de esta comunidad al equipo de la OPEL.</t>
  </si>
  <si>
    <t>Vincular un referente de la comunidad ROM de Bogotá, avalado por los lideres de esta comunidad al equipo de la OPEL.</t>
  </si>
  <si>
    <t>Implementación de las estrategias de la Política Pública Distrital de Educación Ambiental con un enfoque diferencial para la comunidad ROM presente en el D.C</t>
  </si>
  <si>
    <t xml:space="preserve">Realizar caminatas ecológicas para la comunidad Rrom - Gitana, en el marco de la Implementación de las estrategias de la Política Pública Distrital de Educación Ambiental con enfoque diferencial </t>
  </si>
  <si>
    <t>Gestión ambiental participativa para la población Rom.</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</si>
  <si>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</si>
  <si>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_Sector_Ambiente</t>
  </si>
  <si>
    <t>Secretaría de Ambiente</t>
  </si>
  <si>
    <t>Silvia Ortiz laverde</t>
  </si>
  <si>
    <t>silvia.ortiz@ambientebogota.gov.co</t>
  </si>
  <si>
    <t xml:space="preserve"> Referente de la comunidad ROM de Bogotá, avalado por los lideres de esta comunidad vinculado al equipo de la OPEL.</t>
  </si>
  <si>
    <t>Un referente Gitano vinculado para el equipo OPEL.</t>
  </si>
  <si>
    <t>N.A</t>
  </si>
  <si>
    <t>Número de caminatas ecológicas para la comunidad Gitana realizadas</t>
  </si>
  <si>
    <t>Sumatoria de caminatas ecológicas para la comunidad Gitana realizadas</t>
  </si>
  <si>
    <t>(Número de personas Rom vinculadas  a través de los proyectos de inversión 1132 y 1150/ Población Rom que solicita ingresa a través de los proyectos de inversión 1132 y 1150)* 100</t>
  </si>
  <si>
    <t>Porcentaje de personas Rom vinculadas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</si>
  <si>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_06_Eje_transversal_sostenibilidad_ambiental_basada_en_eficiencia_energética</t>
  </si>
  <si>
    <t>_39_Ambiente_sano_para_la_equidad_y_disfrute_del_ciudadano</t>
  </si>
  <si>
    <t>_179_Ambiente_sano</t>
  </si>
  <si>
    <t>Educación, Participación y Comunicación para la Sostenibilidad Ambiental del D.C</t>
  </si>
  <si>
    <t>Participar 1.125.000 ciudadanos en acciones de educación ambiental</t>
  </si>
  <si>
    <t xml:space="preserve">1132 y 1150 </t>
  </si>
  <si>
    <t>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</si>
  <si>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</si>
  <si>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Porcentaje de personas del Pueblo Rrom afiliadas al régimen subsidiado reportadas en los listados censales que cumplan con los lineamientos de normatividad vigente</t>
  </si>
  <si>
    <t>(Número de personas Rrom afiliadas al régimen subsidiado/ el número de personas Rrom del listado censal enviado por la autoridad Rrom competente que cumplan con los lineamientos de normatividad vigente)</t>
  </si>
  <si>
    <t>(Numero de Familias Rrom Gitanas atendidas a través de  la estrategia promocional y preventiva para el cuidado de la salud/numero total de familias Rrom Gitanas  priorizadas)*100</t>
  </si>
  <si>
    <t>Porcentaje de avance en el análisis de condiciones de vida y enfermedad  de la población Gitana en Bogotá</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</si>
  <si>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</si>
  <si>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Gitanos en el modelo de atención integral en salud y las rutas integrales de atención en salud.
Fase 2:  2018 culminar el Diseño  de una guía metodológica que permita definir un conjunto de procedimientos de acciones diferenciales para la población Gitana en el modelo de atención integral en salud y las rutas integrales de atención en salud. 25%
Fase 3:  a 2019 Validación e implementación de  la guía metodológica que permita definir un conjunto de procedimientos de acciones diferenciales para la población Gitanos en el modelo de atención integral en salud y las rutas integrales de atención en salud. 25%
Fase 4: a 2020 Implementación de la una guía metodológica que permita definir un conjunto de procedimientos de acciones diferenciales para la población Gitanos en el modelo de atención integral en salud y las rutas integrales de atención en salud. 25%</t>
  </si>
  <si>
    <t>_Eje_Seguridad_Social_y_Alimentaria</t>
  </si>
  <si>
    <t>Garantizar por medio de la verificación y validación de condiciones de la población Rron el ingreso a los servicios sociales de la SDIS, en el marco de la seguridad alimentaria. </t>
  </si>
  <si>
    <t>Diseñar e implementar una ruta  de trabajo para la verificación y validación de condiciones de la población Rrom para el ingreso a los servicios sociales de la SDIS, en el marco de la seguridad alimentaria. </t>
  </si>
  <si>
    <t xml:space="preserve">Formulación de una estrategia para visibilizar los usos y costumbres de la población Rrom en centros día. </t>
  </si>
  <si>
    <t xml:space="preserve">Diseñar e implementar una estrategia para visibilizar los usos y costumbres de la población Rrom en centros día. </t>
  </si>
  <si>
    <t>Secretaría Integración Social</t>
  </si>
  <si>
    <t>N.A.</t>
  </si>
  <si>
    <t>Juan Carlos Peña Quintero</t>
  </si>
  <si>
    <t>3279797 ext. 1833</t>
  </si>
  <si>
    <t>jcpena@sdis.gov.co </t>
  </si>
  <si>
    <t>Porcentaje de avance en el diseño e implentación de la ruta de trabajo para la verificación y validación de condiciones de la población Rrom, en el marco de la seguridad alimentaria. </t>
  </si>
  <si>
    <t xml:space="preserve">(Sumatoria de fases o actividades de la ruta de trabajo ejecutadas / Sumatoria de fases o actividades del plan de trabajo programadas)*100
Hito1: Diseño de la ruta aprobado = 10%
Hito2: Ruta en ejecución año 1 = 40%
Hito3: Ruta en ejecución año 2 = 40%
Hito4: Documento de evaluación de la ruta  para la verificación de condiciones de la población Rrom aprobado= 10%
</t>
  </si>
  <si>
    <t>Lucas Correa Montoya
Subdirector Para la Vejez</t>
  </si>
  <si>
    <t>3279797 ext. 1940</t>
  </si>
  <si>
    <t>lcorrea@sdis.gov.co</t>
  </si>
  <si>
    <t>Porcentaje de la estrategia de visibilizarían de la población Rrom  diseñada e implementada.</t>
  </si>
  <si>
    <t>(Sumatoria de actividades de la estrategia de visibilización de la población Rrom ejecutadas / Sumatoria de actividades de la estrategia de visibilizaciòn Rrom programadas)*100
Hito 1: Diseñar una (1) Estrategia de visibilización en Centros Día. Año 1 = 15%
Hito 2: Implementar la Estrategia de Visibilización de la población Rrom en Centros Día. Año 2 = 40% 
Hito 3: Implementar la Estrategia de visibilización en Centros Día. Año 3 = 40%
Hito 4: Realizar evaluación y seguimiento a la implementación de la estrategia de visibilizaciòn en Centros Día. Año 4 = 5%</t>
  </si>
  <si>
    <t>Bogotá te Nutre</t>
  </si>
  <si>
    <t>Entregar el 100% de los apoyos alimentarios programados </t>
  </si>
  <si>
    <t>Envejecimiento Digno Activo y Feliz</t>
  </si>
  <si>
    <t>Implementar 1  Plan de seguimiento del Plan de Acción de la Política Publica Social de Envejecimiento y Vejez -PPSEV-</t>
  </si>
  <si>
    <t>_Eje_Desarrollo_Económico</t>
  </si>
  <si>
    <t>Diseño y ejecución de una ruta de atención diferencial de empleo para la comunidad Rrom.</t>
  </si>
  <si>
    <t>Diseñar  e implementar  una ruta de atención diferencial de empleo para la comunidad Gitano-Rrom</t>
  </si>
  <si>
    <t>Garantizar la participación de la  comunidad Rrom en las convocatorias de financiamiento y emprendimiento, brindando asistencia técnica y alistamiento financiero, para la presentación a la entidad financiera correspondiente.</t>
  </si>
  <si>
    <t>Ejecutar una feria gastronómica, artesanal y cultural para comunidades rrom .</t>
  </si>
  <si>
    <t>Procurar la participación de la comunidad Rrom, en los mercados campesinos que se lleven a cabo.</t>
  </si>
  <si>
    <t>Secretarìa Desarrollo Económico</t>
  </si>
  <si>
    <t>Christian Eduardo Beltran Ceron - Elizabeth Jativa</t>
  </si>
  <si>
    <t>3693777 Ext 235</t>
  </si>
  <si>
    <t>cebeltran@desarrolloeconomico.gov.co</t>
  </si>
  <si>
    <t>Porcentaje de diseño e implementación de ruta de atención diferencial de empleo para la comunidad Gitano-Rrom</t>
  </si>
  <si>
    <t>(Sumatoria de fases de diseño e implementación de ruta de atención diferencial ejecutadas/sumatoria de fases de diseño e implementación de ruta de atención diferencial programadas)</t>
  </si>
  <si>
    <t>Diseño (25%)</t>
  </si>
  <si>
    <t>Implementación (25%)</t>
  </si>
  <si>
    <t>Implementación</t>
  </si>
  <si>
    <t>Evaluación y ajuste</t>
  </si>
  <si>
    <t>04_Eje transversal Desarrollo económico basado en el conocimiento</t>
  </si>
  <si>
    <t>32_Generar alternativas de ingreso y empleo de mejor calidad</t>
  </si>
  <si>
    <t>168_ potenciar el trabajo decente de la ciudad</t>
  </si>
  <si>
    <t>Potencializar el trabajo decente en la ciudad</t>
  </si>
  <si>
    <t>Vincular 4,250 personas laboralmente a través de los diferentes procesos de intermediación. 
Remitir al menos 6,000 personas a empleadores desde la Agencia. 
Remitir 4,000 personas formadas y certificadas por la Agencia a empleadores. 
Formar 6,500 personas en competencias blandas y transversales por medio de la Agencia Pública de 
Gestión y Colocación del Distrito. Formar al menos 2,000 personas en competencias laborales</t>
  </si>
  <si>
    <t>Para la primera meta se tienen 1,630 millones para el cuatrenio. 
Para la segunda meta se tienen 786 millones para el cuatrenio. 
Para la tercera meta se tienen 665 millones de pesos, para el cuatrenio. 
Para la cuarta meta se tienen 879 millones de pesos para el cuatrenio. 
Para la ultima meta se tienen 1,865 millones de pesos para el cuatrenio</t>
  </si>
  <si>
    <t>El presupuesto programado, es para todas las poblaciones, es decir, que los recursos son trasnversales a todas las personas. El éxito de esta accion afirmativa y de la correcta ejecucion de la ruta, depende en gran medida del apoyo de la comunidad para realizar el pre-perfilamiento</t>
  </si>
  <si>
    <t>Porcentaje de convocatorias de financiamiento y emprendimiento con participación de la comunidad Gitano-Rrom</t>
  </si>
  <si>
    <t>(Sumatoria de convocatorias de financiamiento y emprendimiento con participación de la comunidad Gitano-Rrom ejecutadas / Sumatoria de convocatorias de financiamiento y emprendimiento con participación de la comunidad Gitano-Rrom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</si>
  <si>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</si>
  <si>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</si>
  <si>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</si>
  <si>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
acceso a financiamiento formal. </t>
  </si>
  <si>
    <t>El presupuesto programado, es para todas las poblaciones, es decir, que los recursos son trasnversales a todas las personass. Las fecha de realización de esta acción afirmativa, está sujeta a las fechas en que se lleven a cabo las convocatorias.</t>
  </si>
  <si>
    <t>Cantidad de ferias realizadas</t>
  </si>
  <si>
    <t>Cantidad de ferias realizadas / sobre cantidad de ferias programadas</t>
  </si>
  <si>
    <t># puestos establecidos para la comunidad Rrom en las ferias.</t>
  </si>
  <si>
    <t>Meta de Gestión</t>
  </si>
  <si>
    <t>Recursos de Funcionamiento</t>
  </si>
  <si>
    <t>El presupuesto programados para esta accion afirmativa y los proyectos de los cuales va a salir el mismo, esta sujeto a la concertacion de las metas a las que le quiere apuntar la feria, tanto por parte de la comunidad, como por parte de la entidad. La fecha de realizacion de las ferias, consignadas en la presente matriz, son tentativas y estan sujetas a modificación</t>
  </si>
  <si>
    <r>
      <t>Cupos asignados para  la participación de la comunidad Rrom</t>
    </r>
    <r>
      <rPr>
        <sz val="10"/>
        <color indexed="8"/>
        <rFont val="Calibri Light"/>
        <family val="2"/>
        <scheme val="major"/>
      </rPr>
      <t xml:space="preserve"> en los mercados campesinos </t>
    </r>
  </si>
  <si>
    <t># cupos asignados para la comunidad Rrom en los mercados campesinos.</t>
  </si>
  <si>
    <t xml:space="preserve">#  actores participando pertenecientes a la comunidad Rrom en los mercados campesinos. </t>
  </si>
  <si>
    <t>Elevar la eficiencia de los mercados de la ciudad</t>
  </si>
  <si>
    <t>169_ Mejoramiento de la eficiencia del Sistema de Abastecimiento y Seguridad Alimentaria</t>
  </si>
  <si>
    <t>Mejoramiento de la eficiencia del sistema de abastecimiento y seguridad alimentaria de Bogota</t>
  </si>
  <si>
    <t>Vincular 800 actores del Sistema de Abastecimiento Alimentario de Bogotá a procesos de mejora compercial y/o empresarial</t>
  </si>
  <si>
    <t>El presupuesto programado, es para todas las personas, es decir, que los recursos son trasnversales a todas las personas. Las fecha de inicio de participacion por parte de la comunidad Rrom, esta sujeta a la entrega por parte de ellos de las fichas de caracterizacion de productos. Es importante resaltar que unicamente los participantes deberan ser artesanos o productores de la ruralidad bogotana.</t>
  </si>
  <si>
    <t>_Eje_de_Género_y_Generaciones</t>
  </si>
  <si>
    <t>_Eje_Goce_Disfrute_de_Derechos_Adecuación_Institucional_y_Participación</t>
  </si>
  <si>
    <t>Promoción y realización de eventos conmemorativos dirigidos a Mujeres Gitanas/Romque contribuyan a la visibilización de los intereses necesidades y propuestas de las mujeres gitanas</t>
  </si>
  <si>
    <t xml:space="preserve">Realizar eventos de conmemoración del día de la mujer Gitana. </t>
  </si>
  <si>
    <t xml:space="preserve">Realizar una campaña ciudadana en contra de la discriminación y el racismo para el pueblo gitano desde la cosmovisión </t>
  </si>
  <si>
    <t xml:space="preserve">Diseñar e implementar una estrategia de comunicación  ciudadana en contra de la discriminación y el racismo para el pueblo gitano desde la cosmovisión </t>
  </si>
  <si>
    <t>Apoyo a dos (2) iniciativas ciudadanas para la protección de DDHH</t>
  </si>
  <si>
    <t xml:space="preserve">Apoyar (2) dos iniciativas ciudadanas gitanas en el marco de la convocatoria sobre la protección de los Derechos Humanos </t>
  </si>
  <si>
    <t>Formar en derechos humanos al 100% de personas del pueblo Rrom interesadas.</t>
  </si>
  <si>
    <t>_Sector_Mujer</t>
  </si>
  <si>
    <t>Secretaría de la Mujer</t>
  </si>
  <si>
    <t>3169001 Ext 1019</t>
  </si>
  <si>
    <t>ecastillo@sdmujer.gov.co</t>
  </si>
  <si>
    <t>Número de eventos anuales realizados para la conmemoración  de la mujer Gitana.</t>
  </si>
  <si>
    <t>Sumatoria de eventos anuales realizados de conmemoración del día de la mujer Gitana.</t>
  </si>
  <si>
    <t>_Sector_Gobierno</t>
  </si>
  <si>
    <t>Secretaría de Gobierno</t>
  </si>
  <si>
    <t>Subdirector de Asuntos ëtnicos</t>
  </si>
  <si>
    <t>3387000  Ext. 5191 - 5192</t>
  </si>
  <si>
    <t>eddy.bermudez@gobiernobogota.gov.co</t>
  </si>
  <si>
    <t>Porcentaje de diseño e implementación de la estrategia de comunicación  ciudadana en contra de la discriminación y el racismo</t>
  </si>
  <si>
    <t>Director de Convivencia y  Diálogo Social</t>
  </si>
  <si>
    <t xml:space="preserve"> 3387000 Ext. 5410 - 5411</t>
  </si>
  <si>
    <t>alvaro.vargas@gobiernobogota.gov.co</t>
  </si>
  <si>
    <t>Número de Iniciativas ciudadanas gitanas apoyadas en el marco de la convocatoria</t>
  </si>
  <si>
    <t>Sumatoria de  iniciativas ciudadanas gitanas apoyadas en el marco de la convocatoria</t>
  </si>
  <si>
    <t>Director de Derechos Humanos</t>
  </si>
  <si>
    <t>3387000 Ext. 5410 - 5411</t>
  </si>
  <si>
    <t>cristian.pulido@gobiernobogota.gov.co</t>
  </si>
  <si>
    <t>Porcentaje de personas Rrom certificadas, promocionadas y sensibilizadas en derechos humanos para la paz y la reconciliación.</t>
  </si>
  <si>
    <t>(Sumatoria de personas de la población Rrom, promocionadas y sensibilizadas en derechos humanos para la paz y la reconciliación / Sumatoria de personas de la población Rrom que solicitaron la formación)*100</t>
  </si>
  <si>
    <t>_Eje_Goce_Disfrute_de_Derechos_Adecuación_Institucional_y_Participación.</t>
  </si>
  <si>
    <t xml:space="preserve">Diseñar e implementar estrategia integral contra la discriminación racial con alcance distrital y local, en la que se articulen actividades pedagógicas y de comunicación, desde la garantía del derecho a la participación
</t>
  </si>
  <si>
    <t>Fortalecimiento de Capacidades Organizativas y de incidencia de comunidad gitana</t>
  </si>
  <si>
    <t xml:space="preserve">Desarrollo de procesos de formación para el reconocimiento, intercambio y cualificación de saberes gitanos
</t>
  </si>
  <si>
    <t xml:space="preserve">Desarrollar procesos de formación para el reconocimiento, intercambio  y cualificación  de saberes gitanos </t>
  </si>
  <si>
    <t>Apoyo técnico y financiero para el desarrollo de iniciativas que articulen acciones para el empoderamiento gitano y la reducción de discriminación (Convocatorias Bogotá Líder y 1 + 1 Todos / 1+1 Todas con Enfoque diferencial)</t>
  </si>
  <si>
    <t>Apoyar técnica y financieramente el desarrollo de iniciativas que articulen acciones para el empoderamiento indígena y la reducción de discriminación (Convocatorias Bogotá Líder y 1 + 1 Todos / 1+1 Todas con Enfoque diferencial)</t>
  </si>
  <si>
    <t xml:space="preserve">Apoyo Técnico y Financiero a Encuentro cultural Gitano como escenario de participación, integración e intercambio cultural
</t>
  </si>
  <si>
    <t xml:space="preserve">Apoyar técnica y financieramente el Encuentro cultural Gitano como escenario de participación, integración e intercambio cultural.
</t>
  </si>
  <si>
    <t>Instituto Distrital de la Participación y Acción Comunal - IDPAC</t>
  </si>
  <si>
    <t>Maria Angelica Rios</t>
  </si>
  <si>
    <t>mrios@participacionbogota.gov.co</t>
  </si>
  <si>
    <t xml:space="preserve">
No. de participantes en sensibilización ciudadana </t>
  </si>
  <si>
    <t>Organizaciones fortalecidas en capacidades organizativas y de incidencia.</t>
  </si>
  <si>
    <t>No. de organizaciones fortalecidas en capacidades organizativas y de incidencia.</t>
  </si>
  <si>
    <t>Ivomne Carina Forero Bejarano</t>
  </si>
  <si>
    <t>iforero@participacionbogota.gov.co</t>
  </si>
  <si>
    <t>Procesos de formación</t>
  </si>
  <si>
    <t xml:space="preserve">No. de Procesos en formación realizados. </t>
  </si>
  <si>
    <t>Ruben Dario Gonzalez Hernandez</t>
  </si>
  <si>
    <t>rgonzalez@participacionbogota.gov.co</t>
  </si>
  <si>
    <t xml:space="preserve">Procesos apoyados técnica y financieramente
</t>
  </si>
  <si>
    <t xml:space="preserve">
No. de procesos apoyados técnica y financieramente
</t>
  </si>
  <si>
    <t xml:space="preserve">
2
</t>
  </si>
  <si>
    <t>Javier Palacios Torres</t>
  </si>
  <si>
    <t>jpalacios@participacionbogota.gov.co</t>
  </si>
  <si>
    <t>Participantes en proceso de apoyo técnico y financiero alEncuentro Cultural Gitano</t>
  </si>
  <si>
    <t>No. Personas participantes en el Encuentro Cultural Gitano</t>
  </si>
  <si>
    <t>_07_Eje_transversal_Gobierno_Legítimo_fortalecimiento_local_y_eficiencia</t>
  </si>
  <si>
    <t>_45_Gobernanza_e_influencia_local_regional_e_internacional</t>
  </si>
  <si>
    <t>196 - Fortalecimiento local, gobernabilidad, gobernanza y participación ciudadana</t>
  </si>
  <si>
    <t xml:space="preserve">1089
</t>
  </si>
  <si>
    <t xml:space="preserve">
Promoción para la participación incidente en el distrito capital.
</t>
  </si>
  <si>
    <t xml:space="preserve">En relación con el número de ciudadanos sensibilizados mediante estrategias de articulación entre  actividades pedagógicas y de comunicación, desde la garantía del derecho a la participación, se cumple con la meta anual en el primer semestre del año, lo anterior como resultado de implementar estrategias  de diálogo e interlocución con entidades distritales, entre ellas: Policía Nacional, DIAN, Colegios Distritales, Entidades y Secretarías Distritales, sobresale el proceso de promoción para estas actividades por el grupo de gestores étnicos. Se continúa avanzando en la consolidación de estos espacios en 19 localidades de la ciudad  para consolidar la planeación y desarrollo de los talleres dirigidos a los grupos étnicos y ciudadania a nivel general. </t>
  </si>
  <si>
    <t xml:space="preserve">Fortalecimiento a las organizaciones para la participación incidente en la ciudad.
</t>
  </si>
  <si>
    <t xml:space="preserve">Fortalecer 150 organizaciones étnicas en espacios y procesos de participación
</t>
  </si>
  <si>
    <t>La anterior organización social del pueblo Rrom, trabajó en el marco de los tres ejes de la "Ruta de Fortalecimiento" en promoción, fortalecimiento y formación, en tal sentido, continuará recibiendo la oferta institucional y estará vinculada a proceso de seguimiento, acompañamiento técnico y participación en las iniciativas lideradas por IDPAC.</t>
  </si>
  <si>
    <t>Formación para una participación ciudadana incidente en los asuntos públicos de la ciudad</t>
  </si>
  <si>
    <t>Meta alcanzada en un 50% para los procesos de formación articulados conjuntamente entre la Gerencia Escuela de la Participación y Gerencia de Etnias de IDPAC, sobresaliendo la línea de “Formación en participación a través del uso de las nuevas tecnologías de la información y las comunicaciones”.</t>
  </si>
  <si>
    <t>Sin anotaciones.</t>
  </si>
  <si>
    <t xml:space="preserve">
1089</t>
  </si>
  <si>
    <t xml:space="preserve">
Promoción para una participación incidente en el Distrito Capital.</t>
  </si>
  <si>
    <t xml:space="preserve">
.Desarrollar 30 obras bajo la metodología Uno + Uno = Todos, Una + Una = Todas, desarrolladas y entregadas a la comunidad</t>
  </si>
  <si>
    <t>1. Como resultado de la participación de las organizaciones sociales Rrom o Gitanas en la convocatoria de Bogotá Líder, se contó con la participación de una (1) de ellas.
2. En relación a la convocatoria 1 + 1 Todos / 1+1 Todas con Enfoque diferencial se encuentran en proceso dos (2) organizaciones Rrom o Gitanas.</t>
  </si>
  <si>
    <t xml:space="preserve">Fortalecimiento a las organizaciones para la participación incidente en la ciudad. </t>
  </si>
  <si>
    <t>Fortalecer 150 organizaciones étnicas en espacios y procesos de participación</t>
  </si>
  <si>
    <t>Meta alcanzada al 100%.</t>
  </si>
  <si>
    <t>Gestionar con la SED, el proceso de educación flexible para niñas y adolescentes  Rrom con enfoque diferencial gitano. </t>
  </si>
  <si>
    <t>Garantizar el 100% de la vinculación de niñas y adolescentes de pertenencia etnica Rrom que lo soliciten, a través del proceso de educación flexible de la SED</t>
  </si>
  <si>
    <t>Rose Hernàndez</t>
  </si>
  <si>
    <t>rhernandez@sdmujer.gov.co</t>
  </si>
  <si>
    <t>Porcentaje de niñas y adolescentes vinculadas al proceso educativo flexible concertado</t>
  </si>
  <si>
    <t>(Sumatoria de las niñas y adolescentes vinculadas al proceso educativo flexible concertado / Sumatoria d elas niñas y adolescentes que solicitaron vinculación al proceso de educación flexible.) *100</t>
  </si>
  <si>
    <t>Mujeres Protagonistas, Activas y Empoderadas en el Cierre de Brechas de GÉnero</t>
  </si>
  <si>
    <t>129 Mujeres Protagonistas, activas y empoderadas</t>
  </si>
  <si>
    <t>Acciones con enfoque diferencial para el cierre de brechas de género</t>
  </si>
  <si>
    <t>Implementar 5 acciones afirmativas que contribuyan al reconocimiento y garantía de los derechos de las mujeres desde las diferencias y diversidad que las constituyen</t>
  </si>
  <si>
    <t>_22_Bogotá_vive_los_derechos_humanos</t>
  </si>
  <si>
    <t>_152_Promoción_protección_y_garantía_de_derechos_humanos</t>
  </si>
  <si>
    <t>1131
1128</t>
  </si>
  <si>
    <t xml:space="preserve">Construcción de Una Bogotá que Vive los Derechos Humanos
Funcionamiento (Impresos y Publicaciones)
</t>
  </si>
  <si>
    <t>Implementar el 100% de las actividadades de la SDG correspondientes a los planes de acciones afirmativas para grupos étnicos del distrito</t>
  </si>
  <si>
    <t>Construcción de Una Bogotá que Vive los Derechos Humanos</t>
  </si>
  <si>
    <t>Implementar 80 Iniciativas locales formuladas por grupos sociales de la Red Distrital de Derechos Humanos para la prevención o protección de derechos en sus territorios.</t>
  </si>
  <si>
    <t>No se cuentan con recursos para esta acción. Igualmente, la entidad lideró coordinamente con el IDARTES, los componentes desarrollados en la actividad que abarcaron la interculturalidad, hermandad y unidad étnica por medio del arte y la cultura, y en la que fueron visibilizados los proyectos más destacados en las dimensiones de formación y creación a través de la estrategia de los diplomados UNAL del IDARTES.</t>
  </si>
  <si>
    <t>La acción se postergó para que sea realizada en 2019, teniendo en cuenta que se deben citar nuevamente a las autoridades de los diferentes grupos étnicos y llegar a una concertación que defina la metodología y el producto final de esta acción.</t>
  </si>
  <si>
    <t>Acción a desarrollarse en 2019.</t>
  </si>
  <si>
    <t>Resultado indicador año 2018</t>
  </si>
  <si>
    <t>Año 2018</t>
  </si>
  <si>
    <t xml:space="preserve">
$22.717.765.000</t>
  </si>
  <si>
    <t xml:space="preserve">Se concertó  con las dos Organizaciones del Pueblo Rrom o Gitanos  el diseño de acciones y procesos de participación social en salud en la Sured Sur Occidente, a través, de la formulación de un Plan de Acción que permita el diálogo comunitario y la implementación de las acciones requeridas con el enfoque diferencial étnico para la vigencia de 2019.  Producto de el ejercicio se  formuló una propuesta metodologica que fue remitida a la referente de la Población Rrom de la Secretaria de Gobierno quedando pendiente su validación con  las dos organizaciones que se encuentran asentadas en el Distrito Capital.
</t>
  </si>
  <si>
    <t xml:space="preserve">Esta acción afirmativa desarrolla sus acciones en el marco de los lineamientos técnicos del plan de Salud Pública de Intervenciones colectivas que se implementa a través de la Subred Integrada de servicios de Salud Norte Sur Occidente, en la que se tiene contemplada la implementación de la estrategia de abordaje diferencial a familias étnicas, la cual de manera concertada se ha definido se ha definido con líderes de dos organizaciones Unión Romaní y Prorom.
Esta estrategia tiene como característica principal realizar acciones  interculturales las cuales en la práctica obedecen a acciones desde la salud pública (promocionales y preventivas) con acciones  y saberes propios de la comunidad; actualmente cuenta con estrategias diferenciales de atención y abordaje a través de un equipo interdisciplinario conformado por una profesional de enfermería, técnico ambiental en salud, gestor comunitario, dos sabedoras quienes operan acciones a nivel distrital en los lugares en donde se ubica la población.
Durante este periodo de 2018 se abordaron 94 familias Gitanas de 10 localidades con acciones familiares y atenciones colectivas desde la práctica  y saberes propios y conocimientos occidentales, se resalta mayor relevancia en localidades como Kennedy, ciudad Bolívar y Suba; logrando impactar a 184 personas Gitanas de las cuales 126 son Mujeres y 58 hombres.
Es importante resaltar que los temas de mayor énfasis desde el enfoque diferencial es lo concerniente a materno, primera infancia y temas de fortalecimiento propio de las comunidades, seguido de:
• Orientación en el funcionamiento del aseguramiento y SGSSS 
• Cuidado de la infancia (énfasis en ERA, EDA, alimentación saludable)
• Cuidado de las gestantes (Énfasis en adherencia a los controles prenatales y alimentación saludable)
• Promoción de la lactancia materna 
• Manejo y cuidado de enfermedades endémicas (vectores)
• Cuidado del cuerpo (ETS, Métodos de planificación familiar, derechos sexuales y reproductivos, prevención en violencias)
• Manejo de Riesgos en salud ambiental 
• Identidad cultural y comunitaria
• Fortalecimiento de las prácticas propias de la medicina ancestral.
</t>
  </si>
  <si>
    <t xml:space="preserve">A través del  convenio de cooperación N° 1331 de 2017 suscrito entre la OPS/OMS y SDS el cual tienen objetivo aunar esfuerzos para obtener una "propuesta de la metodología para el uso y análisis de la información como soporte en la toma de decisiones, con enfoque poblacional y diferencial”, en lo concerniente a la población Gitana.
En tal sentido durante este periodo se logró de manera articulada con el equipo de trabajo del convenio y la Subsecretaría de Salud Pública identificando en cinco (5) sistemas de información la variable, su calidad e información contenida las cuales fueron la Base única de afiliados  al SGSSS, Registro Individual de prestación de servicios (RIPS),  Sistema de Vigilancia en Salud Pública, GESI, Estadísticas Vitales y ASIS en lo relacionado a la oferta. Y en lo concerniente a la demanda  realizo la definición de información que como proceso se debe contar para dar respuesta a las necesidades de la población.
Los insumos de oferta y demanda permiten consolidar la propuesta de plan de análisis diferencial, por lo cual para el mes de febrero de 2019 tiempo en que culmina el convenio se contara con el producto de metodología de plan de análisis con el fin de ser socializado a las comunidades y junto con ellos priorizar y validar la información que se espera recolectar en el análisis
</t>
  </si>
  <si>
    <t>La Secretaria Distrital de Salud de Bogotá en convenio con la Subred Integrada de Servicios de Salud Sur Occidente E.S.E y la Subred Integrada de Servicios de Salud Centro Oriente E.S.E, entregan la primera versión de  Guía Metodológica para la atención y prestación de servicios de salud con enfoque diferencial,  en el contexto del Modelo Integral de Atención en Salud, para la población diferencial en el Distrito Capital.  
Por otra parte, desde la Dirección de Provisión de Servicios de Salud se realizó la gestión administrativa para la formalización de una segunda fase a  través de un nuevo convenio con la Subred Integrada de Servicios de Salud Centro Oriente ESE, en donde se contempla en una de sus obligaciones  fases relacionadas con socialización, revisión y  ajuste de la propuesta de guía metodológica para el desarrollo del enfoque diferencial en la atención y prestación de servicios de salud   en el contexto de la humanización de los servicios de salud y en el marco de las Ruta Integral de Atención en Salud, validación con los diferentes actores y sectores competentes en el tema  y prueba piloto para la implementación.
Finalmente con la poblacion Gitana se genero un primer encuentro en el cual se les socializo los objetivos trazados en el convenio y los resultados del mismo.</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</si>
  <si>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poblacion Gitana en el modelo de atencion integral en salud y las rutas integrales de atención en salud.</t>
  </si>
  <si>
    <t>Se contrató al  referente gitano en la Subsecretaría de Gestión Financiera de la SDHT, sin embargo, por inconvenientes en la ejecución del contrato se realizó una liquidación anticipada</t>
  </si>
  <si>
    <t xml:space="preserve">Se presentan avances en la identificación de la población beneficiaria quienes son niñas y mujeres de la comunidad gitana residente en la ciudad de Bogotá. Continúan caracterizadas un total de 20 estudiantes, 10 pertenecientes a la Kumpania Unión Romaní y 10 a la Kumpania ProRrom. 
De igual manera, se avanzó en la concertación de la implementación del modelo educativo flexible en lo que refiere al tiempo requerido para el cumplimiento de los ciclos educativos, la metodología de trabajo y la certificación del mismo. La comunidad manifestó estar de acuerdo con el proceso en las variables mencionadas.  
El proceso de educación flexible para la comunidad Rrom Gitana no inició en el año 2018. Si bien la SED manifestó la disposición de trabajar mancomunadamente con el pueblo gitano, para generar procesos de educación diferenciales que garanticen una efectiva respuesta a la comunidad, los representantes de las Kumpanias manifestaron la necesidad de contar con dos sabedoras dentro del proceso (Contratar una por cada Kumpania), luego de indicarnos las características y particularidades de cada una de las Kumpanias, de lo contrario, no estarían interesados en ser atendidos bajo las mencionadas estrategias.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</si>
  <si>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programado del objeto de gasto "Realizar estrategias de alfabetización y acciones orientadas a fortalecer la educación de adultos con oferta educativa pertinente" que incluye todas las poblaciones, es de $589.607.220 año 2018. Adicionalmente el objeto de gasto "Implementar estrategias o modelos flexibles, presenciales o virtuales para la atención de población en extraedad, vulnerable y/o diversa" que incluye todas las poblaciones, es de $4'276.142.000. No se tiene presupuesto específico para grupos étnicos.  En este caso segun instrucciones de la SDP, el presupuesto ejecutado es NA (no aplica), y el porcentaje de presupuesto también es NA (no aplica).</t>
  </si>
  <si>
    <t>Se presentan avances en la identificación de la población beneficiaria, no obstante, y dado a la negativa de la comunidad para el acceso de sus estudiantes al Sistema Educativo Oficial, toda vez que demandan atención en colegios privados, desde la SED se solicitó al MEN un concepto técnico y jurídico el día 12 de julio de 2018 que permita o no la viabilidad para la contratación de establecimientos educativos privados atendiendo lo establecido en el Decreto 1851 de 2015, oriente las acciones y brinde una asistencia técnica para la atención de la comunidad gitana residente en la ciudad de Bogotá. Para el mes de diciembre de 2018 se dio viabilidad por parte de la SED y siguiendo los lineamientos del Ministerio de Educación Nacional, a la contratación de establecimientos educativos privados para la atención educativa de los estudiantes gitanos.</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</si>
  <si>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$2'548,647,403 año 2018. No se tiene presupuesto específico para grupos étnicos.  En este caso segun instrucciones de la SDP, el presupuesto ejecutado es NA (no aplica), y el porcentaje de presupuesto también es NA (no aplica).</t>
  </si>
  <si>
    <t>No ha sido posible concertar la vinculación de los niños, niñas y adolescentes gitanos al Sistema Educativo. 
Es importante señalar que la entrega de kits escolares se realiza únicamente a la población efectivamente escolarizada de acuerdo a lo señalado en el Acuerdo Distrital 571-2015. Una vez sea posible la vinculación de los niños gitanos al sistema educativo, se garantizará la entrega de kits escolares por parte de la Dirección de Cobertura.</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</si>
  <si>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presupuesto programado del objeto de gasto "Entregar un Kit escolar gratuito a los estudiantes matriculados en las instituciones educativas oficiales del Distrito Capital, que por su condición socioeconómica o de vulnerabilidad lo requieren" que incluye todas las poblaciones, es de $1'499.992.113 año 2018. No se tiene presupuesto específico para grupos étnicos.  En este caso segun instrucciones de la SDP, el presupuesto ejecutado es NA (no aplica), y el porcentaje de presupuesto también es NA (no aplica).</t>
  </si>
  <si>
    <t xml:space="preserve">No se han emprendido acciones concretas para la implementación de esta acción afirmativa dado que a la fecha no se ha podido avanzar con la comunidad gitana en la matrícula de los niños, niñas y adolescentes rrom en las instituciones educativas distritales, de acuerdo con la oferta institucional de la SED. Además, en los espacios de diálogo llevados a cabo con la comunidad y con sus representantes no se ha abordado este tema, pues las discusiones se han centrado en las posibles alternativas para garantizar el acceso a esta comunidad al sistema educativo. 
La propuesta consiste en retomar los espacios de diálogo con la comunidad que permitan construir una ruta de trabajo conjunta, con objetivos específicos, que permita dar comienzo al proceso de implementación de esta acción afirmativa en el marco de la misionalidad de la Secretaría de Educación del Distrito.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</si>
  <si>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Según instrucciones de la SDP, por no tener el presupuesto programado de los otros años, el porcentaje es ND (no disponible). 
La actividad comenzó en 2018. No se ejecutó presupuesto 2018</t>
  </si>
  <si>
    <t xml:space="preserve">El principal logro de la incorporación de estas acciones administrativas en los dos fondos mencionados, es una mayor oportunidad de acceso a la población perteneciente a este grupo étnico considerando que obtiene este puntaje adicional. Es de considerar, que las posibilidades de acceso a estas estrategias están principalmente ligadas a los resultados de pruebas Saber 11, donde la acción afirmativa incentiva la participación de estudiantes pertenecientes al grupo étnico.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</si>
  <si>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tiene presupuesto programado para el cuatrienio dado que las convocatorias se desarrollan por demanda y no estan dirigidas de manera exclusiva a esta población. En este caso segun instrucciones de la SDP, el porcentaje de presupuesto corresponde al presupuesto de la acción de los años que se tenga información dividido entre el presupuesto de la meta del cuatrienio.</t>
  </si>
  <si>
    <t xml:space="preserve"> La ruta de verificación de condiciones de la población Rrom o Gitana se realiza de acuerdo a lo estipulado en la resolución 0825 de 2018 " por la cual se adoptan los criterios de focalización, priorización, ingreso, egreso y restricciones para el acceso a los servicios sociales y apoyos de la Secretaría Distrital de Integración Social ", la ruta se socializó en reunión con representantes del pueblo Rrom o Gitano. </t>
  </si>
  <si>
    <t xml:space="preserve">Teniendo en cuenta el proceso desarrollado con la población Rrom, en la ruta de trabajo implementada y una vez determinado y finalizado el proceso de validación de condiciones y cumplimiento de criterios se podrá programar el presupuesto asignado en el marco de los servicios de seguridad alimentaria de la SDIS.             </t>
  </si>
  <si>
    <t xml:space="preserve">Concertar e implementar una estrategia de visibilización de los usos y costumbres de la población Rrom en Bogotá, aporta a la transversalización del enfoque diferencial de la PPSEV, que desde un enfoque de derechos, diferencial y poblacional apuesta por la pervivencia cultural de los saberes de las personas mayores y por el fortalecimiento de su rol al interior de las comunidades en correspondencia con la dimensión de la PPSEV "Vivir como se quiere en la Vejez".
La existencia de un profesional del equipo de política pública exclusivo para la implementación de la acción afirmativa, facilita el avance y el seguimiento de la misma, así como la creación de lazos de confianza con los colectivos afrodescendientes que facilitan la comunicación, concertación y articulación permanente.
La SDIS cumplió con lo concertado en 2017 para ser implementado en el primer semestre de 2018, que consistió en garantizar la participación de las personas mayores en la Celebración del Día internacional del Pueblo Gitano en el mes de abril de 2017. Para el segundo semestre de 2018 se concertarán otras acciones en el marco del Mes de Envejecimiento y Vejez y el intercambio intercultural de saberes.
Los representantes de las Kumpanias hicieron entrega de los listados de personas mayores a la SDIS, para fortalecer el proceso de identificación de sus intereses y necesidades y socializar la oferta de servicios de la SDIS al pueblo Rrom.
En jornada de Feria de Servicios se identificaron 11 personas mayores, a quienes se les realizó el diligenciamiento de la solicitud para el servicio apoyos económicos, a fin de iniciar la verificación del cumplimento de criterios de ingreso y posterior vinculación en caso de validar condiciones y se socializó el servicio social Centro Día para invitar a las personas mayores a vincularse.
</t>
  </si>
  <si>
    <t>2.4</t>
  </si>
  <si>
    <t>9.1</t>
  </si>
  <si>
    <t>2.5</t>
  </si>
  <si>
    <t>1.5</t>
  </si>
  <si>
    <t>1.10</t>
  </si>
  <si>
    <t>1.7</t>
  </si>
  <si>
    <t>1.8</t>
  </si>
  <si>
    <t>6.1</t>
  </si>
  <si>
    <t>2.1</t>
  </si>
  <si>
    <t>2.2</t>
  </si>
  <si>
    <t>2.3</t>
  </si>
  <si>
    <t>2.6</t>
  </si>
  <si>
    <t>9.2</t>
  </si>
  <si>
    <t>9.3</t>
  </si>
  <si>
    <t>9.4</t>
  </si>
  <si>
    <t>9.5</t>
  </si>
  <si>
    <t>Participantes de procesos de sensibilización ciudadana</t>
  </si>
  <si>
    <t xml:space="preserve">Lograr 28.956,208 impactos ciudadanos a través de los medios de comunicación con las que cuenta el IDPAC (Redes Sociales, Emisoras, Páginas Web, otros.)
</t>
  </si>
  <si>
    <t>1. El número de población y porcentaje presentados, fue registrado de forma general entre los cuatro grupos étnicos. Por tanto, esta cifra será evidente en las cuatro (4) matrices  de seguimiento de los PIAA. Lo anterior, considerando que las estrategias de articulación entre  actividades pedagógicas y de comunicación son desarrollados en terminos de participación e inclusión sin desfragmentar la meta alcanzada.</t>
  </si>
  <si>
    <t>Formar 42,000 ciudadanos en los procesos de participación</t>
  </si>
  <si>
    <t>Realizar el 100% de seguimiento a la gestión de instrumentos de financiación</t>
  </si>
  <si>
    <t>Acompañar 4000 hogares víctimas del conflicto residentes en Bogotá en la</t>
  </si>
  <si>
    <t>Participar 1,125,000 ciudadanos en acciones de educación ambiental.</t>
  </si>
  <si>
    <t>3.1</t>
  </si>
  <si>
    <t>3.2</t>
  </si>
  <si>
    <t>3.3</t>
  </si>
  <si>
    <t>3.4</t>
  </si>
  <si>
    <t>4.1</t>
  </si>
  <si>
    <t>4.2</t>
  </si>
  <si>
    <t>4.3</t>
  </si>
  <si>
    <t>4.4</t>
  </si>
  <si>
    <t>4.5</t>
  </si>
  <si>
    <t>4.6</t>
  </si>
  <si>
    <t xml:space="preserve">Se contrató una referente del pueblo rrom con aval de las dos organizaciones: Prorrom y Unión Romaní en el mes de enero, con funciones de Apoyo cultural Rrom. 
Se vinculó a diferentes actividades de las IED en las que la Dirección de Inclusión e Integración de Poblaciones de la SED, con presencia de población estudiantil indígena y afrocolombiana para realizar actividades de sensibilización sobre la cultura gitana. 
Se adelantaron reuniones con la comunidad rrom, las Direcciones de Cobertura y Educación Superior de la SED y otras entidades como el Ministerio de Educación Nacional y la Defensoría del Pueblo, con el fin de avanzar en los procesos de atención diferencial de las personas pertenecientes a este pueblo.
Sin embargo, el apoyo cultural gitano contratado por la SED desde enero de 2018 manifestó en el mes de agosto su intención de terminar anticipadamente el contrato de prestación de servicios a partir de la primera semana del mes de septiembre; pero nunca formalizó dicha terminación.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</si>
  <si>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Se avanzó en esta acción afirmativa desde el año 2018. </t>
  </si>
  <si>
    <t>5.1</t>
  </si>
  <si>
    <t>5.2</t>
  </si>
  <si>
    <t>5.3</t>
  </si>
  <si>
    <t>5.4</t>
  </si>
  <si>
    <t>5.5</t>
  </si>
  <si>
    <t>8.1</t>
  </si>
  <si>
    <t>4.7</t>
  </si>
  <si>
    <t>1.1</t>
  </si>
  <si>
    <t>1.2</t>
  </si>
  <si>
    <t>1.3</t>
  </si>
  <si>
    <t>1.4</t>
  </si>
  <si>
    <t>1.6</t>
  </si>
  <si>
    <t>1.9</t>
  </si>
  <si>
    <t>Se adelantarán acciones a partir del segundo semestre.</t>
  </si>
  <si>
    <t xml:space="preserve">Sin anotaciones.
</t>
  </si>
  <si>
    <t>Se realizó la contratación del referente del pueblo Rom desde el mes de Enero  de 2018.
Se contrató a Fredy Gomez como referente del pueblo ROM. Contrato # 0793</t>
  </si>
  <si>
    <t>Para el año 2018, se realizan dos caminatas ecológicas para la camunidad gitana:
 • Caminata ecológica con mujeres Gitanas, en el sendero del páramo de Piedras de Moyas, el 27 de septiembre de 2018, en donde participaron 19 personas. 
• Caminata ecológica, con el pueblo gitano, en el Parque Ecológico Distrital de Humedal Santa María del Lago, el 15 de noviembre de 2018.</t>
  </si>
  <si>
    <t xml:space="preserve">*Las metas correspondientes al proyecto de inversión 981, no hacen diferenciación de ningún grupo poblacional, por lo cual la meta es compartida por todos los grupos poblacionales atendidos desde la SDA.
</t>
  </si>
  <si>
    <t xml:space="preserve">Dando cumplimiento a la acción afirmativa, y a los compromisos adquiridos por la entidad, desde la Oficina de Participación, Educación y Localidades, se realizó gestión con otras entidades, para dar cumplimiento a esta acción desde una perspectiva más amplia, como resultado se genera la siguiente opción de vinculación: 
• Desde el Instituto Distrital para la Protección de la Niñez y la Juventud – IDIPRON, se requieren (3) tres personas con perfil bachiller, con pertenencia étnica Rrom
A pesar de las convocatorias realizadas, no se presentaron personas interesadas en participar. </t>
  </si>
  <si>
    <r>
      <rPr>
        <b/>
        <sz val="10"/>
        <color indexed="8"/>
        <rFont val="Calibri Light"/>
        <family val="2"/>
        <scheme val="major"/>
      </rPr>
      <t>1132:</t>
    </r>
    <r>
      <rPr>
        <sz val="10"/>
        <color theme="1"/>
        <rFont val="Calibri Light"/>
        <family val="2"/>
        <scheme val="major"/>
      </rPr>
      <t xml:space="preserve"> $ 933.188.757
</t>
    </r>
    <r>
      <rPr>
        <b/>
        <sz val="10"/>
        <color indexed="8"/>
        <rFont val="Calibri Light"/>
        <family val="2"/>
        <scheme val="major"/>
      </rPr>
      <t>1150: $</t>
    </r>
    <r>
      <rPr>
        <sz val="10"/>
        <color theme="1"/>
        <rFont val="Calibri Light"/>
        <family val="2"/>
        <scheme val="major"/>
      </rPr>
      <t>2. 855.281.738</t>
    </r>
  </si>
  <si>
    <t>Se tiene proyectado dialogar con el pueblo gitano para ajustar esta acción, a fin de responder a sus requerimientos.</t>
  </si>
  <si>
    <t>Se incluyó dos (2) iniciativas artísticas en música y danza Gitana en el marco del Convenio IDARTES - UN. Se realizó previamente dos (2) reuniones con cada forma organizativa de tal manera que se precisó la distribución equitativa de los recursos, los gastos aceptables y permitidos acorde con el presupuesto y de acuerdo con la misionalidad del Instituto en materia de las prácticas artísticas. La ejecución de recursos se realizó en el segundo semestre del año 2018. </t>
  </si>
  <si>
    <t xml:space="preserve">Se pidió que las formas organizativas del Rrom acogiera las recomendaciones técnicas y financieras acorde con lo señalado por la supervisión del Idartes, de tal forma que se desarrollaran las acciones e inversión de acuerdo a las disposiciones del sector.
Se realizaron reuniones previas informativas con las representaciones de cada forma organizativa, de tal manera que tuvieran en claro que la división de recursos se realizó de manera equitativa entre las organizaciones, atendiendo las recomendaciones para direccionar las acciones artísticas que se adelantaron con ambas comunidades.
  </t>
  </si>
  <si>
    <t>Préstamo de escenario para la celebración de Día Distrital del Pueblo Gitano cubriéndose  los gastos logísticos, de salud y SAYCO - ACINPRO , así como el apoyo en la producción técnica y artística necesaria para la realización del ese evento.</t>
  </si>
  <si>
    <t xml:space="preserve">Teniendo en cuenta que el IDPC no tiene la competencia para realizar un estudio de viabilidad con las caracteristicas requeridas, para el cumplimiento de la meta esta acción se redirecciona a la SDCRD, Dirección de Arte, Cultura y Patrimonio, Subdirección de infraestructura cultural. </t>
  </si>
  <si>
    <t xml:space="preserve">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teniendo en cuenta las competencias del Instituto no es posible apoyar el diseño e implementación de un estudio con estas caractéristicas, por lo que se acordó con la SDCRD que sería esta entidad quien adelantaría dicho documento. </t>
  </si>
  <si>
    <t>Meta de gestión. Acción asociada a Gestión interinstitucional - SDIS, IDPAC, SAE E IDARTES.</t>
  </si>
  <si>
    <t>Los representantes de las organizaciones de Prorrom el señor Sandro Cristo y de Unión Romaní, la señora Lupe Gómez, presentaron mediante oficio escrito la decisión de no de realizar este evento por motivos de falta de tiempo en la preparación de la muestra artística.</t>
  </si>
  <si>
    <t>Meta de gestión de la SDCRD. Se desarrolló el evento denominado “Arte para la Interculturalidad” en el Teatro Jorge Eliécer Gaitán, el día 11 de diciembre, acción conjunta con el Instituto Distrital de las Artes - IDARTES y el apoyo de la Secretaría Distrital de Integración Social - SDIS.</t>
  </si>
  <si>
    <t xml:space="preserve">Durante el año 2018 se realizó el evento de conmoración del Día Internacional del Pueblo Gitano con énfasis en la Mujer Gitana o Pachiv, este proceso se realizó a partir del dialogo con las y los representantes de las organizaciones del Proceso Organizativo del Pueblo Rrom Gitano - PROROM y Unión Romaní. Como resultado de este dialogo permanente se logró cumplir con objetivo de la propuesta, desarrollar las actividades de acuerdo  con la programación, los deseos y prácticas culturales de las mujeres Gitanas. Se considera como principal logro, la participación de 88 mujeres de las dos organizaciones Rrom o Gitanas en Bogotá, el compartir cultural y respeto conjunto que se vivió durante el evento. 
El evento se realizó el día 17 de noviembre en el salón comunal la Marsella ubicado en la Calle 3 a No. 69b-19, localidad de Kennedy, en total  participaron 88 personas pertenecientes a la Kumpania de Bogotá, de las cuales 55 pertenecen a la organización PRO-RROM y 23 personas pertenecen a la organización Unión Romaní. 
</t>
  </si>
  <si>
    <t>N.D.</t>
  </si>
  <si>
    <t xml:space="preserve">Durante el año 2018 no se han presentado avances significativos en el desarrollo de la acción afirmativa. Sin embargo, la SDMujer ha identificado las niñas, adolescentes y mujeres extra edad que han manifestado el interés de adelantar un proceso educativo flexible. En total se han identificado 25 mujeres pertenecientes a las organizaciones PRO RROM y Unión Romaní. La SDMujer sugiere para el 2019 realizar ajuste a la acción afirmativa de acuerdo con los alcances y competencias misionales  del Sector.
</t>
  </si>
  <si>
    <r>
      <t xml:space="preserve">No es posible determinar un </t>
    </r>
    <r>
      <rPr>
        <i/>
        <sz val="10"/>
        <color theme="1"/>
        <rFont val="Calibri Light"/>
        <family val="2"/>
        <scheme val="major"/>
      </rPr>
      <t>Porcentaje del presupuesto programado para la acción</t>
    </r>
    <r>
      <rPr>
        <sz val="10"/>
        <color theme="1"/>
        <rFont val="Calibri Light"/>
        <family val="2"/>
        <scheme val="major"/>
      </rPr>
      <t>, dado que se ha realizado cada año desde proyectos diferentes..
Además dichas actividades se encuentran respaldadas por varios contratos de bolsas de la entidad como por ejemplo operador logistico, transporte, entre otros. Por tanto, no es posible establecer un porcentaje asociado. 
*El evento se realizo el 17 de noviembre de 2018.                                                         
*Para el año 2017 el presupuesto ejecutado en la implementación de la acción fue de $ 7.436.300,  a través al proyecto de inversión  1067 "Mujeres protagonistas, activas y emepoderadas".
*Para el año 2018 el presupuesto ejecutado en la implementación de la acción fue de $</t>
    </r>
    <r>
      <rPr>
        <sz val="10"/>
        <color rgb="FFFF0000"/>
        <rFont val="Calibri Light"/>
        <family val="2"/>
        <scheme val="major"/>
      </rPr>
      <t xml:space="preserve"> </t>
    </r>
    <r>
      <rPr>
        <sz val="10"/>
        <color theme="1"/>
        <rFont val="Calibri Light"/>
        <family val="2"/>
        <scheme val="major"/>
      </rPr>
      <t xml:space="preserve">12.875.800, a través al del proyecto 7527 "Acciones con enfoque diferencial para el cierre de brechas de género. Esto se debió a que algunas de las metas del Proyecto 1067 se trasladaron al nuevo Proyecto 7527.
*El presupusto programado de $ 1.373.473.300 corresponde al total de la meta: Implementar 5 acciones afirmativas que contribuyan al reconocimiento y garantía de los derechos de las mujeres desde las diferencias y diversidad que las constituyen (2018,2019 y 2020) ". del proyecto 7527 "Acciones con enfoque diferencial para el cierre de brechas de género
</t>
    </r>
  </si>
  <si>
    <t>La SDMujer sugiere para el 2019 realizar ajuste a la acción afirmativa de acuerdo con los alcances y competencias misionales  del Sector; dado que la principal dificultad para el cumplimiento de la acción se debe a la poca relación entre esta y las competencias del Sector Mujer. 
* Otras dificultades tienen que ver con la falta de claridad de lineamientos frente a la modalidad de educación con enfoque diferencial dirigida a niñas y adolescentes Rrom. Además de los retrasos en el proceso de diálogo interinstitucional debido a los cambios de directivas que se han dado en la Secretaria de la Educación.           
Teniendo en cuenta que la actividad es de gestión, no se relaciona ni presupuesto progamado ni ejecutado.</t>
  </si>
  <si>
    <t>Se garantizó la continuidad y cobertura de la afiliación al régimen subsidiado a 211 personas pertenecientes al Pueblo Gitano, Pro ROM y Unión Romaní, lo cual equivale al 49.3% de ésta  población, y 217 personas, el 50.7%  pertenecen al régimen contributivo según BDUA con corte a 31 de diciembre de 2018.
El valor ponderado   de UPCS para el año 2018 de 211 afiliados a régimen subsidiado,  alcanza la suma de  $202.076.126. La cifra  invertida en el aseguramiento en salud  fue superior a la presupuestada de $168,590,760. La situación anterior es el reflejo de mejores practicas y mayor oportunidad en el diligenciamiento del  del Censo de las dos Kumpanias.
En el año 2018, se afiliaron 16 personas adicionales del pueblo gitano en regimen subsidiado. El incremento del valor de los subsidios está relacionada con un mayor número de afiliados y el incremento anual del valor de la UPCS que realiza el Ministerio de Salud y Protección Social..</t>
  </si>
  <si>
    <t xml:space="preserve">El presupuesto registrado en la columna de Presupuesto Programado para la Meta, corresponde a lo programado para vigencias 2017 y 2018 para la acción específica.  En la columna de Porcentaje ejecutado de la Acción, se está registrando el porcentaje que se ha ejecutado hasta el momento.
Meta es constante  y su reporte es por demanda según afiliación. Es importante señalar que la Dirección de Aseguramiento recibe y procesa el listado censal y las novedades reportadas por las Autoridades de las Kumpanias, y tramita las afiliaciones al régimen subsidiado de la población no asegurada enviada por las Kumpanias. No obstante, si la autoridad competente no remite el Listado Censal, no reporta novedades de nacimientos o actualiza los datos; no se puede procesar Listado Censal y las novedades, así mismo tramitar Formularios AN11las afiliaciones  institucionales. 
La cifra señalada en el Presupuesto programado  y ejecutado corresponde al valor  estimado frente al número de afiliados Subsidiado BDUA - ADRES, corte a 31 de diciembre de 2018, y el valor global de la UPC anual para régimen subsidiado establecido por el Ministerio de Salud y de la Protección Social en $864.568.80 (Resolución 5268 de 2017), la liquidación mensual de la población se realiza mensualmente de acuerdo a lo establecido en la norma y por grupo etario.
</t>
  </si>
  <si>
    <t>El presupuesto registrado en la columna de Presupuesto Programado para la Meta, corresponde a lo programado para vigencias 2017 y 2018 para la acción específica.  En la columna de Porcentaje ejecutado de la Acción, se está registrando el porcentaje que se ha ejecutado hasta el momento.</t>
  </si>
  <si>
    <t>Respecto al presupuesto es importante precisar que  ésta es una actividad de gestión del proyecto de inversión  que no cuenta con presupuesto específico y está en el marco de lo programado por la meta del proyecto de Inversión.</t>
  </si>
  <si>
    <t>1. Es reportada una  (1) organización social Rrom o Gitana fortalecida en capacidades organizativas y de incidencia. De igual forma es necesario precisar, que despues de abordar las veinte (20) localidades de la ciudad no fueron encontradas otras formas organizativas Rrom o Gitanas, circunstancia congruente a sus usos y costumbres de ser miembros organizativamente de una (1) de las dos (2) formas organizadas presentes y denominadas como PRO-ROM y UNIÓN ROMANÍ. Esté valor no va a cambiar para vigencias futuras, se expondra en Mesa consultiva a nivel distrital para re-formular la meta.
2. Los recursos registrados en la columna AJ - Presupuesto programado para la meta del proyecto, corresponden a los registrados en SEGPLAN a corte de Diciembre 31 de 2018 y del total de la meta, mas no para el cumplimiento específico de la Acción registrada.</t>
  </si>
  <si>
    <t>1- Los recursos registrados en la columna AJ - Presupuesto programado para la meta del proyecto, corresponden a los registrados en SEGPLAN a corte de Diciembre 31 de 2018 y del total de la meta, mas no para el cumplimiento específico de la Acción registrada.</t>
  </si>
  <si>
    <t>1-El avance en la meta muestra la organización apoyada técnicamente considerando relevante referir su particpación con independencia de no haber sido seleccionada dentro de las ganadoras. 
2-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</si>
  <si>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1. El resultado obtenido sobresale al tratarse de un trabaJo que articuló varias Secretarias distritales, entre ellas: Salud, Gobierno, Cultura e IDARTES. Quienes acogieron y aportaron en la propuesta liderada por IDPAC.
2. Para la vigencia 2018, se paso de un Encuentro Cultural de la población Rrom o Gitana en Bogotá a una gala de reconocimiento y premiación a líderes por sus aportes en la promoción y defensa de derechos humanos.
3- Los recursos registrados en la columna AJ - Presupuesto programado para la meta del proyecto, corresponden a los registrados en SEGPLAN a corte de Diciembre 31 de 2018 y del total de la meta, mas no para el cumplimiento específico de la Acción registrada.
</t>
  </si>
  <si>
    <t xml:space="preserve">Se realizó la evaluación y calificacion de las propuestas del Concurso de la Campaña contra el racismo, saliendo seleccionada la Campaña #RacisNO. La ganadora del concurso trabajará en conjunto con el equipo de la Secretaría Distrital de Gobierno para consolidar la campaña y llevarla a las localidades de la ciudad.
El 18 de julio de 2018 se realizó el lanzamiento de la campaña #RacisNO, una estrategia que busca reducir la discriminación racial en Bogotá y llevar un mensaje a la ciudadanía sobre la importancia de valorar la diversidad étnica y cultural.  Oficialmente la campaña inicia con un gran concierto gratuito en la Plaza de Bolívar, realizado el 25 de julio, con la agrupación musical Choquibtown como artista principal. 
A partir de ese día, los bogotanos encuentran mensajes alusivos al respeto, la igualdad y la multiculturalidad por toda la ciudad, en espacios como eucoles, radio, televisión y redes sociales.  Las piezas de la campaña incluyen videos que muestran cómo algunos comportamientos cotidianos segregan a la población y qué se debe hacer para vivir en armonía y tener las mismas oportunidades. Esta es una campaña que busca perdurar en el tiempo. </t>
  </si>
  <si>
    <r>
      <t xml:space="preserve">(Sumatoria de fases o actividades ejecutadas del diseño y la implementación de estrategias de participación con la población Rrom o Gitano/sumatoria de fases o actividades programadas del diseño y la implementación de estrategias de participación con la población Rrom o Gitano)*100
</t>
    </r>
    <r>
      <rPr>
        <sz val="10"/>
        <color indexed="10"/>
        <rFont val="Calibri Light"/>
        <family val="2"/>
        <scheme val="major"/>
      </rPr>
      <t xml:space="preserve">
</t>
    </r>
    <r>
      <rPr>
        <sz val="10"/>
        <rFont val="Calibri Light"/>
        <family val="2"/>
        <scheme val="major"/>
      </rPr>
      <t>Fase 1: a 2017 Diseño de acciones y procesos de participación social en salud en la red sur occidente que faciliten el fortalecimiento de la comunidad Gitana a fin de contribuir  al mejoramiento de su calidad de vida y salud = 25 % 
Fase 2: a 2018 Culminar el diseño y avanzar en la Implementación de acciones y procesos de participación social en salud en la red sur occidente que faciliten el fortalecimiento de la comunidad Gitana  a fin de contribuir  al mejoramiento de su calidad de vida y salud =  25% 
Fase 3: a 2019 Implementación de acciones y procesos de participación social en salud en la red sur occidente que faciliten el fortalecimiento de la comunidad Gitana  a fin de contribuir  al mejoramiento de su calidad de vida y salud = 25%
Fase 4:  a 2020 Implementación de acciones y procesos de participación social en salud en la red sur occidente que faciliten el fortalecimiento de la comunidad Gitana  a fin de contribuir  al mejoramiento de su calidad de vida y salud = 
25%</t>
    </r>
  </si>
  <si>
    <r>
      <t>(Sumatoria de fases o actividades ejecutadas del análisis de condiciones de vida y enfermedad de la Gitana en Bogotá/sumatoria de fases o actividades programadas)*100</t>
    </r>
    <r>
      <rPr>
        <sz val="10"/>
        <color indexed="10"/>
        <rFont val="Calibri Light"/>
        <family val="2"/>
        <scheme val="major"/>
      </rPr>
      <t xml:space="preserve">
</t>
    </r>
    <r>
      <rPr>
        <sz val="10"/>
        <rFont val="Calibri Light"/>
        <family val="2"/>
        <scheme val="major"/>
      </rPr>
      <t>Fase  1:  A 2017 definición de la metodología para el análisis que permita evidenciar la situación de salud de la población Gitana en Bogotá. = 10%
Fase 2: a 2018 Culminar la definición de la metodología y dar inicio al desarrollo del  análisis de condiciones de vida, salud y enfermedad que permita evidenciar  la situación de salud de la población Gitana en Bogotá = 30
Fase 3: a 2019 avance en un 100% en el desarrollo del  análisis de condiciones de vida, salud y enfermedad que permita evidenciar  la situación de salud de la población Gitana en Bogotá. (inicialmente en medio magnético) = 30%
Fase 4: a 2020 actualización y publicación del análisis de condiciones de vida, salud y enfermedad  que  evidencie la situación de salud de la población Gitana  en Bogotá. = 30%</t>
    </r>
  </si>
  <si>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rgb="FFFF0000"/>
        <rFont val="Calibri Light"/>
        <family val="2"/>
        <scheme val="major"/>
      </rPr>
      <t>(35) salarios mínimos legales mensuales vigentes y dependerá del nivel de ingresos del hogar postulante.</t>
    </r>
    <r>
      <rPr>
        <sz val="10"/>
        <rFont val="Calibri Light"/>
        <family val="2"/>
        <scheme val="major"/>
      </rPr>
      <t xml:space="preserve">
* El presupuesto programado se encuentra a corte 21 de septiembre. </t>
    </r>
  </si>
  <si>
    <r>
      <t xml:space="preserve">(Sumatoria de actividades o fases de la estrategia contra de la discriminación y el racismo ejecutadas/ Total de actividades o fases en la estrategia contra de la discriminación y el racismo programadas)*100
</t>
    </r>
    <r>
      <rPr>
        <b/>
        <sz val="10"/>
        <color indexed="8"/>
        <rFont val="Calibri Light"/>
        <family val="2"/>
        <scheme val="major"/>
      </rPr>
      <t xml:space="preserve">Actividad 1: </t>
    </r>
    <r>
      <rPr>
        <sz val="10"/>
        <color indexed="8"/>
        <rFont val="Calibri Light"/>
        <family val="2"/>
        <scheme val="major"/>
      </rPr>
      <t xml:space="preserve"> Diseño de la Campaña 33%
</t>
    </r>
    <r>
      <rPr>
        <b/>
        <sz val="10"/>
        <color indexed="8"/>
        <rFont val="Calibri Light"/>
        <family val="2"/>
        <scheme val="major"/>
      </rPr>
      <t>Actividad 2</t>
    </r>
    <r>
      <rPr>
        <sz val="10"/>
        <color indexed="8"/>
        <rFont val="Calibri Light"/>
        <family val="2"/>
        <scheme val="major"/>
      </rPr>
      <t xml:space="preserve">: Implementación de la Campaña 33%
</t>
    </r>
    <r>
      <rPr>
        <b/>
        <sz val="10"/>
        <color indexed="8"/>
        <rFont val="Calibri Light"/>
        <family val="2"/>
        <scheme val="major"/>
      </rPr>
      <t>Actividad 3:</t>
    </r>
    <r>
      <rPr>
        <sz val="10"/>
        <color indexed="8"/>
        <rFont val="Calibri Light"/>
        <family val="2"/>
        <scheme val="major"/>
      </rPr>
      <t xml:space="preserve"> Implementación y Evaluación de la Campaña 33%</t>
    </r>
  </si>
  <si>
    <r>
      <t xml:space="preserve">Meta Constante: 
</t>
    </r>
    <r>
      <rPr>
        <sz val="10"/>
        <color rgb="FF000000"/>
        <rFont val="Calibri Light"/>
        <family val="2"/>
        <scheme val="major"/>
      </rPr>
      <t xml:space="preserve">
El costo de la acción se compone del personal para el apoyo a la gestión y la contratación de bienes y servicios para la campaña.    A través de la carta de compromiso la OIM dispuso de recursos para apoyar la campaña. 
</t>
    </r>
    <r>
      <rPr>
        <b/>
        <sz val="10"/>
        <color indexed="8"/>
        <rFont val="Calibri Light"/>
        <family val="2"/>
        <scheme val="major"/>
      </rPr>
      <t xml:space="preserve">
2017: </t>
    </r>
    <r>
      <rPr>
        <sz val="10"/>
        <color rgb="FF000000"/>
        <rFont val="Calibri Light"/>
        <family val="2"/>
        <scheme val="major"/>
      </rPr>
      <t xml:space="preserve">$737.122  (Desagregado en el reporte de 2017) Piezas lanzamiento campaña.
</t>
    </r>
    <r>
      <rPr>
        <b/>
        <sz val="10"/>
        <color indexed="8"/>
        <rFont val="Calibri Light"/>
        <family val="2"/>
        <scheme val="major"/>
      </rPr>
      <t xml:space="preserve">2018: </t>
    </r>
    <r>
      <rPr>
        <sz val="10"/>
        <color rgb="FF000000"/>
        <rFont val="Calibri Light"/>
        <family val="2"/>
        <scheme val="major"/>
      </rPr>
      <t xml:space="preserve">$47.147.246 + 1.750.000 (OIM): $48.897.246 </t>
    </r>
    <r>
      <rPr>
        <b/>
        <sz val="10"/>
        <color indexed="8"/>
        <rFont val="Calibri Light"/>
        <family val="2"/>
        <scheme val="major"/>
      </rPr>
      <t xml:space="preserve"> </t>
    </r>
    <r>
      <rPr>
        <sz val="10"/>
        <color rgb="FF000000"/>
        <rFont val="Calibri Light"/>
        <family val="2"/>
        <scheme val="major"/>
      </rPr>
      <t xml:space="preserve">($47.147.246 por grupo étnico que incluyen plan de medios, jingle, comerciales, Piezas POP, BTL Concierto, licencias).  A través de recursos internacionales OIM se financio el concierto con Chocquitown y el premio a la ganadora quien recibió $7.000.000, valor que se distribuye en los 4 Grupos étnicos, para un valor por cada uno de ellos de: $1.750000.
</t>
    </r>
    <r>
      <rPr>
        <b/>
        <sz val="10"/>
        <color indexed="8"/>
        <rFont val="Calibri Light"/>
        <family val="2"/>
        <scheme val="major"/>
      </rPr>
      <t xml:space="preserve">
2019:  </t>
    </r>
    <r>
      <rPr>
        <sz val="10"/>
        <color rgb="FF000000"/>
        <rFont val="Calibri Light"/>
        <family val="2"/>
        <scheme val="major"/>
      </rPr>
      <t xml:space="preserve">$11.000.000 - (Indicativo) Proyección Costos Campaña
</t>
    </r>
    <r>
      <rPr>
        <b/>
        <sz val="10"/>
        <color rgb="FF000000"/>
        <rFont val="Calibri Light"/>
        <family val="2"/>
        <scheme val="major"/>
      </rPr>
      <t>2020</t>
    </r>
    <r>
      <rPr>
        <sz val="10"/>
        <color rgb="FF000000"/>
        <rFont val="Calibri Light"/>
        <family val="2"/>
        <scheme val="major"/>
      </rPr>
      <t>: N.A.</t>
    </r>
  </si>
  <si>
    <r>
      <t>A través de la Dirección de Diálogo social se coordina el proceso de FORMACIÓN, INICIATIVAS CIUDADANAS E INTEGRACIÓN DE MOVIMIENTOS O GRUPOS SOCIALES A LA RED DISTRITAL DE DERECHOS HUMANOS, DIALOGO Y CONVIVENCIA - 
CONVENIO DE ASOCIACIÓN 607 DE 2017 .  Se realizó la Convocatoria de Iniciativas Ciudadanas, por medio de la cual  se busca proteger y garantizar los Derechos Humanos en las localidades y los grupos étnicos, con miras a lograr desarrollo social y a la inclusión.  Las iniciativas estaban enfocadas en la prevención de las violencias contra mujeres y  a la garantía de derechos de los pueblos étnicos.  Las  organizaciones recibiieron  elementos e insumos por un valor de hasta 8 millones de pesos para la implementación de las iniciativas. 
La organización PROROM Proceso Organizativo del Pueblo Rrom Gitano de Colombia (PRO ROM)</t>
    </r>
    <r>
      <rPr>
        <sz val="10"/>
        <rFont val="Calibri Light"/>
        <family val="2"/>
        <scheme val="major"/>
      </rPr>
      <t xml:space="preserve"> ejecuto</t>
    </r>
    <r>
      <rPr>
        <sz val="10"/>
        <color indexed="8"/>
        <rFont val="Calibri Light"/>
        <family val="2"/>
        <scheme val="major"/>
      </rPr>
      <t xml:space="preserve"> la iniciativa:</t>
    </r>
    <r>
      <rPr>
        <b/>
        <sz val="10"/>
        <color rgb="FF000000"/>
        <rFont val="Calibri Light"/>
        <family val="2"/>
        <scheme val="major"/>
      </rPr>
      <t xml:space="preserve"> Formación y fortalecimiento de la música tradicional gitana a través del uso del tiempo libre para prevenir la drogadicción y el alcoholismo en pro de la convivencia</t>
    </r>
    <r>
      <rPr>
        <sz val="10"/>
        <color indexed="8"/>
        <rFont val="Calibri Light"/>
        <family val="2"/>
        <scheme val="major"/>
      </rPr>
      <t>. 
Se beneficiaron 40 pesonas, de las cuales fueron 20 jóvenes, entre ellos 14 hombres y 6 mujeres. Así mismo, 20 acompañantes que participaron de la actividad.  El proyecto logró al interior de la organización a través de las 4 actividades realizadas:  Propiciar encuentros alrededor de la música gitana para reflexionar acerca de la cultura y de la lengua gitana y practicar las piezas musicales con el fin de desarrollar un repertorio que se cuente como parte de la formación y fortalecimiento del acervo musical.
1. Reflexionar en torno a la importancia de conservar el acervo ancestral de la música, y a su vez poder fortalecer el idioma propio rromanes como también tener la oportunidad de cantar en castellano. 
2. Fortalecimiento en materia instrumental, como también la parte de voz, y lo concerniente al ensamble instrumental en las canciones.
3. Se crealizó el ensamble musical de las canciones seleccionadas:  Gelem Gelem, Bella Ciao, la Velocidad, Yeck bursin, yeck ousin, entre otras.</t>
    </r>
  </si>
  <si>
    <r>
      <rPr>
        <b/>
        <sz val="10"/>
        <color indexed="8"/>
        <rFont val="Calibri Light"/>
        <family val="2"/>
        <scheme val="major"/>
      </rPr>
      <t xml:space="preserve">Meta progresiva
</t>
    </r>
    <r>
      <rPr>
        <sz val="10"/>
        <color indexed="8"/>
        <rFont val="Calibri Light"/>
        <family val="2"/>
        <scheme val="major"/>
      </rPr>
      <t xml:space="preserve">
El presupuesto ejecutado corresponde al valor de la ejecución de una (1) iniciativa en el marco de las inciativas ciudadanas coordinadas por la Dirección de Diálogo Social y acompañadas por la Subdirección de Asuntos Étnicos.   
Adicionalmente para la ejecución de la iniciativa la entidad dispone de profesionales para el apoyo a la gestión y seguimiento para la implementación, a través del personal de la Subdirección de Asuntos Étnicos. 
</t>
    </r>
    <r>
      <rPr>
        <b/>
        <sz val="10"/>
        <color rgb="FF000000"/>
        <rFont val="Calibri Light"/>
        <family val="2"/>
        <scheme val="major"/>
      </rPr>
      <t>2017:</t>
    </r>
    <r>
      <rPr>
        <sz val="10"/>
        <color indexed="8"/>
        <rFont val="Calibri Light"/>
        <family val="2"/>
        <scheme val="major"/>
      </rPr>
      <t xml:space="preserve"> NA. 
</t>
    </r>
    <r>
      <rPr>
        <b/>
        <sz val="10"/>
        <color rgb="FF000000"/>
        <rFont val="Calibri Light"/>
        <family val="2"/>
        <scheme val="major"/>
      </rPr>
      <t>2018</t>
    </r>
    <r>
      <rPr>
        <sz val="10"/>
        <color indexed="8"/>
        <rFont val="Calibri Light"/>
        <family val="2"/>
        <scheme val="major"/>
      </rPr>
      <t xml:space="preserve">: $8.000.000  Valor Iniciativa (1)
</t>
    </r>
    <r>
      <rPr>
        <b/>
        <sz val="10"/>
        <color rgb="FF000000"/>
        <rFont val="Calibri Light"/>
        <family val="2"/>
        <scheme val="major"/>
      </rPr>
      <t>2019:</t>
    </r>
    <r>
      <rPr>
        <sz val="10"/>
        <color indexed="8"/>
        <rFont val="Calibri Light"/>
        <family val="2"/>
        <scheme val="major"/>
      </rPr>
      <t xml:space="preserve"> $10.000.000 (Indicativo) Valor proyectado por iniciativa (1)
</t>
    </r>
    <r>
      <rPr>
        <b/>
        <sz val="10"/>
        <color rgb="FF000000"/>
        <rFont val="Calibri Light"/>
        <family val="2"/>
        <scheme val="major"/>
      </rPr>
      <t>2020</t>
    </r>
    <r>
      <rPr>
        <sz val="10"/>
        <color indexed="8"/>
        <rFont val="Calibri Light"/>
        <family val="2"/>
        <scheme val="major"/>
      </rPr>
      <t xml:space="preserve">: N.A. </t>
    </r>
  </si>
  <si>
    <r>
      <t xml:space="preserve">Continúa la implementación de la formación en el marco del módulo pedagógico de derechos étnico para el Programa Distrital de Educación en Derechos Humanos para la Paz y la Reconciliación, con enfoque poblacional, diferencial y territorial, a través de la realización de diferentes talleres del capítulo de características socioculturales del pueblo Rrom
</t>
    </r>
    <r>
      <rPr>
        <sz val="10"/>
        <rFont val="Calibri Light"/>
        <family val="2"/>
        <scheme val="major"/>
      </rPr>
      <t xml:space="preserve">A cargo de la referente gitana (Dalila Gómez)  se formaron en escenarios informales </t>
    </r>
    <r>
      <rPr>
        <b/>
        <sz val="10"/>
        <rFont val="Calibri Light"/>
        <family val="2"/>
        <scheme val="major"/>
      </rPr>
      <t>a 160  personas</t>
    </r>
    <r>
      <rPr>
        <sz val="10"/>
        <rFont val="Calibri Light"/>
        <family val="2"/>
        <scheme val="major"/>
      </rPr>
      <t xml:space="preserve"> entre ellos funcionarios públicos en temas como marco de derechos, elementos identitarios,  política pública Distrital y Plan Integral de Acciones Afirmativas para el Reconocimiento de la Diversidad Cultural y la Garantía de los Derechos del pueblo Rrom de la kumpania de Bogotá.</t>
    </r>
  </si>
  <si>
    <r>
      <rPr>
        <b/>
        <sz val="10"/>
        <color indexed="8"/>
        <rFont val="Calibri Light"/>
        <family val="2"/>
        <scheme val="major"/>
      </rPr>
      <t>Meta por demanda</t>
    </r>
    <r>
      <rPr>
        <sz val="10"/>
        <color indexed="8"/>
        <rFont val="Calibri Light"/>
        <family val="2"/>
        <scheme val="major"/>
      </rPr>
      <t xml:space="preserve">
La actividad se ejecuta a través del contrato de servicios profesionales de la referente gitana quien realiza el proceso de formación; entre otras actividades de apoyo a la implementación de la Politica Pública para el Pueblo Gitano. 
También corresponderá al  material didactico y refrigerios en la medida en que se soliciten y se encuentren disponibles. u otros presupuestos destinados para realizar esta acción, tales como
</t>
    </r>
    <r>
      <rPr>
        <b/>
        <sz val="10"/>
        <color rgb="FF000000"/>
        <rFont val="Calibri Light"/>
        <family val="2"/>
        <scheme val="major"/>
      </rPr>
      <t>2017:</t>
    </r>
    <r>
      <rPr>
        <sz val="10"/>
        <color indexed="8"/>
        <rFont val="Calibri Light"/>
        <family val="2"/>
        <scheme val="major"/>
      </rPr>
      <t xml:space="preserve"> $36.900.000: Referente Gitana y $13.297.334: Beca OYW
</t>
    </r>
    <r>
      <rPr>
        <b/>
        <sz val="10"/>
        <color rgb="FF000000"/>
        <rFont val="Calibri Light"/>
        <family val="2"/>
        <scheme val="major"/>
      </rPr>
      <t>2018:</t>
    </r>
    <r>
      <rPr>
        <sz val="10"/>
        <color indexed="8"/>
        <rFont val="Calibri Light"/>
        <family val="2"/>
        <scheme val="major"/>
      </rPr>
      <t xml:space="preserve"> $47.443.333  Referente Gitana. 
</t>
    </r>
    <r>
      <rPr>
        <b/>
        <sz val="10"/>
        <color rgb="FF000000"/>
        <rFont val="Calibri Light"/>
        <family val="2"/>
        <scheme val="major"/>
      </rPr>
      <t>2019</t>
    </r>
    <r>
      <rPr>
        <sz val="10"/>
        <color indexed="8"/>
        <rFont val="Calibri Light"/>
        <family val="2"/>
        <scheme val="major"/>
      </rPr>
      <t xml:space="preserve">:  $50.138.000 (indicativo)  (Indicativo 1 referente gitano en un año, incremento 5%)
</t>
    </r>
    <r>
      <rPr>
        <b/>
        <sz val="10"/>
        <color rgb="FF000000"/>
        <rFont val="Calibri Light"/>
        <family val="2"/>
        <scheme val="major"/>
      </rPr>
      <t>2020:</t>
    </r>
    <r>
      <rPr>
        <sz val="10"/>
        <color indexed="8"/>
        <rFont val="Calibri Light"/>
        <family val="2"/>
        <scheme val="major"/>
      </rPr>
      <t xml:space="preserve">  $26.322.450 (indicativo). (Indicativo 1 referente gitano en 6 meses, incremento 5%)</t>
    </r>
  </si>
  <si>
    <r>
      <t xml:space="preserve">Meta del Proyecto
</t>
    </r>
    <r>
      <rPr>
        <sz val="10"/>
        <rFont val="Calibri Light"/>
        <family val="2"/>
        <scheme val="major"/>
      </rPr>
      <t>(en la que está inmersa la acción)</t>
    </r>
  </si>
  <si>
    <t>4.8</t>
  </si>
  <si>
    <t>7.1</t>
  </si>
  <si>
    <t>7.2</t>
  </si>
  <si>
    <t>Presupuesto programado para la meta del proyecto en el cuatrienio</t>
  </si>
  <si>
    <t>Porcentaje del presupuesto programado para las acciones en el cuatrienio
(0 a 100)</t>
  </si>
  <si>
    <t>Presupuesto ejecutado acumulado para la acción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</si>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</sst>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42" formatCode="_-&quot;$&quot;\ * #,##0_-;\-&quot;$&quot;\ * #,##0_-;_-&quot;$&quot;\ * &quot;-&quot;_-;_-@_-"/>
    <numFmt numFmtId="41" formatCode="_-* #,##0_-;\-* #,##0_-;_-* &quot;-&quot;_-;_-@_-"/>
    <numFmt numFmtId="43" formatCode="_-* #,##0.00_-;\-* #,##0.00_-;_-* &quot;-&quot;??_-;_-@_-"/>
    <numFmt numFmtId="164" formatCode="&quot;$&quot;#,##0;[Red]\-&quot;$&quot;#,##0"/>
    <numFmt numFmtId="165" formatCode="_-&quot;$&quot;* #,##0.00_-;\-&quot;$&quot;* #,##0.00_-;_-&quot;$&quot;* &quot;-&quot;??_-;_-@_-"/>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 #,##0_);_(* \(#,##0\);_(* &quot;-&quot;??_);_(@_)"/>
    <numFmt numFmtId="171" formatCode="_-&quot;$&quot;* #,##0_-;\-&quot;$&quot;* #,##0_-;_-&quot;$&quot;* &quot;-&quot;??_-;_-@_-"/>
    <numFmt numFmtId="172" formatCode="#,##0.00;[Red]#,##0.00"/>
    <numFmt numFmtId="173" formatCode="0.0%"/>
    <numFmt numFmtId="174" formatCode="&quot;$&quot;\ #,##0"/>
    <numFmt numFmtId="175" formatCode="0.0000"/>
    <numFmt numFmtId="176" formatCode="_(* #,##0.0000_);_(* \(#,##0.0000\);_(* &quot;-&quot;_);_(@_)"/>
  </numFmts>
  <fonts count="27" x14ac:knownFonts="1">
    <font>
      <sz val="11"/>
      <color theme="1"/>
      <name val="Calibri"/>
      <family val="2"/>
      <scheme val="minor"/>
    </font>
    <font>
      <sz val="10"/>
      <color indexed="8"/>
      <name val="Calibri Light"/>
      <family val="2"/>
    </font>
    <font>
      <b/>
      <sz val="10"/>
      <name val="Calibri"/>
      <family val="2"/>
    </font>
    <font>
      <sz val="10"/>
      <name val="Calibri"/>
      <family val="2"/>
    </font>
    <font>
      <sz val="10"/>
      <color theme="1"/>
      <name val="Calibri"/>
      <family val="2"/>
    </font>
    <font>
      <b/>
      <sz val="11"/>
      <name val="Calibri Light"/>
      <family val="2"/>
    </font>
    <font>
      <b/>
      <sz val="12"/>
      <name val="Calibri Light"/>
      <family val="2"/>
    </font>
    <font>
      <b/>
      <sz val="10"/>
      <name val="Calibri Light"/>
      <family val="2"/>
    </font>
    <font>
      <sz val="11"/>
      <color theme="1"/>
      <name val="Calibri"/>
      <family val="2"/>
      <scheme val="minor"/>
    </font>
    <font>
      <u/>
      <sz val="11"/>
      <color theme="10"/>
      <name val="Calibri"/>
      <family val="2"/>
      <scheme val="minor"/>
    </font>
    <font>
      <sz val="10"/>
      <color theme="1"/>
      <name val="Calibri Light"/>
      <family val="2"/>
      <scheme val="major"/>
    </font>
    <font>
      <sz val="10"/>
      <color indexed="8"/>
      <name val="Calibri Light"/>
      <family val="2"/>
      <scheme val="major"/>
    </font>
    <font>
      <sz val="10"/>
      <name val="Calibri Light"/>
      <family val="2"/>
      <scheme val="major"/>
    </font>
    <font>
      <u/>
      <sz val="10"/>
      <color theme="10"/>
      <name val="Calibri Light"/>
      <family val="2"/>
      <scheme val="major"/>
    </font>
    <font>
      <sz val="10"/>
      <color theme="1"/>
      <name val="Calibri"/>
      <family val="2"/>
      <scheme val="minor"/>
    </font>
    <font>
      <u/>
      <sz val="10"/>
      <color indexed="30"/>
      <name val="Calibri Light"/>
      <family val="2"/>
      <scheme val="major"/>
    </font>
    <font>
      <sz val="10"/>
      <color rgb="FF0B52BD"/>
      <name val="Calibri Light"/>
      <family val="2"/>
      <scheme val="major"/>
    </font>
    <font>
      <sz val="11"/>
      <color rgb="FF9C0006"/>
      <name val="Calibri"/>
      <family val="2"/>
      <scheme val="minor"/>
    </font>
    <font>
      <sz val="11"/>
      <color indexed="8"/>
      <name val="Calibri"/>
      <family val="2"/>
    </font>
    <font>
      <sz val="10"/>
      <color rgb="FFFF0000"/>
      <name val="Calibri Light"/>
      <family val="2"/>
      <scheme val="major"/>
    </font>
    <font>
      <b/>
      <sz val="10"/>
      <color indexed="8"/>
      <name val="Calibri Light"/>
      <family val="2"/>
      <scheme val="major"/>
    </font>
    <font>
      <i/>
      <sz val="10"/>
      <color theme="1"/>
      <name val="Calibri Light"/>
      <family val="2"/>
      <scheme val="major"/>
    </font>
    <font>
      <b/>
      <sz val="10"/>
      <name val="Calibri Light"/>
      <family val="2"/>
      <scheme val="major"/>
    </font>
    <font>
      <sz val="10"/>
      <color indexed="10"/>
      <name val="Calibri Light"/>
      <family val="2"/>
      <scheme val="major"/>
    </font>
    <font>
      <sz val="10"/>
      <color rgb="FF000000"/>
      <name val="Calibri Light"/>
      <family val="2"/>
      <scheme val="major"/>
    </font>
    <font>
      <u/>
      <sz val="10"/>
      <name val="Calibri Light"/>
      <family val="2"/>
      <scheme val="major"/>
    </font>
    <font>
      <b/>
      <sz val="10"/>
      <color rgb="FF000000"/>
      <name val="Calibri Light"/>
      <family val="2"/>
      <scheme val="maj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0"/>
        <bgColor indexed="27"/>
      </patternFill>
    </fill>
    <fill>
      <patternFill patternType="solid">
        <fgColor rgb="FFFFC7CE"/>
      </patternFill>
    </fill>
    <fill>
      <patternFill patternType="solid">
        <fgColor theme="0"/>
        <bgColor rgb="FFC0C0C0"/>
      </patternFill>
    </fill>
    <fill>
      <patternFill patternType="solid">
        <fgColor theme="0"/>
        <bgColor rgb="FFF4B183"/>
      </patternFill>
    </fill>
    <fill>
      <patternFill patternType="solid">
        <fgColor theme="0"/>
        <bgColor rgb="FFFBE5D6"/>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169"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0" fontId="17"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95">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2" fillId="2" borderId="4" xfId="0" applyFont="1" applyFill="1" applyBorder="1" applyAlignment="1">
      <alignment vertical="center"/>
    </xf>
    <xf numFmtId="0" fontId="2" fillId="2" borderId="5" xfId="0" applyFont="1" applyFill="1" applyBorder="1" applyAlignment="1"/>
    <xf numFmtId="0" fontId="2" fillId="2" borderId="4" xfId="0" applyFont="1" applyFill="1" applyBorder="1" applyAlignment="1"/>
    <xf numFmtId="0" fontId="3" fillId="2" borderId="5" xfId="0" applyFont="1" applyFill="1" applyBorder="1" applyAlignment="1"/>
    <xf numFmtId="14" fontId="3" fillId="3" borderId="9" xfId="0" applyNumberFormat="1" applyFont="1" applyFill="1" applyBorder="1" applyAlignment="1"/>
    <xf numFmtId="0" fontId="5" fillId="4" borderId="0" xfId="0" applyFont="1" applyFill="1" applyBorder="1" applyAlignment="1">
      <alignment horizontal="center" vertical="center"/>
    </xf>
    <xf numFmtId="0" fontId="5" fillId="4" borderId="12" xfId="0" applyFont="1" applyFill="1" applyBorder="1" applyAlignment="1">
      <alignment horizontal="center" vertical="center"/>
    </xf>
    <xf numFmtId="0" fontId="2" fillId="0" borderId="9" xfId="0" applyFont="1" applyBorder="1" applyAlignment="1">
      <alignment horizontal="left" vertical="center"/>
    </xf>
    <xf numFmtId="0" fontId="4" fillId="0" borderId="7" xfId="0" applyFont="1" applyBorder="1" applyAlignment="1">
      <alignment horizontal="center" vertical="center"/>
    </xf>
    <xf numFmtId="0" fontId="0" fillId="6" borderId="0" xfId="0" applyFill="1"/>
    <xf numFmtId="2" fontId="0" fillId="0" borderId="0" xfId="0" applyNumberFormat="1" applyAlignment="1">
      <alignment horizontal="center" vertical="center"/>
    </xf>
    <xf numFmtId="173"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14" fillId="0" borderId="0" xfId="0" applyFont="1"/>
    <xf numFmtId="0" fontId="12" fillId="6" borderId="19" xfId="0" applyFont="1" applyFill="1" applyBorder="1" applyAlignment="1">
      <alignment horizontal="center" vertical="center" wrapText="1"/>
    </xf>
    <xf numFmtId="174" fontId="0" fillId="0" borderId="0" xfId="0" applyNumberFormat="1"/>
    <xf numFmtId="175" fontId="0" fillId="0" borderId="0" xfId="0" applyNumberFormat="1"/>
    <xf numFmtId="0" fontId="12" fillId="6" borderId="19" xfId="0" applyFont="1" applyFill="1" applyBorder="1" applyAlignment="1">
      <alignment vertical="center" wrapText="1"/>
    </xf>
    <xf numFmtId="0" fontId="10" fillId="6" borderId="19" xfId="0" applyFont="1" applyFill="1" applyBorder="1" applyAlignment="1">
      <alignment horizontal="left" vertical="center" wrapText="1"/>
    </xf>
    <xf numFmtId="0" fontId="0" fillId="6" borderId="0" xfId="0" applyNumberFormat="1" applyFill="1" applyAlignment="1">
      <alignment horizontal="center" vertical="center"/>
    </xf>
    <xf numFmtId="173" fontId="0" fillId="6" borderId="0" xfId="0" applyNumberFormat="1" applyFill="1" applyAlignment="1">
      <alignment horizontal="center" vertical="center"/>
    </xf>
    <xf numFmtId="172" fontId="0" fillId="0" borderId="0" xfId="0" applyNumberFormat="1"/>
    <xf numFmtId="0" fontId="12" fillId="6" borderId="19" xfId="0" applyFont="1" applyFill="1" applyBorder="1" applyAlignment="1">
      <alignment horizontal="center" vertical="center"/>
    </xf>
    <xf numFmtId="0" fontId="10" fillId="6" borderId="19" xfId="0" applyFont="1" applyFill="1" applyBorder="1" applyAlignment="1">
      <alignment horizontal="center" vertical="center" wrapText="1"/>
    </xf>
    <xf numFmtId="167" fontId="10" fillId="6" borderId="19" xfId="2" applyFont="1" applyFill="1" applyBorder="1" applyAlignment="1">
      <alignment horizontal="center" vertical="center" wrapText="1"/>
    </xf>
    <xf numFmtId="166" fontId="10" fillId="6" borderId="19" xfId="4" applyFont="1" applyFill="1" applyBorder="1" applyAlignment="1">
      <alignment horizontal="center" vertical="center"/>
    </xf>
    <xf numFmtId="167" fontId="10" fillId="6" borderId="19" xfId="2" applyFont="1" applyFill="1" applyBorder="1" applyAlignment="1">
      <alignment horizontal="right" vertical="center" wrapText="1"/>
    </xf>
    <xf numFmtId="2" fontId="12" fillId="6" borderId="19" xfId="1" applyNumberFormat="1" applyFont="1" applyFill="1" applyBorder="1" applyAlignment="1">
      <alignment horizontal="center" vertical="center" wrapText="1"/>
    </xf>
    <xf numFmtId="3" fontId="10" fillId="6" borderId="19" xfId="0" applyNumberFormat="1" applyFont="1" applyFill="1" applyBorder="1" applyAlignment="1">
      <alignment horizontal="right" vertical="center" wrapText="1"/>
    </xf>
    <xf numFmtId="0" fontId="12" fillId="6" borderId="19" xfId="0" applyFont="1" applyFill="1" applyBorder="1" applyAlignment="1">
      <alignment horizontal="left" vertical="center" wrapText="1"/>
    </xf>
    <xf numFmtId="0" fontId="11" fillId="6" borderId="19" xfId="0" applyFont="1" applyFill="1" applyBorder="1" applyAlignment="1">
      <alignment horizontal="left" vertical="center" wrapText="1"/>
    </xf>
    <xf numFmtId="9" fontId="10" fillId="6" borderId="19" xfId="0" applyNumberFormat="1" applyFont="1" applyFill="1" applyBorder="1" applyAlignment="1">
      <alignment horizontal="center" vertical="center" wrapText="1"/>
    </xf>
    <xf numFmtId="170" fontId="10" fillId="6" borderId="19" xfId="1" applyNumberFormat="1" applyFont="1" applyFill="1" applyBorder="1" applyAlignment="1">
      <alignment horizontal="center" vertical="center" wrapText="1"/>
    </xf>
    <xf numFmtId="9" fontId="12" fillId="6" borderId="19" xfId="0" applyNumberFormat="1" applyFont="1" applyFill="1" applyBorder="1" applyAlignment="1">
      <alignment horizontal="center" vertical="center" wrapText="1"/>
    </xf>
    <xf numFmtId="9" fontId="12" fillId="6" borderId="19" xfId="0" applyNumberFormat="1" applyFont="1" applyFill="1" applyBorder="1" applyAlignment="1">
      <alignment horizontal="left" vertical="center" wrapText="1"/>
    </xf>
    <xf numFmtId="164" fontId="24" fillId="9" borderId="19" xfId="3" applyNumberFormat="1" applyFont="1" applyFill="1" applyBorder="1" applyAlignment="1">
      <alignment horizontal="center" vertical="center" wrapText="1"/>
    </xf>
    <xf numFmtId="0" fontId="24" fillId="6" borderId="19" xfId="0" applyFont="1" applyFill="1" applyBorder="1" applyAlignment="1">
      <alignment horizontal="left" vertical="center" wrapText="1"/>
    </xf>
    <xf numFmtId="3" fontId="12" fillId="9" borderId="19" xfId="0" applyNumberFormat="1" applyFont="1" applyFill="1" applyBorder="1" applyAlignment="1">
      <alignment horizontal="center" vertical="center" wrapText="1"/>
    </xf>
    <xf numFmtId="0" fontId="24" fillId="9" borderId="19" xfId="0" applyFont="1" applyFill="1" applyBorder="1" applyAlignment="1">
      <alignment horizontal="center" vertical="center" wrapText="1"/>
    </xf>
    <xf numFmtId="10" fontId="12" fillId="9" borderId="19" xfId="0" applyNumberFormat="1" applyFont="1" applyFill="1" applyBorder="1" applyAlignment="1">
      <alignment horizontal="center" vertical="center" wrapText="1"/>
    </xf>
    <xf numFmtId="0" fontId="12" fillId="9" borderId="19" xfId="0" applyFont="1" applyFill="1" applyBorder="1" applyAlignment="1">
      <alignment horizontal="left" vertical="center" wrapText="1"/>
    </xf>
    <xf numFmtId="0" fontId="24" fillId="9" borderId="19" xfId="0" applyFont="1" applyFill="1" applyBorder="1" applyAlignment="1">
      <alignment horizontal="left" vertical="center" wrapText="1"/>
    </xf>
    <xf numFmtId="9" fontId="24" fillId="9" borderId="19" xfId="0" applyNumberFormat="1" applyFont="1" applyFill="1" applyBorder="1" applyAlignment="1">
      <alignment horizontal="center" vertical="center" wrapText="1"/>
    </xf>
    <xf numFmtId="14" fontId="12" fillId="10" borderId="19" xfId="0" applyNumberFormat="1" applyFont="1" applyFill="1" applyBorder="1" applyAlignment="1">
      <alignment horizontal="center" vertical="center" wrapText="1"/>
    </xf>
    <xf numFmtId="0" fontId="12" fillId="6" borderId="19" xfId="0" applyFont="1" applyFill="1" applyBorder="1" applyAlignment="1">
      <alignment horizontal="justify" vertical="center" wrapText="1"/>
    </xf>
    <xf numFmtId="14" fontId="12" fillId="6" borderId="19" xfId="0" applyNumberFormat="1" applyFont="1" applyFill="1" applyBorder="1" applyAlignment="1">
      <alignment horizontal="center" vertical="center"/>
    </xf>
    <xf numFmtId="9" fontId="12" fillId="6" borderId="19" xfId="0" applyNumberFormat="1" applyFont="1" applyFill="1" applyBorder="1" applyAlignment="1">
      <alignment vertical="center" wrapText="1"/>
    </xf>
    <xf numFmtId="166" fontId="12" fillId="6" borderId="19" xfId="7"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6" borderId="19" xfId="0" applyNumberFormat="1" applyFont="1" applyFill="1" applyBorder="1" applyAlignment="1">
      <alignment horizontal="center" vertical="center" wrapText="1"/>
    </xf>
    <xf numFmtId="173" fontId="12" fillId="6" borderId="19" xfId="0" applyNumberFormat="1" applyFont="1" applyFill="1" applyBorder="1" applyAlignment="1">
      <alignment horizontal="center" vertical="center" wrapText="1"/>
    </xf>
    <xf numFmtId="173" fontId="10" fillId="6" borderId="19" xfId="0" applyNumberFormat="1" applyFont="1" applyFill="1" applyBorder="1" applyAlignment="1">
      <alignment horizontal="center" vertical="center"/>
    </xf>
    <xf numFmtId="174" fontId="12" fillId="6" borderId="19" xfId="0" applyNumberFormat="1" applyFont="1" applyFill="1" applyBorder="1" applyAlignment="1">
      <alignment vertical="center" wrapText="1"/>
    </xf>
    <xf numFmtId="3" fontId="11" fillId="6" borderId="19" xfId="0" applyNumberFormat="1" applyFont="1" applyFill="1" applyBorder="1" applyAlignment="1">
      <alignment vertical="center" wrapText="1"/>
    </xf>
    <xf numFmtId="174" fontId="11" fillId="6" borderId="19" xfId="0" applyNumberFormat="1" applyFont="1" applyFill="1" applyBorder="1" applyAlignment="1">
      <alignment vertical="center" wrapText="1"/>
    </xf>
    <xf numFmtId="176" fontId="11" fillId="6" borderId="19" xfId="2" applyNumberFormat="1" applyFont="1" applyFill="1" applyBorder="1" applyAlignment="1">
      <alignment vertical="center" wrapText="1"/>
    </xf>
    <xf numFmtId="166" fontId="11" fillId="6" borderId="19" xfId="4" applyFont="1" applyFill="1" applyBorder="1" applyAlignment="1">
      <alignment horizontal="left" vertical="center" wrapText="1"/>
    </xf>
    <xf numFmtId="166" fontId="11" fillId="6" borderId="19" xfId="4" applyFont="1" applyFill="1" applyBorder="1" applyAlignment="1">
      <alignment horizontal="center" vertical="center" wrapText="1"/>
    </xf>
    <xf numFmtId="42" fontId="11" fillId="6" borderId="19" xfId="0" applyNumberFormat="1" applyFont="1" applyFill="1" applyBorder="1" applyAlignment="1">
      <alignment vertical="center" wrapText="1"/>
    </xf>
    <xf numFmtId="0" fontId="11" fillId="6" borderId="19" xfId="0" applyFont="1" applyFill="1" applyBorder="1" applyAlignment="1">
      <alignment vertical="top" wrapText="1"/>
    </xf>
    <xf numFmtId="0" fontId="20" fillId="6" borderId="19" xfId="0" applyFont="1" applyFill="1" applyBorder="1" applyAlignment="1">
      <alignment vertical="top" wrapText="1"/>
    </xf>
    <xf numFmtId="10" fontId="11" fillId="6" borderId="19" xfId="0" applyNumberFormat="1" applyFont="1" applyFill="1" applyBorder="1" applyAlignment="1">
      <alignment horizontal="center" vertical="center" wrapText="1"/>
    </xf>
    <xf numFmtId="42" fontId="11" fillId="6" borderId="19" xfId="0" applyNumberFormat="1" applyFont="1" applyFill="1" applyBorder="1" applyAlignment="1">
      <alignment horizontal="center" vertical="center" wrapText="1"/>
    </xf>
    <xf numFmtId="0" fontId="11" fillId="6" borderId="19" xfId="0" applyFont="1" applyFill="1" applyBorder="1" applyAlignment="1">
      <alignment vertical="center" wrapText="1"/>
    </xf>
    <xf numFmtId="9" fontId="11" fillId="6" borderId="19" xfId="0" applyNumberFormat="1" applyFont="1" applyFill="1" applyBorder="1" applyAlignment="1">
      <alignment horizontal="center" vertical="center" wrapText="1"/>
    </xf>
    <xf numFmtId="42" fontId="12" fillId="6" borderId="19" xfId="0" applyNumberFormat="1" applyFont="1" applyFill="1" applyBorder="1" applyAlignment="1">
      <alignment vertical="center" wrapText="1"/>
    </xf>
    <xf numFmtId="6" fontId="11" fillId="6" borderId="19" xfId="0" applyNumberFormat="1" applyFont="1" applyFill="1" applyBorder="1" applyAlignment="1">
      <alignment vertical="center" wrapText="1"/>
    </xf>
    <xf numFmtId="0" fontId="10" fillId="6" borderId="19" xfId="0" applyFont="1" applyFill="1" applyBorder="1" applyAlignment="1">
      <alignment vertical="center" wrapText="1"/>
    </xf>
    <xf numFmtId="3" fontId="12" fillId="6" borderId="19" xfId="0" applyNumberFormat="1" applyFont="1" applyFill="1" applyBorder="1" applyAlignment="1">
      <alignment vertical="center" wrapText="1"/>
    </xf>
    <xf numFmtId="0" fontId="10" fillId="6" borderId="19" xfId="0" applyNumberFormat="1" applyFont="1" applyFill="1" applyBorder="1" applyAlignment="1">
      <alignment horizontal="center" vertical="center"/>
    </xf>
    <xf numFmtId="0" fontId="22" fillId="4" borderId="19"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2" fillId="4" borderId="19" xfId="0" applyNumberFormat="1" applyFont="1" applyFill="1" applyBorder="1" applyAlignment="1">
      <alignment horizontal="center" vertical="center" wrapText="1"/>
    </xf>
    <xf numFmtId="173" fontId="22" fillId="3" borderId="19" xfId="0" applyNumberFormat="1" applyFont="1" applyFill="1" applyBorder="1" applyAlignment="1" applyProtection="1">
      <alignment horizontal="center" vertical="center" wrapText="1"/>
      <protection locked="0"/>
    </xf>
    <xf numFmtId="173" fontId="22" fillId="3" borderId="19" xfId="0" applyNumberFormat="1"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10" fillId="6" borderId="19" xfId="0" applyFont="1" applyFill="1" applyBorder="1" applyAlignment="1">
      <alignment vertical="center"/>
    </xf>
    <xf numFmtId="0" fontId="13" fillId="6" borderId="19" xfId="6" applyFont="1" applyFill="1" applyBorder="1" applyAlignment="1">
      <alignment vertical="center" wrapText="1"/>
    </xf>
    <xf numFmtId="14" fontId="12" fillId="6" borderId="19" xfId="0" applyNumberFormat="1" applyFont="1" applyFill="1" applyBorder="1" applyAlignment="1">
      <alignment vertical="center" wrapText="1"/>
    </xf>
    <xf numFmtId="14" fontId="12" fillId="6" borderId="19" xfId="0" applyNumberFormat="1" applyFont="1" applyFill="1" applyBorder="1" applyAlignment="1">
      <alignment vertical="center"/>
    </xf>
    <xf numFmtId="169" fontId="12" fillId="6" borderId="19" xfId="1" applyFont="1" applyFill="1" applyBorder="1" applyAlignment="1">
      <alignment horizontal="center" vertical="center" wrapText="1"/>
    </xf>
    <xf numFmtId="173" fontId="10" fillId="6" borderId="19" xfId="0" applyNumberFormat="1" applyFont="1" applyFill="1" applyBorder="1" applyAlignment="1">
      <alignment horizontal="center" vertical="center" wrapText="1"/>
    </xf>
    <xf numFmtId="10" fontId="10" fillId="6" borderId="19" xfId="0" applyNumberFormat="1" applyFont="1" applyFill="1" applyBorder="1" applyAlignment="1">
      <alignment horizontal="center" vertical="center" wrapText="1"/>
    </xf>
    <xf numFmtId="0" fontId="10" fillId="6" borderId="19" xfId="0" applyFont="1" applyFill="1" applyBorder="1" applyAlignment="1">
      <alignment horizontal="center" vertical="center"/>
    </xf>
    <xf numFmtId="14" fontId="11" fillId="6" borderId="19" xfId="0" applyNumberFormat="1" applyFont="1" applyFill="1" applyBorder="1" applyAlignment="1">
      <alignment vertical="center" wrapText="1"/>
    </xf>
    <xf numFmtId="3" fontId="11" fillId="6" borderId="19" xfId="0" applyNumberFormat="1" applyFont="1" applyFill="1" applyBorder="1" applyAlignment="1">
      <alignment horizontal="right" vertical="center" wrapText="1"/>
    </xf>
    <xf numFmtId="10" fontId="11" fillId="6" borderId="19" xfId="5" applyNumberFormat="1" applyFont="1" applyFill="1" applyBorder="1" applyAlignment="1">
      <alignment horizontal="right" vertical="center" wrapText="1"/>
    </xf>
    <xf numFmtId="9" fontId="11" fillId="6" borderId="19" xfId="5" applyFont="1" applyFill="1" applyBorder="1" applyAlignment="1">
      <alignment horizontal="right" vertical="center" wrapText="1"/>
    </xf>
    <xf numFmtId="3" fontId="10" fillId="6" borderId="19" xfId="0" applyNumberFormat="1" applyFont="1" applyFill="1" applyBorder="1" applyAlignment="1">
      <alignment horizontal="right" vertical="center"/>
    </xf>
    <xf numFmtId="167" fontId="11" fillId="6" borderId="19" xfId="2" applyFont="1" applyFill="1" applyBorder="1" applyAlignment="1">
      <alignment vertical="center" wrapText="1"/>
    </xf>
    <xf numFmtId="0" fontId="11" fillId="6" borderId="19" xfId="0" applyFont="1" applyFill="1" applyBorder="1" applyAlignment="1">
      <alignment horizontal="justify" vertical="center" wrapText="1"/>
    </xf>
    <xf numFmtId="14" fontId="12" fillId="6" borderId="19" xfId="0" applyNumberFormat="1" applyFont="1" applyFill="1" applyBorder="1" applyAlignment="1">
      <alignment horizontal="center" vertical="center" wrapText="1"/>
    </xf>
    <xf numFmtId="14" fontId="11" fillId="6" borderId="19" xfId="0" applyNumberFormat="1" applyFont="1" applyFill="1" applyBorder="1" applyAlignment="1">
      <alignment horizontal="center" vertical="center" wrapText="1"/>
    </xf>
    <xf numFmtId="166" fontId="11" fillId="6" borderId="19" xfId="7" applyFont="1" applyFill="1" applyBorder="1" applyAlignment="1">
      <alignment horizontal="center" vertical="center" wrapText="1"/>
    </xf>
    <xf numFmtId="0" fontId="12" fillId="7" borderId="19" xfId="0" applyFont="1" applyFill="1" applyBorder="1" applyAlignment="1">
      <alignment horizontal="justify" vertical="center" wrapText="1" shrinkToFit="1"/>
    </xf>
    <xf numFmtId="0" fontId="10" fillId="6" borderId="19" xfId="0" applyFont="1" applyFill="1" applyBorder="1"/>
    <xf numFmtId="0" fontId="11" fillId="6" borderId="19" xfId="0" applyFont="1" applyFill="1" applyBorder="1" applyAlignment="1">
      <alignment vertical="center" wrapText="1" shrinkToFit="1"/>
    </xf>
    <xf numFmtId="0" fontId="11" fillId="6" borderId="19" xfId="0" applyFont="1" applyFill="1" applyBorder="1" applyAlignment="1">
      <alignment horizontal="justify" vertical="center" wrapText="1" shrinkToFit="1"/>
    </xf>
    <xf numFmtId="0" fontId="15" fillId="6" borderId="19" xfId="6" applyFont="1" applyFill="1" applyBorder="1" applyAlignment="1">
      <alignment horizontal="left" vertical="center" wrapText="1"/>
    </xf>
    <xf numFmtId="14" fontId="12" fillId="6" borderId="19" xfId="0" applyNumberFormat="1" applyFont="1" applyFill="1" applyBorder="1" applyAlignment="1">
      <alignment horizontal="left" vertical="center" wrapText="1"/>
    </xf>
    <xf numFmtId="14" fontId="11" fillId="6" borderId="19" xfId="0" applyNumberFormat="1" applyFont="1" applyFill="1" applyBorder="1" applyAlignment="1">
      <alignment horizontal="left" vertical="center" wrapText="1"/>
    </xf>
    <xf numFmtId="9" fontId="10" fillId="6" borderId="19" xfId="0" applyNumberFormat="1" applyFont="1" applyFill="1" applyBorder="1" applyAlignment="1">
      <alignment horizontal="center" vertical="center"/>
    </xf>
    <xf numFmtId="173" fontId="12" fillId="6" borderId="19" xfId="0" applyNumberFormat="1" applyFont="1" applyFill="1" applyBorder="1" applyAlignment="1">
      <alignment horizontal="center" vertical="center"/>
    </xf>
    <xf numFmtId="9" fontId="12" fillId="6" borderId="19" xfId="0" applyNumberFormat="1" applyFont="1" applyFill="1" applyBorder="1" applyAlignment="1">
      <alignment horizontal="center" vertical="center"/>
    </xf>
    <xf numFmtId="171" fontId="12" fillId="6" borderId="19" xfId="9" applyNumberFormat="1" applyFont="1" applyFill="1" applyBorder="1" applyAlignment="1">
      <alignment horizontal="left" vertical="center"/>
    </xf>
    <xf numFmtId="10" fontId="12" fillId="6" borderId="19" xfId="5" applyNumberFormat="1" applyFont="1" applyFill="1" applyBorder="1" applyAlignment="1">
      <alignment horizontal="left" vertical="center"/>
    </xf>
    <xf numFmtId="0" fontId="25" fillId="6" borderId="19" xfId="6" applyFont="1" applyFill="1" applyBorder="1" applyAlignment="1">
      <alignment horizontal="left" vertical="center" wrapText="1"/>
    </xf>
    <xf numFmtId="0" fontId="12" fillId="6" borderId="19" xfId="0" applyFont="1" applyFill="1" applyBorder="1" applyAlignment="1">
      <alignment horizontal="justify" vertical="top" wrapText="1"/>
    </xf>
    <xf numFmtId="0" fontId="10" fillId="6" borderId="19" xfId="0" applyNumberFormat="1" applyFont="1" applyFill="1" applyBorder="1" applyAlignment="1">
      <alignment horizontal="center" vertical="center" wrapText="1"/>
    </xf>
    <xf numFmtId="166" fontId="12" fillId="6" borderId="19" xfId="4" applyFont="1" applyFill="1" applyBorder="1" applyAlignment="1">
      <alignment horizontal="left" vertical="center" wrapText="1"/>
    </xf>
    <xf numFmtId="0" fontId="15" fillId="6" borderId="19" xfId="6" applyFont="1" applyFill="1" applyBorder="1" applyAlignment="1">
      <alignment vertical="center" wrapText="1"/>
    </xf>
    <xf numFmtId="0" fontId="11" fillId="6" borderId="19" xfId="0" applyNumberFormat="1" applyFont="1" applyFill="1" applyBorder="1" applyAlignment="1">
      <alignment horizontal="left" vertical="center" wrapText="1"/>
    </xf>
    <xf numFmtId="0" fontId="10" fillId="6" borderId="19" xfId="0" applyNumberFormat="1" applyFont="1" applyFill="1" applyBorder="1" applyAlignment="1">
      <alignment horizontal="left" vertical="center" wrapText="1"/>
    </xf>
    <xf numFmtId="0" fontId="13" fillId="6" borderId="19" xfId="6" applyFont="1" applyFill="1" applyBorder="1" applyAlignment="1">
      <alignment horizontal="center" vertical="center" wrapText="1"/>
    </xf>
    <xf numFmtId="3" fontId="11" fillId="6" borderId="19" xfId="0" applyNumberFormat="1" applyFont="1" applyFill="1" applyBorder="1" applyAlignment="1">
      <alignment horizontal="center" vertical="center" wrapText="1"/>
    </xf>
    <xf numFmtId="3" fontId="12" fillId="6" borderId="19" xfId="0" applyNumberFormat="1" applyFont="1" applyFill="1" applyBorder="1" applyAlignment="1">
      <alignment horizontal="center" vertical="center" wrapText="1"/>
    </xf>
    <xf numFmtId="0" fontId="12" fillId="6" borderId="19" xfId="10" applyFont="1" applyFill="1" applyBorder="1" applyAlignment="1">
      <alignment horizontal="center" vertical="center" wrapText="1"/>
    </xf>
    <xf numFmtId="2" fontId="10" fillId="6" borderId="19" xfId="0" applyNumberFormat="1" applyFont="1" applyFill="1" applyBorder="1" applyAlignment="1">
      <alignment horizontal="center" vertical="center"/>
    </xf>
    <xf numFmtId="0" fontId="12" fillId="6" borderId="19" xfId="0" applyFont="1" applyFill="1" applyBorder="1" applyAlignment="1">
      <alignment vertical="center"/>
    </xf>
    <xf numFmtId="0" fontId="13" fillId="6" borderId="19" xfId="6" applyFont="1" applyFill="1" applyBorder="1" applyAlignment="1" applyProtection="1">
      <alignment vertical="center" wrapText="1"/>
    </xf>
    <xf numFmtId="0" fontId="11" fillId="6" borderId="19" xfId="17" applyNumberFormat="1" applyFont="1" applyFill="1" applyBorder="1" applyAlignment="1">
      <alignment horizontal="center" vertical="center"/>
    </xf>
    <xf numFmtId="9" fontId="11" fillId="6" borderId="19" xfId="0" applyNumberFormat="1" applyFont="1" applyFill="1" applyBorder="1" applyAlignment="1">
      <alignment horizontal="left" vertical="center" wrapText="1"/>
    </xf>
    <xf numFmtId="164" fontId="12" fillId="6" borderId="19" xfId="0" applyNumberFormat="1" applyFont="1" applyFill="1" applyBorder="1" applyAlignment="1">
      <alignment horizontal="left" vertical="center" wrapText="1"/>
    </xf>
    <xf numFmtId="9" fontId="12" fillId="6" borderId="19" xfId="5" applyFont="1" applyFill="1" applyBorder="1" applyAlignment="1">
      <alignment horizontal="left" vertical="center" wrapText="1"/>
    </xf>
    <xf numFmtId="14" fontId="24" fillId="11" borderId="19" xfId="0" applyNumberFormat="1" applyFont="1" applyFill="1" applyBorder="1" applyAlignment="1">
      <alignment horizontal="center" vertical="center" wrapText="1"/>
    </xf>
    <xf numFmtId="0" fontId="24" fillId="11" borderId="19" xfId="0" applyFont="1" applyFill="1" applyBorder="1" applyAlignment="1">
      <alignment horizontal="left" vertical="center" wrapText="1"/>
    </xf>
    <xf numFmtId="0" fontId="15" fillId="6" borderId="19" xfId="6" applyFont="1" applyFill="1" applyBorder="1" applyAlignment="1">
      <alignment horizontal="center" vertical="center" wrapText="1"/>
    </xf>
    <xf numFmtId="14" fontId="11" fillId="6" borderId="19" xfId="0" applyNumberFormat="1" applyFont="1" applyFill="1" applyBorder="1" applyAlignment="1">
      <alignment horizontal="center" vertical="center"/>
    </xf>
    <xf numFmtId="173" fontId="11" fillId="6" borderId="19" xfId="0" applyNumberFormat="1" applyFont="1" applyFill="1" applyBorder="1" applyAlignment="1">
      <alignment horizontal="center" vertical="center" wrapText="1"/>
    </xf>
    <xf numFmtId="0" fontId="11" fillId="6" borderId="19" xfId="0" applyFont="1" applyFill="1" applyBorder="1" applyAlignment="1">
      <alignment horizontal="right" vertical="center" wrapText="1"/>
    </xf>
    <xf numFmtId="0" fontId="11" fillId="6" borderId="19" xfId="0" applyFont="1" applyFill="1" applyBorder="1" applyAlignment="1">
      <alignment horizontal="center" vertical="center"/>
    </xf>
    <xf numFmtId="10" fontId="11" fillId="6" borderId="19" xfId="0" applyNumberFormat="1" applyFont="1" applyFill="1" applyBorder="1" applyAlignment="1">
      <alignment horizontal="left" vertical="center" wrapText="1"/>
    </xf>
    <xf numFmtId="14" fontId="10" fillId="6" borderId="19" xfId="0" applyNumberFormat="1" applyFont="1" applyFill="1" applyBorder="1" applyAlignment="1">
      <alignment horizontal="left" vertical="center" wrapText="1"/>
    </xf>
    <xf numFmtId="9" fontId="10" fillId="6" borderId="19" xfId="5" applyFont="1" applyFill="1" applyBorder="1" applyAlignment="1">
      <alignment horizontal="center" vertical="center" wrapText="1"/>
    </xf>
    <xf numFmtId="3" fontId="11" fillId="6" borderId="19" xfId="0" applyNumberFormat="1" applyFont="1" applyFill="1" applyBorder="1" applyAlignment="1">
      <alignment horizontal="left" vertical="center" wrapText="1"/>
    </xf>
    <xf numFmtId="1" fontId="11" fillId="6" borderId="19" xfId="0" applyNumberFormat="1" applyFont="1" applyFill="1" applyBorder="1" applyAlignment="1">
      <alignment horizontal="center" vertical="center" wrapText="1"/>
    </xf>
    <xf numFmtId="0" fontId="16" fillId="6" borderId="19" xfId="0" applyFont="1" applyFill="1" applyBorder="1" applyAlignment="1">
      <alignment vertical="center"/>
    </xf>
    <xf numFmtId="6" fontId="12" fillId="6" borderId="19" xfId="20" applyNumberFormat="1" applyFont="1" applyFill="1" applyBorder="1" applyAlignment="1">
      <alignment horizontal="center" vertical="center"/>
    </xf>
    <xf numFmtId="42" fontId="12" fillId="6" borderId="19" xfId="20" applyFont="1" applyFill="1" applyBorder="1" applyAlignment="1">
      <alignment horizontal="center" vertical="center"/>
    </xf>
    <xf numFmtId="0" fontId="10" fillId="6" borderId="19" xfId="0" applyFont="1" applyFill="1" applyBorder="1" applyAlignment="1">
      <alignment wrapText="1"/>
    </xf>
    <xf numFmtId="0" fontId="11" fillId="6" borderId="19" xfId="0" applyNumberFormat="1" applyFont="1" applyFill="1" applyBorder="1" applyAlignment="1">
      <alignment vertical="center" wrapText="1"/>
    </xf>
    <xf numFmtId="0" fontId="1" fillId="2" borderId="17" xfId="0" applyFont="1" applyFill="1" applyBorder="1"/>
    <xf numFmtId="0" fontId="1" fillId="2" borderId="20" xfId="0" applyFont="1" applyFill="1" applyBorder="1"/>
    <xf numFmtId="0" fontId="1" fillId="2" borderId="0" xfId="0" applyFont="1" applyFill="1" applyBorder="1"/>
    <xf numFmtId="0" fontId="1" fillId="2" borderId="26" xfId="0" applyFont="1" applyFill="1" applyBorder="1"/>
    <xf numFmtId="0" fontId="0" fillId="0" borderId="0" xfId="0"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8" xfId="0" applyFont="1" applyFill="1" applyBorder="1" applyAlignment="1">
      <alignment horizontal="left"/>
    </xf>
    <xf numFmtId="0" fontId="2" fillId="2" borderId="5" xfId="0" applyFont="1" applyFill="1" applyBorder="1" applyAlignment="1">
      <alignment horizontal="left"/>
    </xf>
    <xf numFmtId="0" fontId="5" fillId="4" borderId="2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cellXfs>
  <cellStyles count="28">
    <cellStyle name="Hipervínculo" xfId="6" builtinId="8"/>
    <cellStyle name="Incorrecto" xfId="10" builtinId="27"/>
    <cellStyle name="Millares" xfId="1" builtinId="3"/>
    <cellStyle name="Millares [0]" xfId="2" builtinId="6"/>
    <cellStyle name="Millares [0] 2" xfId="13"/>
    <cellStyle name="Millares 10" xfId="23"/>
    <cellStyle name="Millares 11" xfId="27"/>
    <cellStyle name="Millares 12" xfId="24"/>
    <cellStyle name="Millares 2" xfId="17"/>
    <cellStyle name="Millares 3" xfId="18"/>
    <cellStyle name="Millares 4" xfId="12"/>
    <cellStyle name="Millares 5" xfId="15"/>
    <cellStyle name="Millares 6" xfId="11"/>
    <cellStyle name="Millares 7" xfId="14"/>
    <cellStyle name="Millares 8" xfId="26"/>
    <cellStyle name="Millares 9" xfId="25"/>
    <cellStyle name="Moneda" xfId="3" builtinId="4"/>
    <cellStyle name="Moneda [0]" xfId="4" builtinId="7"/>
    <cellStyle name="Moneda [0] 2" xfId="8"/>
    <cellStyle name="Moneda [0] 2 2" xfId="20"/>
    <cellStyle name="Moneda [0] 3" xfId="7"/>
    <cellStyle name="Moneda [0] 5" xfId="16"/>
    <cellStyle name="Moneda 2" xfId="19"/>
    <cellStyle name="Moneda 4" xfId="21"/>
    <cellStyle name="Moneda 7" xfId="9"/>
    <cellStyle name="Moneda 8" xfId="22"/>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cruz\Desktop\Angela%20Patricia\Plan%20de%20seguimiento%20PIAA\Solicitud%20Seguimiento%202017\Matriz%20Plan%20de%20Acciones%20Afirmativas%20Gitano-Rrom%20Seguimiento%202017%20y%20Proyeccio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1 Sector Salud"/>
      <sheetName val="Matriz No. 2 Sector Educación"/>
      <sheetName val="Matriz No.3 Sector Cultura"/>
      <sheetName val="Matriz No.4 Sector D.E.I.T."/>
      <sheetName val="Matriz No.5 Sector I.S."/>
      <sheetName val="Matriz No.6 Sector Hábitat"/>
      <sheetName val="Matriz No.7 Sector Ambiente"/>
      <sheetName val="Matriz No.8 Sector Mujer"/>
      <sheetName val="Matriz No.9 Sector Gobierno"/>
      <sheetName val="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Semestre 1</v>
          </cell>
          <cell r="D3" t="str">
            <v>_Eje_integridad_étnica_y_cultural</v>
          </cell>
          <cell r="N3" t="str">
            <v>_01_Pilar_Igualdad_de_Calidad_de_Vida</v>
          </cell>
          <cell r="BE3" t="str">
            <v>_Sector_Gestión_Pública</v>
          </cell>
        </row>
        <row r="4">
          <cell r="D4" t="str">
            <v>_Eje_Inclusión_y_no_discriminación</v>
          </cell>
          <cell r="N4" t="str">
            <v>_02_Pilar_Democracia_Urbana</v>
          </cell>
          <cell r="BE4" t="str">
            <v>_Sector_Gobierno</v>
          </cell>
        </row>
        <row r="5">
          <cell r="D5" t="str">
            <v>_Eje_Desarrollo_Económico</v>
          </cell>
          <cell r="N5" t="str">
            <v>_03_Pilar_Construcción_de_Comunidad_y_Cultura_Ciudadana</v>
          </cell>
          <cell r="BE5" t="str">
            <v>_Sector_Hacienda</v>
          </cell>
        </row>
        <row r="6">
          <cell r="D6" t="str">
            <v>_Eje_de_Educación</v>
          </cell>
          <cell r="N6" t="str">
            <v>_06_Eje_transversal_sostenibilidad_ambiental_basada_en_eficiencia_energética</v>
          </cell>
          <cell r="BE6" t="str">
            <v>_Sector_Planeación</v>
          </cell>
        </row>
        <row r="7">
          <cell r="D7" t="str">
            <v>_Eje_Salud</v>
          </cell>
          <cell r="N7" t="str">
            <v>_07_Eje_transversal_Gobierno_Legítimo_fortalecimiento_local_y_eficiencia</v>
          </cell>
          <cell r="BE7" t="str">
            <v>_Sector_Desarrollo_Económico_Industria_y_Turismo</v>
          </cell>
        </row>
        <row r="8">
          <cell r="D8" t="str">
            <v>_Eje_Seguridad_Social_y_Alimentaria</v>
          </cell>
          <cell r="BE8" t="str">
            <v>_Sector_Educación</v>
          </cell>
        </row>
        <row r="9">
          <cell r="D9" t="str">
            <v>_Eje_de_Hábitat</v>
          </cell>
          <cell r="BE9" t="str">
            <v>_Sector_Salud</v>
          </cell>
        </row>
        <row r="10">
          <cell r="D10" t="str">
            <v>_Eje_de_Género_y_Generaciones</v>
          </cell>
          <cell r="BE10" t="str">
            <v>_Sector_Integración_Social</v>
          </cell>
        </row>
        <row r="11">
          <cell r="D11" t="str">
            <v>_Eje_Goce_Disfrute_de_Derechos_Adecuación_Institucional_y_Participación</v>
          </cell>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reveron@educacionbogota.gov.co" TargetMode="External"/><Relationship Id="rId13" Type="http://schemas.openxmlformats.org/officeDocument/2006/relationships/hyperlink" Target="mailto:jcpena@sdis.gov.co" TargetMode="External"/><Relationship Id="rId18" Type="http://schemas.openxmlformats.org/officeDocument/2006/relationships/hyperlink" Target="mailto:ecastillo@sdmujer.gov.co" TargetMode="External"/><Relationship Id="rId26" Type="http://schemas.openxmlformats.org/officeDocument/2006/relationships/printerSettings" Target="../printerSettings/printerSettings1.bin"/><Relationship Id="rId3" Type="http://schemas.openxmlformats.org/officeDocument/2006/relationships/hyperlink" Target="mailto:ljcabiativa@saludcapital.gov.co" TargetMode="External"/><Relationship Id="rId21" Type="http://schemas.openxmlformats.org/officeDocument/2006/relationships/hyperlink" Target="mailto:cristian.pulido@gobiernobogota.gov.co" TargetMode="External"/><Relationship Id="rId7" Type="http://schemas.openxmlformats.org/officeDocument/2006/relationships/hyperlink" Target="mailto:creveron@educacionbogota.gov.co" TargetMode="External"/><Relationship Id="rId12" Type="http://schemas.openxmlformats.org/officeDocument/2006/relationships/hyperlink" Target="mailto:lcorrea@sdis.gov.co" TargetMode="External"/><Relationship Id="rId17" Type="http://schemas.openxmlformats.org/officeDocument/2006/relationships/hyperlink" Target="mailto:cebeltran@desarrolloeconomico.gov.co" TargetMode="External"/><Relationship Id="rId25" Type="http://schemas.openxmlformats.org/officeDocument/2006/relationships/hyperlink" Target="mailto:rhernandez@sdmujer.gov.co" TargetMode="External"/><Relationship Id="rId2" Type="http://schemas.openxmlformats.org/officeDocument/2006/relationships/hyperlink" Target="mailto:ljcabiativa@saludcapital.gov.co" TargetMode="External"/><Relationship Id="rId16" Type="http://schemas.openxmlformats.org/officeDocument/2006/relationships/hyperlink" Target="mailto:cebeltran@desarrolloeconomico.gov.co" TargetMode="External"/><Relationship Id="rId20" Type="http://schemas.openxmlformats.org/officeDocument/2006/relationships/hyperlink" Target="mailto:alvaro.vargas@gobiernobogota.gov.co" TargetMode="External"/><Relationship Id="rId1" Type="http://schemas.openxmlformats.org/officeDocument/2006/relationships/hyperlink" Target="mailto:Lmardila@saludcapital.gov.co" TargetMode="External"/><Relationship Id="rId6" Type="http://schemas.openxmlformats.org/officeDocument/2006/relationships/hyperlink" Target="mailto:educacionsuperior@educacionbogota.gov.co" TargetMode="External"/><Relationship Id="rId11" Type="http://schemas.openxmlformats.org/officeDocument/2006/relationships/hyperlink" Target="mailto:creveron@educacionbogota.gov.co" TargetMode="External"/><Relationship Id="rId24" Type="http://schemas.openxmlformats.org/officeDocument/2006/relationships/hyperlink" Target="mailto:jpalacios@participacionbogota.gov.co" TargetMode="External"/><Relationship Id="rId5" Type="http://schemas.openxmlformats.org/officeDocument/2006/relationships/hyperlink" Target="mailto:yjmora@saludcapital.gov.co" TargetMode="External"/><Relationship Id="rId15" Type="http://schemas.openxmlformats.org/officeDocument/2006/relationships/hyperlink" Target="mailto:cebeltran@desarrolloeconomico.gov.co" TargetMode="External"/><Relationship Id="rId23" Type="http://schemas.openxmlformats.org/officeDocument/2006/relationships/hyperlink" Target="mailto:rgonzalez@participacionbogota.gov.co" TargetMode="External"/><Relationship Id="rId10" Type="http://schemas.openxmlformats.org/officeDocument/2006/relationships/hyperlink" Target="mailto:dmartinez@educacionbogota.gov.co" TargetMode="External"/><Relationship Id="rId19" Type="http://schemas.openxmlformats.org/officeDocument/2006/relationships/hyperlink" Target="mailto:eddy.bermudez@gobiernobogota.gov.co" TargetMode="External"/><Relationship Id="rId4" Type="http://schemas.openxmlformats.org/officeDocument/2006/relationships/hyperlink" Target="mailto:y1ramirez@saludcapital.gov.co" TargetMode="External"/><Relationship Id="rId9" Type="http://schemas.openxmlformats.org/officeDocument/2006/relationships/hyperlink" Target="mailto:dmartinez@educacionbogota.gov.co" TargetMode="External"/><Relationship Id="rId14" Type="http://schemas.openxmlformats.org/officeDocument/2006/relationships/hyperlink" Target="mailto:cebeltran@desarrolloeconomico.gov.co" TargetMode="External"/><Relationship Id="rId22" Type="http://schemas.openxmlformats.org/officeDocument/2006/relationships/hyperlink" Target="mailto:mrios@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tabSelected="1" zoomScale="90" zoomScaleNormal="90" zoomScaleSheetLayoutView="40" workbookViewId="0">
      <pane ySplit="10" topLeftCell="A11" activePane="bottomLeft" state="frozen"/>
      <selection activeCell="A10" sqref="A10"/>
      <selection pane="bottomLeft" activeCell="B10" sqref="B10"/>
    </sheetView>
  </sheetViews>
  <sheetFormatPr baseColWidth="10" defaultRowHeight="15" x14ac:dyDescent="0.25"/>
  <cols>
    <col min="1" max="1" width="4.42578125" style="14" customWidth="1"/>
    <col min="2" max="2" width="14.42578125" customWidth="1"/>
    <col min="3" max="3" width="22.28515625" customWidth="1"/>
    <col min="4" max="4" width="11" customWidth="1"/>
    <col min="5" max="5" width="14.85546875" customWidth="1"/>
    <col min="6" max="6" width="20" customWidth="1"/>
    <col min="7" max="7" width="8.42578125" customWidth="1"/>
    <col min="8" max="8" width="13.42578125" customWidth="1"/>
    <col min="9" max="9" width="12.7109375" customWidth="1"/>
    <col min="10" max="10" width="8" customWidth="1"/>
    <col min="11" max="11" width="20" customWidth="1"/>
    <col min="12" max="12" width="11.42578125" customWidth="1"/>
    <col min="13" max="13" width="17.28515625" customWidth="1"/>
    <col min="14" max="14" width="11.85546875" customWidth="1"/>
    <col min="15" max="15" width="11.7109375" customWidth="1"/>
    <col min="16" max="16" width="14.140625" customWidth="1"/>
    <col min="17" max="17" width="13.7109375" customWidth="1"/>
    <col min="18" max="20" width="11.42578125" customWidth="1"/>
    <col min="21" max="21" width="11" customWidth="1"/>
    <col min="22" max="22" width="11.42578125" style="17" customWidth="1"/>
    <col min="23" max="23" width="11.42578125" style="15" customWidth="1"/>
    <col min="24" max="24" width="12" customWidth="1"/>
    <col min="25" max="25" width="11.42578125" style="15" customWidth="1"/>
    <col min="26" max="26" width="12.85546875" customWidth="1"/>
    <col min="27" max="27" width="14.140625" customWidth="1"/>
    <col min="28" max="28" width="12.85546875" customWidth="1"/>
    <col min="29" max="29" width="15.7109375" customWidth="1"/>
    <col min="30" max="30" width="15.85546875" customWidth="1"/>
    <col min="31" max="31" width="18" customWidth="1"/>
    <col min="32" max="32" width="16.28515625" customWidth="1"/>
    <col min="33" max="33" width="11.42578125" customWidth="1"/>
    <col min="34" max="34" width="18.7109375" customWidth="1"/>
    <col min="35" max="35" width="18.5703125" customWidth="1"/>
    <col min="36" max="36" width="20.140625" customWidth="1"/>
    <col min="37" max="37" width="14.85546875" customWidth="1"/>
    <col min="38" max="38" width="14.7109375" customWidth="1"/>
    <col min="39" max="39" width="30.7109375" customWidth="1"/>
    <col min="40" max="40" width="26.42578125" customWidth="1"/>
  </cols>
  <sheetData>
    <row r="1" spans="1:40" x14ac:dyDescent="0.25">
      <c r="A1" s="16"/>
      <c r="B1" s="1"/>
      <c r="C1" s="2"/>
      <c r="D1" s="2"/>
      <c r="E1" s="2"/>
      <c r="F1" s="2"/>
      <c r="G1" s="3"/>
    </row>
    <row r="2" spans="1:40" ht="32.25" customHeight="1" x14ac:dyDescent="0.25">
      <c r="A2" s="16"/>
      <c r="B2" s="4" t="s">
        <v>0</v>
      </c>
      <c r="C2" s="5"/>
      <c r="D2" s="155" t="s">
        <v>1</v>
      </c>
      <c r="E2" s="155"/>
      <c r="F2" s="155"/>
      <c r="G2" s="156"/>
    </row>
    <row r="3" spans="1:40" x14ac:dyDescent="0.25">
      <c r="A3" s="16"/>
      <c r="B3" s="6" t="s">
        <v>2</v>
      </c>
      <c r="C3" s="7"/>
      <c r="D3" s="157" t="s">
        <v>3</v>
      </c>
      <c r="E3" s="157"/>
      <c r="F3" s="157"/>
      <c r="G3" s="158"/>
    </row>
    <row r="4" spans="1:40" x14ac:dyDescent="0.25">
      <c r="A4" s="16"/>
      <c r="B4" s="6" t="s">
        <v>4</v>
      </c>
      <c r="C4" s="7"/>
      <c r="D4" s="157" t="s">
        <v>5</v>
      </c>
      <c r="E4" s="157"/>
      <c r="F4" s="157"/>
      <c r="G4" s="158"/>
    </row>
    <row r="5" spans="1:40" ht="18.75" customHeight="1" x14ac:dyDescent="0.25">
      <c r="A5" s="16"/>
      <c r="B5" s="159" t="s">
        <v>6</v>
      </c>
      <c r="C5" s="160"/>
      <c r="D5" s="8"/>
      <c r="E5" s="8"/>
      <c r="F5" s="11" t="s">
        <v>7</v>
      </c>
      <c r="G5" s="12" t="s">
        <v>428</v>
      </c>
    </row>
    <row r="6" spans="1:40" ht="15.75" thickBot="1" x14ac:dyDescent="0.3">
      <c r="A6" s="16"/>
      <c r="B6" s="147"/>
      <c r="C6" s="148"/>
      <c r="D6" s="149"/>
      <c r="E6" s="149"/>
      <c r="F6" s="149"/>
      <c r="G6" s="150"/>
    </row>
    <row r="7" spans="1:40" x14ac:dyDescent="0.25">
      <c r="A7" s="16"/>
      <c r="B7" s="161" t="s">
        <v>8</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3"/>
      <c r="AC7" s="9"/>
      <c r="AD7" s="189" t="s">
        <v>9</v>
      </c>
      <c r="AE7" s="190"/>
      <c r="AF7" s="191"/>
      <c r="AG7" s="167" t="s">
        <v>10</v>
      </c>
      <c r="AH7" s="168"/>
      <c r="AI7" s="168"/>
      <c r="AJ7" s="168"/>
      <c r="AK7" s="168"/>
      <c r="AL7" s="168"/>
      <c r="AM7" s="169"/>
      <c r="AN7" s="173"/>
    </row>
    <row r="8" spans="1:40" x14ac:dyDescent="0.25">
      <c r="A8" s="16"/>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6"/>
      <c r="AC8" s="10"/>
      <c r="AD8" s="192"/>
      <c r="AE8" s="193"/>
      <c r="AF8" s="194"/>
      <c r="AG8" s="170"/>
      <c r="AH8" s="171"/>
      <c r="AI8" s="171"/>
      <c r="AJ8" s="171"/>
      <c r="AK8" s="171"/>
      <c r="AL8" s="171"/>
      <c r="AM8" s="172"/>
      <c r="AN8" s="174"/>
    </row>
    <row r="9" spans="1:40" ht="30" customHeight="1" x14ac:dyDescent="0.25">
      <c r="A9" s="151"/>
      <c r="B9" s="152" t="s">
        <v>11</v>
      </c>
      <c r="C9" s="153"/>
      <c r="D9" s="154"/>
      <c r="E9" s="175" t="s">
        <v>12</v>
      </c>
      <c r="F9" s="175"/>
      <c r="G9" s="176"/>
      <c r="H9" s="177" t="s">
        <v>13</v>
      </c>
      <c r="I9" s="177"/>
      <c r="J9" s="177"/>
      <c r="K9" s="177"/>
      <c r="L9" s="177"/>
      <c r="M9" s="177"/>
      <c r="N9" s="178" t="s">
        <v>14</v>
      </c>
      <c r="O9" s="179"/>
      <c r="P9" s="180" t="s">
        <v>15</v>
      </c>
      <c r="Q9" s="180"/>
      <c r="R9" s="180"/>
      <c r="S9" s="180"/>
      <c r="T9" s="180"/>
      <c r="U9" s="180"/>
      <c r="V9" s="181" t="s">
        <v>16</v>
      </c>
      <c r="W9" s="175"/>
      <c r="X9" s="175"/>
      <c r="Y9" s="175"/>
      <c r="Z9" s="175"/>
      <c r="AA9" s="175"/>
      <c r="AB9" s="175"/>
      <c r="AC9" s="182"/>
      <c r="AD9" s="183"/>
      <c r="AE9" s="184"/>
      <c r="AF9" s="185"/>
      <c r="AG9" s="186" t="s">
        <v>17</v>
      </c>
      <c r="AH9" s="187"/>
      <c r="AI9" s="187"/>
      <c r="AJ9" s="187"/>
      <c r="AK9" s="187"/>
      <c r="AL9" s="187"/>
      <c r="AM9" s="188"/>
      <c r="AN9" s="174"/>
    </row>
    <row r="10" spans="1:40" ht="51.75" customHeight="1" x14ac:dyDescent="0.25">
      <c r="A10" s="75" t="s">
        <v>543</v>
      </c>
      <c r="B10" s="75" t="s">
        <v>18</v>
      </c>
      <c r="C10" s="75" t="s">
        <v>19</v>
      </c>
      <c r="D10" s="75" t="s">
        <v>20</v>
      </c>
      <c r="E10" s="75" t="s">
        <v>21</v>
      </c>
      <c r="F10" s="76" t="s">
        <v>22</v>
      </c>
      <c r="G10" s="76" t="s">
        <v>23</v>
      </c>
      <c r="H10" s="76" t="s">
        <v>24</v>
      </c>
      <c r="I10" s="75" t="s">
        <v>25</v>
      </c>
      <c r="J10" s="76" t="s">
        <v>26</v>
      </c>
      <c r="K10" s="76" t="s">
        <v>27</v>
      </c>
      <c r="L10" s="76" t="s">
        <v>28</v>
      </c>
      <c r="M10" s="76" t="s">
        <v>29</v>
      </c>
      <c r="N10" s="76" t="s">
        <v>30</v>
      </c>
      <c r="O10" s="76" t="s">
        <v>31</v>
      </c>
      <c r="P10" s="76" t="s">
        <v>32</v>
      </c>
      <c r="Q10" s="76" t="s">
        <v>33</v>
      </c>
      <c r="R10" s="75" t="s">
        <v>34</v>
      </c>
      <c r="S10" s="75" t="s">
        <v>35</v>
      </c>
      <c r="T10" s="75" t="s">
        <v>36</v>
      </c>
      <c r="U10" s="75" t="s">
        <v>37</v>
      </c>
      <c r="V10" s="77" t="s">
        <v>38</v>
      </c>
      <c r="W10" s="78" t="s">
        <v>39</v>
      </c>
      <c r="X10" s="75" t="s">
        <v>427</v>
      </c>
      <c r="Y10" s="79" t="s">
        <v>40</v>
      </c>
      <c r="Z10" s="75" t="s">
        <v>41</v>
      </c>
      <c r="AA10" s="80" t="s">
        <v>42</v>
      </c>
      <c r="AB10" s="75" t="s">
        <v>43</v>
      </c>
      <c r="AC10" s="80" t="s">
        <v>44</v>
      </c>
      <c r="AD10" s="81" t="s">
        <v>45</v>
      </c>
      <c r="AE10" s="81" t="s">
        <v>46</v>
      </c>
      <c r="AF10" s="81" t="s">
        <v>47</v>
      </c>
      <c r="AG10" s="75" t="s">
        <v>48</v>
      </c>
      <c r="AH10" s="75" t="s">
        <v>49</v>
      </c>
      <c r="AI10" s="75" t="s">
        <v>536</v>
      </c>
      <c r="AJ10" s="75" t="s">
        <v>540</v>
      </c>
      <c r="AK10" s="75" t="s">
        <v>541</v>
      </c>
      <c r="AL10" s="75" t="s">
        <v>542</v>
      </c>
      <c r="AM10" s="75" t="s">
        <v>50</v>
      </c>
      <c r="AN10" s="75" t="s">
        <v>51</v>
      </c>
    </row>
    <row r="11" spans="1:40" ht="119.25" customHeight="1" x14ac:dyDescent="0.25">
      <c r="A11" s="19" t="s">
        <v>484</v>
      </c>
      <c r="B11" s="53" t="s">
        <v>52</v>
      </c>
      <c r="C11" s="101"/>
      <c r="D11" s="101"/>
      <c r="E11" s="34" t="s">
        <v>53</v>
      </c>
      <c r="F11" s="34" t="s">
        <v>54</v>
      </c>
      <c r="G11" s="19">
        <v>1.51</v>
      </c>
      <c r="H11" s="19" t="s">
        <v>63</v>
      </c>
      <c r="I11" s="22" t="s">
        <v>64</v>
      </c>
      <c r="J11" s="28" t="s">
        <v>65</v>
      </c>
      <c r="K11" s="72" t="s">
        <v>66</v>
      </c>
      <c r="L11" s="82" t="s">
        <v>67</v>
      </c>
      <c r="M11" s="83" t="s">
        <v>68</v>
      </c>
      <c r="N11" s="84">
        <v>42856</v>
      </c>
      <c r="O11" s="85">
        <v>43981</v>
      </c>
      <c r="P11" s="34" t="s">
        <v>258</v>
      </c>
      <c r="Q11" s="34" t="s">
        <v>259</v>
      </c>
      <c r="R11" s="38">
        <v>1</v>
      </c>
      <c r="S11" s="38">
        <v>1</v>
      </c>
      <c r="T11" s="38">
        <v>1</v>
      </c>
      <c r="U11" s="38">
        <v>1</v>
      </c>
      <c r="V11" s="38">
        <v>1</v>
      </c>
      <c r="W11" s="38">
        <v>1</v>
      </c>
      <c r="X11" s="36">
        <v>1</v>
      </c>
      <c r="Y11" s="56">
        <v>1</v>
      </c>
      <c r="Z11" s="101"/>
      <c r="AA11" s="101"/>
      <c r="AB11" s="101"/>
      <c r="AC11" s="101"/>
      <c r="AD11" s="22" t="s">
        <v>80</v>
      </c>
      <c r="AE11" s="22" t="s">
        <v>81</v>
      </c>
      <c r="AF11" s="22" t="s">
        <v>82</v>
      </c>
      <c r="AG11" s="28">
        <v>1184</v>
      </c>
      <c r="AH11" s="34" t="s">
        <v>83</v>
      </c>
      <c r="AI11" s="34" t="s">
        <v>84</v>
      </c>
      <c r="AJ11" s="31">
        <v>281043821</v>
      </c>
      <c r="AK11" s="32">
        <v>100</v>
      </c>
      <c r="AL11" s="33">
        <v>281043821</v>
      </c>
      <c r="AM11" s="34" t="s">
        <v>518</v>
      </c>
      <c r="AN11" s="34" t="s">
        <v>519</v>
      </c>
    </row>
    <row r="12" spans="1:40" ht="119.25" customHeight="1" x14ac:dyDescent="0.25">
      <c r="A12" s="27" t="s">
        <v>485</v>
      </c>
      <c r="B12" s="53" t="s">
        <v>52</v>
      </c>
      <c r="C12" s="101"/>
      <c r="D12" s="101"/>
      <c r="E12" s="34" t="s">
        <v>55</v>
      </c>
      <c r="F12" s="34" t="s">
        <v>56</v>
      </c>
      <c r="G12" s="19">
        <v>1.5</v>
      </c>
      <c r="H12" s="19" t="s">
        <v>63</v>
      </c>
      <c r="I12" s="22" t="s">
        <v>64</v>
      </c>
      <c r="J12" s="28" t="s">
        <v>65</v>
      </c>
      <c r="K12" s="124" t="s">
        <v>69</v>
      </c>
      <c r="L12" s="124" t="s">
        <v>70</v>
      </c>
      <c r="M12" s="125" t="s">
        <v>71</v>
      </c>
      <c r="N12" s="84">
        <v>42856</v>
      </c>
      <c r="O12" s="85">
        <v>43981</v>
      </c>
      <c r="P12" s="22" t="s">
        <v>72</v>
      </c>
      <c r="Q12" s="34" t="s">
        <v>527</v>
      </c>
      <c r="R12" s="38">
        <v>0.25</v>
      </c>
      <c r="S12" s="38">
        <v>0.25</v>
      </c>
      <c r="T12" s="38">
        <v>0.25</v>
      </c>
      <c r="U12" s="38">
        <v>0.25</v>
      </c>
      <c r="V12" s="38">
        <v>0</v>
      </c>
      <c r="W12" s="55">
        <v>0</v>
      </c>
      <c r="X12" s="38">
        <v>0.25</v>
      </c>
      <c r="Y12" s="56">
        <v>1</v>
      </c>
      <c r="Z12" s="101"/>
      <c r="AA12" s="101"/>
      <c r="AB12" s="101"/>
      <c r="AC12" s="101"/>
      <c r="AD12" s="22" t="s">
        <v>80</v>
      </c>
      <c r="AE12" s="22" t="s">
        <v>81</v>
      </c>
      <c r="AF12" s="22" t="s">
        <v>82</v>
      </c>
      <c r="AG12" s="28">
        <v>7525</v>
      </c>
      <c r="AH12" s="34" t="s">
        <v>85</v>
      </c>
      <c r="AI12" s="34" t="s">
        <v>86</v>
      </c>
      <c r="AJ12" s="86" t="s">
        <v>270</v>
      </c>
      <c r="AK12" s="86" t="s">
        <v>270</v>
      </c>
      <c r="AL12" s="86" t="s">
        <v>270</v>
      </c>
      <c r="AM12" s="34" t="s">
        <v>430</v>
      </c>
      <c r="AN12" s="35" t="s">
        <v>87</v>
      </c>
    </row>
    <row r="13" spans="1:40" ht="119.25" customHeight="1" x14ac:dyDescent="0.25">
      <c r="A13" s="27" t="s">
        <v>486</v>
      </c>
      <c r="B13" s="28" t="s">
        <v>52</v>
      </c>
      <c r="C13" s="101"/>
      <c r="D13" s="101"/>
      <c r="E13" s="23" t="s">
        <v>57</v>
      </c>
      <c r="F13" s="23" t="s">
        <v>58</v>
      </c>
      <c r="G13" s="19">
        <v>4.5</v>
      </c>
      <c r="H13" s="28" t="s">
        <v>63</v>
      </c>
      <c r="I13" s="28" t="s">
        <v>64</v>
      </c>
      <c r="J13" s="28" t="s">
        <v>65</v>
      </c>
      <c r="K13" s="28" t="s">
        <v>73</v>
      </c>
      <c r="L13" s="28" t="s">
        <v>74</v>
      </c>
      <c r="M13" s="28" t="s">
        <v>75</v>
      </c>
      <c r="N13" s="84">
        <v>42856</v>
      </c>
      <c r="O13" s="85">
        <v>43981</v>
      </c>
      <c r="P13" s="22" t="s">
        <v>76</v>
      </c>
      <c r="Q13" s="22" t="s">
        <v>260</v>
      </c>
      <c r="R13" s="38">
        <v>1</v>
      </c>
      <c r="S13" s="38">
        <v>1</v>
      </c>
      <c r="T13" s="38">
        <v>1</v>
      </c>
      <c r="U13" s="38">
        <v>1</v>
      </c>
      <c r="V13" s="36">
        <v>1</v>
      </c>
      <c r="W13" s="87">
        <v>1</v>
      </c>
      <c r="X13" s="36">
        <v>1</v>
      </c>
      <c r="Y13" s="56">
        <v>1</v>
      </c>
      <c r="Z13" s="101"/>
      <c r="AA13" s="101"/>
      <c r="AB13" s="101"/>
      <c r="AC13" s="101"/>
      <c r="AD13" s="28" t="s">
        <v>80</v>
      </c>
      <c r="AE13" s="28" t="s">
        <v>81</v>
      </c>
      <c r="AF13" s="28" t="s">
        <v>82</v>
      </c>
      <c r="AG13" s="28">
        <v>1186</v>
      </c>
      <c r="AH13" s="28" t="s">
        <v>88</v>
      </c>
      <c r="AI13" s="23" t="s">
        <v>89</v>
      </c>
      <c r="AJ13" s="29">
        <v>156693514</v>
      </c>
      <c r="AK13" s="36">
        <v>1</v>
      </c>
      <c r="AL13" s="37">
        <v>156693514</v>
      </c>
      <c r="AM13" s="23" t="s">
        <v>431</v>
      </c>
      <c r="AN13" s="23" t="s">
        <v>520</v>
      </c>
    </row>
    <row r="14" spans="1:40" ht="119.25" customHeight="1" x14ac:dyDescent="0.25">
      <c r="A14" s="27" t="s">
        <v>487</v>
      </c>
      <c r="B14" s="28" t="s">
        <v>52</v>
      </c>
      <c r="C14" s="101"/>
      <c r="D14" s="101"/>
      <c r="E14" s="23" t="s">
        <v>59</v>
      </c>
      <c r="F14" s="23" t="s">
        <v>60</v>
      </c>
      <c r="G14" s="19">
        <v>4.5</v>
      </c>
      <c r="H14" s="28" t="s">
        <v>63</v>
      </c>
      <c r="I14" s="28" t="s">
        <v>64</v>
      </c>
      <c r="J14" s="28" t="s">
        <v>65</v>
      </c>
      <c r="K14" s="28" t="s">
        <v>73</v>
      </c>
      <c r="L14" s="28" t="s">
        <v>74</v>
      </c>
      <c r="M14" s="28" t="s">
        <v>75</v>
      </c>
      <c r="N14" s="84">
        <v>42856</v>
      </c>
      <c r="O14" s="85">
        <v>43981</v>
      </c>
      <c r="P14" s="22" t="s">
        <v>261</v>
      </c>
      <c r="Q14" s="22" t="s">
        <v>528</v>
      </c>
      <c r="R14" s="38">
        <v>0.1</v>
      </c>
      <c r="S14" s="38">
        <v>0.3</v>
      </c>
      <c r="T14" s="38">
        <v>0.3</v>
      </c>
      <c r="U14" s="38">
        <v>0.3</v>
      </c>
      <c r="V14" s="36">
        <v>0</v>
      </c>
      <c r="W14" s="87">
        <v>0</v>
      </c>
      <c r="X14" s="88">
        <v>0.5</v>
      </c>
      <c r="Y14" s="56">
        <v>1.6659999999999999</v>
      </c>
      <c r="Z14" s="101"/>
      <c r="AA14" s="101"/>
      <c r="AB14" s="101"/>
      <c r="AC14" s="101"/>
      <c r="AD14" s="28" t="s">
        <v>80</v>
      </c>
      <c r="AE14" s="28" t="s">
        <v>81</v>
      </c>
      <c r="AF14" s="28" t="s">
        <v>82</v>
      </c>
      <c r="AG14" s="28">
        <v>1186</v>
      </c>
      <c r="AH14" s="28" t="s">
        <v>88</v>
      </c>
      <c r="AI14" s="23" t="s">
        <v>90</v>
      </c>
      <c r="AJ14" s="86" t="s">
        <v>270</v>
      </c>
      <c r="AK14" s="86" t="s">
        <v>270</v>
      </c>
      <c r="AL14" s="86" t="s">
        <v>270</v>
      </c>
      <c r="AM14" s="23" t="s">
        <v>432</v>
      </c>
      <c r="AN14" s="23" t="s">
        <v>521</v>
      </c>
    </row>
    <row r="15" spans="1:40" ht="119.25" customHeight="1" x14ac:dyDescent="0.25">
      <c r="A15" s="27" t="s">
        <v>488</v>
      </c>
      <c r="B15" s="28" t="s">
        <v>52</v>
      </c>
      <c r="C15" s="101"/>
      <c r="D15" s="101"/>
      <c r="E15" s="23" t="s">
        <v>61</v>
      </c>
      <c r="F15" s="23" t="s">
        <v>62</v>
      </c>
      <c r="G15" s="19">
        <v>3.01</v>
      </c>
      <c r="H15" s="28" t="s">
        <v>63</v>
      </c>
      <c r="I15" s="28" t="s">
        <v>64</v>
      </c>
      <c r="J15" s="28" t="s">
        <v>65</v>
      </c>
      <c r="K15" s="28" t="s">
        <v>77</v>
      </c>
      <c r="L15" s="28" t="s">
        <v>78</v>
      </c>
      <c r="M15" s="28" t="s">
        <v>79</v>
      </c>
      <c r="N15" s="84">
        <v>42856</v>
      </c>
      <c r="O15" s="85">
        <v>43981</v>
      </c>
      <c r="P15" s="23" t="s">
        <v>262</v>
      </c>
      <c r="Q15" s="23" t="s">
        <v>263</v>
      </c>
      <c r="R15" s="38">
        <v>0.25</v>
      </c>
      <c r="S15" s="38">
        <v>0.25</v>
      </c>
      <c r="T15" s="38">
        <v>0.25</v>
      </c>
      <c r="U15" s="38">
        <v>0.25</v>
      </c>
      <c r="V15" s="38">
        <v>0.25</v>
      </c>
      <c r="W15" s="87">
        <v>1</v>
      </c>
      <c r="X15" s="36">
        <v>0.5</v>
      </c>
      <c r="Y15" s="56">
        <v>2</v>
      </c>
      <c r="Z15" s="101"/>
      <c r="AA15" s="101"/>
      <c r="AB15" s="101"/>
      <c r="AC15" s="101"/>
      <c r="AD15" s="23" t="s">
        <v>80</v>
      </c>
      <c r="AE15" s="23" t="s">
        <v>81</v>
      </c>
      <c r="AF15" s="23" t="s">
        <v>82</v>
      </c>
      <c r="AG15" s="28">
        <v>1187</v>
      </c>
      <c r="AH15" s="28" t="s">
        <v>91</v>
      </c>
      <c r="AI15" s="23" t="s">
        <v>92</v>
      </c>
      <c r="AJ15" s="86" t="s">
        <v>270</v>
      </c>
      <c r="AK15" s="86" t="s">
        <v>270</v>
      </c>
      <c r="AL15" s="86" t="s">
        <v>270</v>
      </c>
      <c r="AM15" s="23" t="s">
        <v>433</v>
      </c>
      <c r="AN15" s="39" t="s">
        <v>434</v>
      </c>
    </row>
    <row r="16" spans="1:40" ht="119.25" customHeight="1" x14ac:dyDescent="0.25">
      <c r="A16" s="27" t="s">
        <v>476</v>
      </c>
      <c r="B16" s="68" t="s">
        <v>93</v>
      </c>
      <c r="C16" s="101"/>
      <c r="D16" s="101"/>
      <c r="E16" s="68" t="s">
        <v>94</v>
      </c>
      <c r="F16" s="68" t="s">
        <v>95</v>
      </c>
      <c r="G16" s="89">
        <v>2.8333333299999999</v>
      </c>
      <c r="H16" s="19" t="s">
        <v>106</v>
      </c>
      <c r="I16" s="19" t="s">
        <v>107</v>
      </c>
      <c r="J16" s="28" t="s">
        <v>65</v>
      </c>
      <c r="K16" s="22" t="s">
        <v>108</v>
      </c>
      <c r="L16" s="22" t="s">
        <v>109</v>
      </c>
      <c r="M16" s="83" t="s">
        <v>110</v>
      </c>
      <c r="N16" s="84">
        <v>42917</v>
      </c>
      <c r="O16" s="90">
        <v>43981</v>
      </c>
      <c r="P16" s="22" t="s">
        <v>111</v>
      </c>
      <c r="Q16" s="22" t="s">
        <v>112</v>
      </c>
      <c r="R16" s="38">
        <v>1</v>
      </c>
      <c r="S16" s="38">
        <v>1</v>
      </c>
      <c r="T16" s="38">
        <v>1</v>
      </c>
      <c r="U16" s="38">
        <v>1</v>
      </c>
      <c r="V16" s="38">
        <v>1</v>
      </c>
      <c r="W16" s="55">
        <v>1</v>
      </c>
      <c r="X16" s="38">
        <v>0</v>
      </c>
      <c r="Y16" s="55">
        <v>0</v>
      </c>
      <c r="Z16" s="53"/>
      <c r="AA16" s="53"/>
      <c r="AB16" s="53"/>
      <c r="AC16" s="101"/>
      <c r="AD16" s="68" t="s">
        <v>80</v>
      </c>
      <c r="AE16" s="68" t="s">
        <v>132</v>
      </c>
      <c r="AF16" s="68" t="s">
        <v>133</v>
      </c>
      <c r="AG16" s="53">
        <v>1049</v>
      </c>
      <c r="AH16" s="68" t="s">
        <v>134</v>
      </c>
      <c r="AI16" s="35" t="s">
        <v>135</v>
      </c>
      <c r="AJ16" s="91">
        <v>294528126872</v>
      </c>
      <c r="AK16" s="92" t="s">
        <v>115</v>
      </c>
      <c r="AL16" s="91" t="s">
        <v>115</v>
      </c>
      <c r="AM16" s="72" t="s">
        <v>436</v>
      </c>
      <c r="AN16" s="35" t="s">
        <v>437</v>
      </c>
    </row>
    <row r="17" spans="1:40" ht="119.25" customHeight="1" x14ac:dyDescent="0.25">
      <c r="A17" s="27" t="s">
        <v>477</v>
      </c>
      <c r="B17" s="68" t="s">
        <v>93</v>
      </c>
      <c r="C17" s="101"/>
      <c r="D17" s="101"/>
      <c r="E17" s="68" t="s">
        <v>96</v>
      </c>
      <c r="F17" s="22" t="s">
        <v>97</v>
      </c>
      <c r="G17" s="89">
        <v>2.8333333299999999</v>
      </c>
      <c r="H17" s="19" t="s">
        <v>106</v>
      </c>
      <c r="I17" s="19" t="s">
        <v>107</v>
      </c>
      <c r="J17" s="28" t="s">
        <v>65</v>
      </c>
      <c r="K17" s="22" t="s">
        <v>108</v>
      </c>
      <c r="L17" s="22" t="s">
        <v>109</v>
      </c>
      <c r="M17" s="83" t="s">
        <v>110</v>
      </c>
      <c r="N17" s="84">
        <v>42856</v>
      </c>
      <c r="O17" s="90">
        <v>43981</v>
      </c>
      <c r="P17" s="22" t="s">
        <v>113</v>
      </c>
      <c r="Q17" s="72" t="s">
        <v>114</v>
      </c>
      <c r="R17" s="38">
        <v>1</v>
      </c>
      <c r="S17" s="38">
        <v>1</v>
      </c>
      <c r="T17" s="38">
        <v>1</v>
      </c>
      <c r="U17" s="38">
        <v>1</v>
      </c>
      <c r="V17" s="38">
        <v>1</v>
      </c>
      <c r="W17" s="55">
        <v>1</v>
      </c>
      <c r="X17" s="38">
        <v>0</v>
      </c>
      <c r="Y17" s="55">
        <v>0</v>
      </c>
      <c r="Z17" s="53"/>
      <c r="AA17" s="53"/>
      <c r="AB17" s="53"/>
      <c r="AC17" s="101"/>
      <c r="AD17" s="68" t="s">
        <v>80</v>
      </c>
      <c r="AE17" s="68" t="s">
        <v>132</v>
      </c>
      <c r="AF17" s="68" t="s">
        <v>133</v>
      </c>
      <c r="AG17" s="53">
        <v>1049</v>
      </c>
      <c r="AH17" s="68" t="s">
        <v>134</v>
      </c>
      <c r="AI17" s="35" t="s">
        <v>136</v>
      </c>
      <c r="AJ17" s="91">
        <v>20489272273</v>
      </c>
      <c r="AK17" s="92" t="s">
        <v>115</v>
      </c>
      <c r="AL17" s="91" t="s">
        <v>115</v>
      </c>
      <c r="AM17" s="72" t="s">
        <v>438</v>
      </c>
      <c r="AN17" s="35" t="s">
        <v>439</v>
      </c>
    </row>
    <row r="18" spans="1:40" ht="119.25" customHeight="1" x14ac:dyDescent="0.25">
      <c r="A18" s="27" t="s">
        <v>478</v>
      </c>
      <c r="B18" s="68" t="s">
        <v>93</v>
      </c>
      <c r="C18" s="101"/>
      <c r="D18" s="101"/>
      <c r="E18" s="68" t="s">
        <v>98</v>
      </c>
      <c r="F18" s="68" t="s">
        <v>99</v>
      </c>
      <c r="G18" s="89">
        <v>2.8333333299999999</v>
      </c>
      <c r="H18" s="19" t="s">
        <v>106</v>
      </c>
      <c r="I18" s="19" t="s">
        <v>107</v>
      </c>
      <c r="J18" s="28" t="s">
        <v>65</v>
      </c>
      <c r="K18" s="22" t="s">
        <v>108</v>
      </c>
      <c r="L18" s="22" t="s">
        <v>109</v>
      </c>
      <c r="M18" s="83" t="s">
        <v>110</v>
      </c>
      <c r="N18" s="84">
        <v>43101</v>
      </c>
      <c r="O18" s="90">
        <v>43981</v>
      </c>
      <c r="P18" s="68" t="s">
        <v>116</v>
      </c>
      <c r="Q18" s="68" t="s">
        <v>117</v>
      </c>
      <c r="R18" s="19" t="s">
        <v>115</v>
      </c>
      <c r="S18" s="38">
        <v>1</v>
      </c>
      <c r="T18" s="38">
        <v>1</v>
      </c>
      <c r="U18" s="38">
        <v>1</v>
      </c>
      <c r="V18" s="54" t="s">
        <v>270</v>
      </c>
      <c r="W18" s="54" t="s">
        <v>270</v>
      </c>
      <c r="X18" s="38">
        <v>0</v>
      </c>
      <c r="Y18" s="55">
        <v>0</v>
      </c>
      <c r="Z18" s="53"/>
      <c r="AA18" s="53"/>
      <c r="AB18" s="53"/>
      <c r="AC18" s="101"/>
      <c r="AD18" s="68" t="s">
        <v>80</v>
      </c>
      <c r="AE18" s="68" t="s">
        <v>132</v>
      </c>
      <c r="AF18" s="68" t="s">
        <v>133</v>
      </c>
      <c r="AG18" s="53">
        <v>1049</v>
      </c>
      <c r="AH18" s="68" t="s">
        <v>134</v>
      </c>
      <c r="AI18" s="35" t="s">
        <v>135</v>
      </c>
      <c r="AJ18" s="91">
        <v>303353501378</v>
      </c>
      <c r="AK18" s="93" t="s">
        <v>115</v>
      </c>
      <c r="AL18" s="91" t="s">
        <v>115</v>
      </c>
      <c r="AM18" s="72" t="s">
        <v>440</v>
      </c>
      <c r="AN18" s="35" t="s">
        <v>441</v>
      </c>
    </row>
    <row r="19" spans="1:40" ht="119.25" customHeight="1" x14ac:dyDescent="0.25">
      <c r="A19" s="27" t="s">
        <v>479</v>
      </c>
      <c r="B19" s="68" t="s">
        <v>93</v>
      </c>
      <c r="C19" s="101"/>
      <c r="D19" s="101"/>
      <c r="E19" s="68" t="s">
        <v>100</v>
      </c>
      <c r="F19" s="68" t="s">
        <v>101</v>
      </c>
      <c r="G19" s="89">
        <v>2.8333333299999999</v>
      </c>
      <c r="H19" s="19" t="s">
        <v>106</v>
      </c>
      <c r="I19" s="19" t="s">
        <v>107</v>
      </c>
      <c r="J19" s="28" t="s">
        <v>65</v>
      </c>
      <c r="K19" s="22" t="s">
        <v>118</v>
      </c>
      <c r="L19" s="22" t="s">
        <v>119</v>
      </c>
      <c r="M19" s="83" t="s">
        <v>120</v>
      </c>
      <c r="N19" s="84">
        <v>43132</v>
      </c>
      <c r="O19" s="90">
        <v>44195</v>
      </c>
      <c r="P19" s="22" t="s">
        <v>121</v>
      </c>
      <c r="Q19" s="68" t="s">
        <v>122</v>
      </c>
      <c r="R19" s="19" t="s">
        <v>115</v>
      </c>
      <c r="S19" s="38">
        <v>0.4</v>
      </c>
      <c r="T19" s="38">
        <v>0.4</v>
      </c>
      <c r="U19" s="38">
        <v>0.2</v>
      </c>
      <c r="V19" s="54" t="s">
        <v>270</v>
      </c>
      <c r="W19" s="55" t="s">
        <v>270</v>
      </c>
      <c r="X19" s="38">
        <v>0</v>
      </c>
      <c r="Y19" s="55">
        <v>0</v>
      </c>
      <c r="Z19" s="53"/>
      <c r="AA19" s="53"/>
      <c r="AB19" s="53"/>
      <c r="AC19" s="101"/>
      <c r="AD19" s="68" t="s">
        <v>80</v>
      </c>
      <c r="AE19" s="68" t="s">
        <v>137</v>
      </c>
      <c r="AF19" s="68" t="s">
        <v>138</v>
      </c>
      <c r="AG19" s="53">
        <v>1053</v>
      </c>
      <c r="AH19" s="68" t="s">
        <v>139</v>
      </c>
      <c r="AI19" s="68" t="s">
        <v>140</v>
      </c>
      <c r="AJ19" s="91">
        <v>50923291740</v>
      </c>
      <c r="AK19" s="93" t="s">
        <v>141</v>
      </c>
      <c r="AL19" s="93" t="s">
        <v>141</v>
      </c>
      <c r="AM19" s="72" t="s">
        <v>442</v>
      </c>
      <c r="AN19" s="22" t="s">
        <v>443</v>
      </c>
    </row>
    <row r="20" spans="1:40" ht="119.25" customHeight="1" x14ac:dyDescent="0.25">
      <c r="A20" s="27" t="s">
        <v>480</v>
      </c>
      <c r="B20" s="68" t="s">
        <v>93</v>
      </c>
      <c r="C20" s="101"/>
      <c r="D20" s="101"/>
      <c r="E20" s="68" t="s">
        <v>102</v>
      </c>
      <c r="F20" s="68" t="s">
        <v>103</v>
      </c>
      <c r="G20" s="89">
        <v>2.8333333299999999</v>
      </c>
      <c r="H20" s="19" t="s">
        <v>106</v>
      </c>
      <c r="I20" s="19" t="s">
        <v>107</v>
      </c>
      <c r="J20" s="28" t="s">
        <v>65</v>
      </c>
      <c r="K20" s="22" t="s">
        <v>123</v>
      </c>
      <c r="L20" s="22" t="s">
        <v>119</v>
      </c>
      <c r="M20" s="83" t="s">
        <v>124</v>
      </c>
      <c r="N20" s="84">
        <v>43009</v>
      </c>
      <c r="O20" s="90">
        <v>44195</v>
      </c>
      <c r="P20" s="22" t="s">
        <v>125</v>
      </c>
      <c r="Q20" s="22" t="s">
        <v>126</v>
      </c>
      <c r="R20" s="19">
        <v>1</v>
      </c>
      <c r="S20" s="19">
        <v>1</v>
      </c>
      <c r="T20" s="19">
        <v>1</v>
      </c>
      <c r="U20" s="19">
        <v>1</v>
      </c>
      <c r="V20" s="54">
        <v>0</v>
      </c>
      <c r="W20" s="55">
        <v>0</v>
      </c>
      <c r="X20" s="19">
        <v>1</v>
      </c>
      <c r="Y20" s="55">
        <v>1</v>
      </c>
      <c r="Z20" s="53"/>
      <c r="AA20" s="53"/>
      <c r="AB20" s="53"/>
      <c r="AC20" s="101"/>
      <c r="AD20" s="68" t="s">
        <v>80</v>
      </c>
      <c r="AE20" s="68" t="s">
        <v>137</v>
      </c>
      <c r="AF20" s="68" t="s">
        <v>138</v>
      </c>
      <c r="AG20" s="53">
        <v>1053</v>
      </c>
      <c r="AH20" s="68" t="s">
        <v>139</v>
      </c>
      <c r="AI20" s="68" t="s">
        <v>140</v>
      </c>
      <c r="AJ20" s="91">
        <v>50923291740</v>
      </c>
      <c r="AK20" s="92">
        <v>1.8887127425121163E-4</v>
      </c>
      <c r="AL20" s="94">
        <v>9617947</v>
      </c>
      <c r="AM20" s="72" t="s">
        <v>482</v>
      </c>
      <c r="AN20" s="72" t="s">
        <v>483</v>
      </c>
    </row>
    <row r="21" spans="1:40" ht="119.25" customHeight="1" x14ac:dyDescent="0.25">
      <c r="A21" s="27" t="s">
        <v>481</v>
      </c>
      <c r="B21" s="68" t="s">
        <v>93</v>
      </c>
      <c r="C21" s="101"/>
      <c r="D21" s="101"/>
      <c r="E21" s="22" t="s">
        <v>104</v>
      </c>
      <c r="F21" s="22" t="s">
        <v>105</v>
      </c>
      <c r="G21" s="89">
        <v>2.8333333299999999</v>
      </c>
      <c r="H21" s="19" t="s">
        <v>106</v>
      </c>
      <c r="I21" s="19" t="s">
        <v>107</v>
      </c>
      <c r="J21" s="28" t="s">
        <v>65</v>
      </c>
      <c r="K21" s="22" t="s">
        <v>127</v>
      </c>
      <c r="L21" s="22" t="s">
        <v>128</v>
      </c>
      <c r="M21" s="83" t="s">
        <v>129</v>
      </c>
      <c r="N21" s="84">
        <v>42917</v>
      </c>
      <c r="O21" s="90">
        <v>43981</v>
      </c>
      <c r="P21" s="22" t="s">
        <v>130</v>
      </c>
      <c r="Q21" s="68" t="s">
        <v>131</v>
      </c>
      <c r="R21" s="38">
        <v>1</v>
      </c>
      <c r="S21" s="38">
        <v>1</v>
      </c>
      <c r="T21" s="38">
        <v>1</v>
      </c>
      <c r="U21" s="38">
        <v>1</v>
      </c>
      <c r="V21" s="38">
        <v>1</v>
      </c>
      <c r="W21" s="55">
        <v>1</v>
      </c>
      <c r="X21" s="38">
        <v>1</v>
      </c>
      <c r="Y21" s="55">
        <v>1</v>
      </c>
      <c r="Z21" s="53"/>
      <c r="AA21" s="53"/>
      <c r="AB21" s="53"/>
      <c r="AC21" s="101"/>
      <c r="AD21" s="68" t="s">
        <v>80</v>
      </c>
      <c r="AE21" s="68" t="s">
        <v>132</v>
      </c>
      <c r="AF21" s="68" t="s">
        <v>133</v>
      </c>
      <c r="AG21" s="53">
        <v>1074</v>
      </c>
      <c r="AH21" s="68" t="s">
        <v>142</v>
      </c>
      <c r="AI21" s="68" t="s">
        <v>143</v>
      </c>
      <c r="AJ21" s="95">
        <v>136340000373</v>
      </c>
      <c r="AK21" s="92">
        <v>1.9627444043413254E-3</v>
      </c>
      <c r="AL21" s="95">
        <v>267600572.81999999</v>
      </c>
      <c r="AM21" s="72" t="s">
        <v>444</v>
      </c>
      <c r="AN21" s="68" t="s">
        <v>445</v>
      </c>
    </row>
    <row r="22" spans="1:40" s="13" customFormat="1" ht="119.25" customHeight="1" x14ac:dyDescent="0.25">
      <c r="A22" s="27" t="s">
        <v>491</v>
      </c>
      <c r="B22" s="53" t="s">
        <v>144</v>
      </c>
      <c r="C22" s="101"/>
      <c r="D22" s="101"/>
      <c r="E22" s="96" t="s">
        <v>145</v>
      </c>
      <c r="F22" s="96" t="s">
        <v>146</v>
      </c>
      <c r="G22" s="89">
        <v>5.85</v>
      </c>
      <c r="H22" s="19" t="s">
        <v>159</v>
      </c>
      <c r="I22" s="19" t="s">
        <v>160</v>
      </c>
      <c r="J22" s="19" t="s">
        <v>65</v>
      </c>
      <c r="K22" s="19" t="s">
        <v>161</v>
      </c>
      <c r="L22" s="19">
        <v>3795750</v>
      </c>
      <c r="M22" s="53" t="s">
        <v>162</v>
      </c>
      <c r="N22" s="97">
        <v>42856</v>
      </c>
      <c r="O22" s="98">
        <v>44012</v>
      </c>
      <c r="P22" s="34" t="s">
        <v>163</v>
      </c>
      <c r="Q22" s="35" t="s">
        <v>164</v>
      </c>
      <c r="R22" s="19">
        <v>2</v>
      </c>
      <c r="S22" s="19">
        <v>2</v>
      </c>
      <c r="T22" s="19">
        <v>2</v>
      </c>
      <c r="U22" s="19">
        <v>2</v>
      </c>
      <c r="V22" s="54">
        <v>2</v>
      </c>
      <c r="W22" s="55">
        <v>1</v>
      </c>
      <c r="X22" s="19">
        <v>2</v>
      </c>
      <c r="Y22" s="56">
        <v>1</v>
      </c>
      <c r="Z22" s="101"/>
      <c r="AA22" s="101"/>
      <c r="AB22" s="101"/>
      <c r="AC22" s="101"/>
      <c r="AD22" s="35" t="s">
        <v>80</v>
      </c>
      <c r="AE22" s="35" t="s">
        <v>187</v>
      </c>
      <c r="AF22" s="35" t="s">
        <v>188</v>
      </c>
      <c r="AG22" s="35">
        <v>1017</v>
      </c>
      <c r="AH22" s="35" t="s">
        <v>189</v>
      </c>
      <c r="AI22" s="35" t="s">
        <v>190</v>
      </c>
      <c r="AJ22" s="99" t="s">
        <v>429</v>
      </c>
      <c r="AK22" s="126">
        <v>0.2</v>
      </c>
      <c r="AL22" s="40">
        <f>30000000+30000000</f>
        <v>60000000</v>
      </c>
      <c r="AM22" s="41" t="s">
        <v>505</v>
      </c>
      <c r="AN22" s="41" t="s">
        <v>506</v>
      </c>
    </row>
    <row r="23" spans="1:40" ht="119.25" customHeight="1" x14ac:dyDescent="0.25">
      <c r="A23" s="27" t="s">
        <v>492</v>
      </c>
      <c r="B23" s="53" t="s">
        <v>144</v>
      </c>
      <c r="C23" s="101"/>
      <c r="D23" s="101"/>
      <c r="E23" s="96" t="s">
        <v>147</v>
      </c>
      <c r="F23" s="96" t="s">
        <v>148</v>
      </c>
      <c r="G23" s="89">
        <v>1.8</v>
      </c>
      <c r="H23" s="19" t="s">
        <v>159</v>
      </c>
      <c r="I23" s="19" t="s">
        <v>160</v>
      </c>
      <c r="J23" s="19" t="s">
        <v>65</v>
      </c>
      <c r="K23" s="19" t="s">
        <v>161</v>
      </c>
      <c r="L23" s="19">
        <v>3795750</v>
      </c>
      <c r="M23" s="53" t="s">
        <v>162</v>
      </c>
      <c r="N23" s="97">
        <v>43101</v>
      </c>
      <c r="O23" s="98">
        <v>44012</v>
      </c>
      <c r="P23" s="34" t="s">
        <v>168</v>
      </c>
      <c r="Q23" s="35" t="s">
        <v>169</v>
      </c>
      <c r="R23" s="19" t="s">
        <v>270</v>
      </c>
      <c r="S23" s="19">
        <v>2</v>
      </c>
      <c r="T23" s="19">
        <v>2</v>
      </c>
      <c r="U23" s="19">
        <v>2</v>
      </c>
      <c r="V23" s="54" t="s">
        <v>270</v>
      </c>
      <c r="W23" s="54" t="s">
        <v>270</v>
      </c>
      <c r="X23" s="19">
        <v>2</v>
      </c>
      <c r="Y23" s="56">
        <v>1</v>
      </c>
      <c r="Z23" s="101"/>
      <c r="AA23" s="101"/>
      <c r="AB23" s="101"/>
      <c r="AC23" s="101"/>
      <c r="AD23" s="35" t="s">
        <v>80</v>
      </c>
      <c r="AE23" s="35" t="s">
        <v>187</v>
      </c>
      <c r="AF23" s="35" t="s">
        <v>188</v>
      </c>
      <c r="AG23" s="35">
        <v>1017</v>
      </c>
      <c r="AH23" s="35" t="s">
        <v>189</v>
      </c>
      <c r="AI23" s="35" t="s">
        <v>190</v>
      </c>
      <c r="AJ23" s="99" t="s">
        <v>429</v>
      </c>
      <c r="AK23" s="126">
        <v>0.02</v>
      </c>
      <c r="AL23" s="40">
        <f>5000000</f>
        <v>5000000</v>
      </c>
      <c r="AM23" s="35" t="s">
        <v>195</v>
      </c>
      <c r="AN23" s="35" t="s">
        <v>196</v>
      </c>
    </row>
    <row r="24" spans="1:40" ht="119.25" customHeight="1" x14ac:dyDescent="0.25">
      <c r="A24" s="27" t="s">
        <v>493</v>
      </c>
      <c r="B24" s="53" t="s">
        <v>144</v>
      </c>
      <c r="C24" s="101"/>
      <c r="D24" s="101"/>
      <c r="E24" s="96" t="s">
        <v>147</v>
      </c>
      <c r="F24" s="96" t="s">
        <v>148</v>
      </c>
      <c r="G24" s="89">
        <v>2.4</v>
      </c>
      <c r="H24" s="19" t="s">
        <v>159</v>
      </c>
      <c r="I24" s="19" t="s">
        <v>170</v>
      </c>
      <c r="J24" s="19" t="s">
        <v>65</v>
      </c>
      <c r="K24" s="19" t="s">
        <v>171</v>
      </c>
      <c r="L24" s="19" t="s">
        <v>172</v>
      </c>
      <c r="M24" s="28" t="s">
        <v>173</v>
      </c>
      <c r="N24" s="97">
        <v>43101</v>
      </c>
      <c r="O24" s="98">
        <v>44012</v>
      </c>
      <c r="P24" s="34" t="s">
        <v>168</v>
      </c>
      <c r="Q24" s="35" t="s">
        <v>169</v>
      </c>
      <c r="R24" s="19" t="s">
        <v>270</v>
      </c>
      <c r="S24" s="28">
        <v>1</v>
      </c>
      <c r="T24" s="28">
        <v>1</v>
      </c>
      <c r="U24" s="28">
        <v>1</v>
      </c>
      <c r="V24" s="54" t="s">
        <v>270</v>
      </c>
      <c r="W24" s="54" t="s">
        <v>270</v>
      </c>
      <c r="X24" s="19">
        <v>1</v>
      </c>
      <c r="Y24" s="56">
        <v>1</v>
      </c>
      <c r="Z24" s="101"/>
      <c r="AA24" s="101"/>
      <c r="AB24" s="101"/>
      <c r="AC24" s="101"/>
      <c r="AD24" s="35" t="s">
        <v>80</v>
      </c>
      <c r="AE24" s="35" t="s">
        <v>187</v>
      </c>
      <c r="AF24" s="35" t="s">
        <v>188</v>
      </c>
      <c r="AG24" s="35">
        <v>10</v>
      </c>
      <c r="AH24" s="34" t="s">
        <v>198</v>
      </c>
      <c r="AI24" s="34" t="s">
        <v>199</v>
      </c>
      <c r="AJ24" s="115" t="s">
        <v>200</v>
      </c>
      <c r="AK24" s="127">
        <v>0</v>
      </c>
      <c r="AL24" s="128">
        <v>0</v>
      </c>
      <c r="AM24" s="129" t="s">
        <v>197</v>
      </c>
      <c r="AN24" s="35" t="s">
        <v>201</v>
      </c>
    </row>
    <row r="25" spans="1:40" ht="119.25" customHeight="1" x14ac:dyDescent="0.25">
      <c r="A25" s="27" t="s">
        <v>494</v>
      </c>
      <c r="B25" s="53" t="s">
        <v>144</v>
      </c>
      <c r="C25" s="101"/>
      <c r="D25" s="101"/>
      <c r="E25" s="100" t="s">
        <v>149</v>
      </c>
      <c r="F25" s="96" t="s">
        <v>150</v>
      </c>
      <c r="G25" s="89">
        <v>1.8</v>
      </c>
      <c r="H25" s="19" t="s">
        <v>159</v>
      </c>
      <c r="I25" s="19" t="s">
        <v>165</v>
      </c>
      <c r="J25" s="19" t="s">
        <v>65</v>
      </c>
      <c r="K25" s="19" t="s">
        <v>174</v>
      </c>
      <c r="L25" s="19">
        <v>3550800</v>
      </c>
      <c r="M25" s="19" t="s">
        <v>175</v>
      </c>
      <c r="N25" s="97">
        <v>43101</v>
      </c>
      <c r="O25" s="97">
        <v>44012</v>
      </c>
      <c r="P25" s="34" t="s">
        <v>176</v>
      </c>
      <c r="Q25" s="34" t="s">
        <v>177</v>
      </c>
      <c r="R25" s="38" t="s">
        <v>270</v>
      </c>
      <c r="S25" s="38">
        <v>0.5</v>
      </c>
      <c r="T25" s="38">
        <v>0.5</v>
      </c>
      <c r="U25" s="38">
        <v>0</v>
      </c>
      <c r="V25" s="54" t="s">
        <v>270</v>
      </c>
      <c r="W25" s="54" t="s">
        <v>270</v>
      </c>
      <c r="X25" s="19">
        <v>0</v>
      </c>
      <c r="Y25" s="56">
        <v>0</v>
      </c>
      <c r="Z25" s="101"/>
      <c r="AA25" s="101"/>
      <c r="AB25" s="101"/>
      <c r="AC25" s="101"/>
      <c r="AD25" s="34" t="s">
        <v>191</v>
      </c>
      <c r="AE25" s="34" t="s">
        <v>192</v>
      </c>
      <c r="AF25" s="34" t="s">
        <v>193</v>
      </c>
      <c r="AG25" s="34">
        <v>1114</v>
      </c>
      <c r="AH25" s="34" t="s">
        <v>202</v>
      </c>
      <c r="AI25" s="34" t="s">
        <v>203</v>
      </c>
      <c r="AJ25" s="42">
        <v>16230206371</v>
      </c>
      <c r="AK25" s="43" t="s">
        <v>270</v>
      </c>
      <c r="AL25" s="43" t="s">
        <v>270</v>
      </c>
      <c r="AM25" s="44" t="s">
        <v>509</v>
      </c>
      <c r="AN25" s="45" t="s">
        <v>508</v>
      </c>
    </row>
    <row r="26" spans="1:40" ht="119.25" customHeight="1" x14ac:dyDescent="0.25">
      <c r="A26" s="89" t="s">
        <v>452</v>
      </c>
      <c r="B26" s="53" t="s">
        <v>144</v>
      </c>
      <c r="C26" s="101"/>
      <c r="D26" s="101"/>
      <c r="E26" s="102" t="s">
        <v>151</v>
      </c>
      <c r="F26" s="68" t="s">
        <v>152</v>
      </c>
      <c r="G26" s="89">
        <v>1.8</v>
      </c>
      <c r="H26" s="19" t="s">
        <v>159</v>
      </c>
      <c r="I26" s="19" t="s">
        <v>178</v>
      </c>
      <c r="J26" s="19" t="s">
        <v>65</v>
      </c>
      <c r="K26" s="19" t="s">
        <v>179</v>
      </c>
      <c r="L26" s="19">
        <v>3274850</v>
      </c>
      <c r="M26" s="28" t="s">
        <v>180</v>
      </c>
      <c r="N26" s="97">
        <v>43101</v>
      </c>
      <c r="O26" s="98">
        <v>44012</v>
      </c>
      <c r="P26" s="34" t="s">
        <v>166</v>
      </c>
      <c r="Q26" s="35" t="s">
        <v>167</v>
      </c>
      <c r="R26" s="19" t="s">
        <v>270</v>
      </c>
      <c r="S26" s="19">
        <v>1</v>
      </c>
      <c r="T26" s="19">
        <v>1</v>
      </c>
      <c r="U26" s="19">
        <v>1</v>
      </c>
      <c r="V26" s="54" t="s">
        <v>270</v>
      </c>
      <c r="W26" s="54" t="s">
        <v>270</v>
      </c>
      <c r="X26" s="19">
        <v>1</v>
      </c>
      <c r="Y26" s="56">
        <v>1</v>
      </c>
      <c r="Z26" s="101"/>
      <c r="AA26" s="101"/>
      <c r="AB26" s="101"/>
      <c r="AC26" s="101"/>
      <c r="AD26" s="35" t="s">
        <v>191</v>
      </c>
      <c r="AE26" s="35" t="s">
        <v>192</v>
      </c>
      <c r="AF26" s="35" t="s">
        <v>194</v>
      </c>
      <c r="AG26" s="35">
        <v>1016</v>
      </c>
      <c r="AH26" s="35" t="s">
        <v>204</v>
      </c>
      <c r="AI26" s="35" t="s">
        <v>205</v>
      </c>
      <c r="AJ26" s="99" t="s">
        <v>206</v>
      </c>
      <c r="AK26" s="69" t="s">
        <v>270</v>
      </c>
      <c r="AL26" s="69" t="s">
        <v>270</v>
      </c>
      <c r="AM26" s="43" t="s">
        <v>511</v>
      </c>
      <c r="AN26" s="46" t="s">
        <v>510</v>
      </c>
    </row>
    <row r="27" spans="1:40" ht="119.25" customHeight="1" x14ac:dyDescent="0.25">
      <c r="A27" s="27" t="s">
        <v>495</v>
      </c>
      <c r="B27" s="53" t="s">
        <v>144</v>
      </c>
      <c r="C27" s="101"/>
      <c r="D27" s="101"/>
      <c r="E27" s="102" t="s">
        <v>151</v>
      </c>
      <c r="F27" s="68" t="s">
        <v>152</v>
      </c>
      <c r="G27" s="89">
        <v>1</v>
      </c>
      <c r="H27" s="19" t="s">
        <v>159</v>
      </c>
      <c r="I27" s="19" t="s">
        <v>160</v>
      </c>
      <c r="J27" s="19" t="s">
        <v>65</v>
      </c>
      <c r="K27" s="19" t="s">
        <v>161</v>
      </c>
      <c r="L27" s="19">
        <v>3795750</v>
      </c>
      <c r="M27" s="53" t="s">
        <v>162</v>
      </c>
      <c r="N27" s="97">
        <v>43101</v>
      </c>
      <c r="O27" s="98">
        <v>44012</v>
      </c>
      <c r="P27" s="34" t="s">
        <v>166</v>
      </c>
      <c r="Q27" s="35" t="s">
        <v>167</v>
      </c>
      <c r="R27" s="19" t="s">
        <v>270</v>
      </c>
      <c r="S27" s="19">
        <v>1</v>
      </c>
      <c r="T27" s="19">
        <v>1</v>
      </c>
      <c r="U27" s="19">
        <v>1</v>
      </c>
      <c r="V27" s="54" t="s">
        <v>270</v>
      </c>
      <c r="W27" s="54" t="s">
        <v>270</v>
      </c>
      <c r="X27" s="19">
        <v>1</v>
      </c>
      <c r="Y27" s="56">
        <v>1</v>
      </c>
      <c r="Z27" s="101"/>
      <c r="AA27" s="101"/>
      <c r="AB27" s="101"/>
      <c r="AC27" s="101"/>
      <c r="AD27" s="35" t="s">
        <v>191</v>
      </c>
      <c r="AE27" s="35" t="s">
        <v>192</v>
      </c>
      <c r="AF27" s="35" t="s">
        <v>193</v>
      </c>
      <c r="AG27" s="53">
        <v>1017</v>
      </c>
      <c r="AH27" s="53" t="s">
        <v>189</v>
      </c>
      <c r="AI27" s="53" t="s">
        <v>190</v>
      </c>
      <c r="AJ27" s="99">
        <v>22717765000</v>
      </c>
      <c r="AK27" s="126">
        <v>0.04</v>
      </c>
      <c r="AL27" s="40">
        <f>6000000+4000000</f>
        <v>10000000</v>
      </c>
      <c r="AM27" s="46" t="s">
        <v>507</v>
      </c>
      <c r="AN27" s="41" t="s">
        <v>207</v>
      </c>
    </row>
    <row r="28" spans="1:40" s="13" customFormat="1" ht="119.25" customHeight="1" x14ac:dyDescent="0.25">
      <c r="A28" s="89" t="s">
        <v>454</v>
      </c>
      <c r="B28" s="53" t="s">
        <v>144</v>
      </c>
      <c r="C28" s="101"/>
      <c r="D28" s="101"/>
      <c r="E28" s="102" t="s">
        <v>153</v>
      </c>
      <c r="F28" s="103" t="s">
        <v>154</v>
      </c>
      <c r="G28" s="89">
        <v>0.9</v>
      </c>
      <c r="H28" s="19" t="s">
        <v>159</v>
      </c>
      <c r="I28" s="19" t="s">
        <v>178</v>
      </c>
      <c r="J28" s="19" t="s">
        <v>65</v>
      </c>
      <c r="K28" s="19" t="s">
        <v>179</v>
      </c>
      <c r="L28" s="19">
        <v>3274850</v>
      </c>
      <c r="M28" s="28" t="s">
        <v>180</v>
      </c>
      <c r="N28" s="97">
        <v>43101</v>
      </c>
      <c r="O28" s="98">
        <v>44012</v>
      </c>
      <c r="P28" s="34" t="s">
        <v>181</v>
      </c>
      <c r="Q28" s="34" t="s">
        <v>182</v>
      </c>
      <c r="R28" s="19" t="s">
        <v>270</v>
      </c>
      <c r="S28" s="53">
        <v>5</v>
      </c>
      <c r="T28" s="53">
        <v>5</v>
      </c>
      <c r="U28" s="19">
        <v>0</v>
      </c>
      <c r="V28" s="54" t="s">
        <v>270</v>
      </c>
      <c r="W28" s="55" t="s">
        <v>270</v>
      </c>
      <c r="X28" s="53">
        <v>5</v>
      </c>
      <c r="Y28" s="56">
        <v>1</v>
      </c>
      <c r="Z28" s="101"/>
      <c r="AA28" s="101"/>
      <c r="AB28" s="101"/>
      <c r="AC28" s="101"/>
      <c r="AD28" s="35" t="s">
        <v>191</v>
      </c>
      <c r="AE28" s="35" t="s">
        <v>192</v>
      </c>
      <c r="AF28" s="35" t="s">
        <v>194</v>
      </c>
      <c r="AG28" s="35" t="s">
        <v>208</v>
      </c>
      <c r="AH28" s="35" t="s">
        <v>209</v>
      </c>
      <c r="AI28" s="35" t="s">
        <v>205</v>
      </c>
      <c r="AJ28" s="62" t="s">
        <v>206</v>
      </c>
      <c r="AK28" s="47" t="s">
        <v>270</v>
      </c>
      <c r="AL28" s="47" t="s">
        <v>270</v>
      </c>
      <c r="AM28" s="35" t="s">
        <v>210</v>
      </c>
      <c r="AN28" s="35" t="s">
        <v>211</v>
      </c>
    </row>
    <row r="29" spans="1:40" s="13" customFormat="1" ht="119.25" customHeight="1" x14ac:dyDescent="0.25">
      <c r="A29" s="89" t="s">
        <v>455</v>
      </c>
      <c r="B29" s="53" t="s">
        <v>144</v>
      </c>
      <c r="C29" s="101"/>
      <c r="D29" s="101"/>
      <c r="E29" s="96" t="s">
        <v>155</v>
      </c>
      <c r="F29" s="96" t="s">
        <v>156</v>
      </c>
      <c r="G29" s="89">
        <v>1.1000000000000001</v>
      </c>
      <c r="H29" s="19" t="s">
        <v>159</v>
      </c>
      <c r="I29" s="19" t="s">
        <v>178</v>
      </c>
      <c r="J29" s="19" t="s">
        <v>65</v>
      </c>
      <c r="K29" s="19" t="s">
        <v>179</v>
      </c>
      <c r="L29" s="19">
        <v>3274850</v>
      </c>
      <c r="M29" s="28" t="s">
        <v>180</v>
      </c>
      <c r="N29" s="48">
        <v>43101</v>
      </c>
      <c r="O29" s="130">
        <v>43830</v>
      </c>
      <c r="P29" s="34" t="s">
        <v>183</v>
      </c>
      <c r="Q29" s="34" t="s">
        <v>184</v>
      </c>
      <c r="R29" s="19" t="s">
        <v>270</v>
      </c>
      <c r="S29" s="19">
        <v>1</v>
      </c>
      <c r="T29" s="19">
        <v>1</v>
      </c>
      <c r="U29" s="19">
        <v>0</v>
      </c>
      <c r="V29" s="54" t="s">
        <v>270</v>
      </c>
      <c r="W29" s="55" t="s">
        <v>270</v>
      </c>
      <c r="X29" s="19">
        <v>1</v>
      </c>
      <c r="Y29" s="56">
        <v>1</v>
      </c>
      <c r="Z29" s="101"/>
      <c r="AA29" s="101"/>
      <c r="AB29" s="101"/>
      <c r="AC29" s="101"/>
      <c r="AD29" s="35" t="s">
        <v>191</v>
      </c>
      <c r="AE29" s="35" t="s">
        <v>192</v>
      </c>
      <c r="AF29" s="35" t="s">
        <v>194</v>
      </c>
      <c r="AG29" s="35">
        <v>1016</v>
      </c>
      <c r="AH29" s="35" t="s">
        <v>212</v>
      </c>
      <c r="AI29" s="35" t="s">
        <v>205</v>
      </c>
      <c r="AJ29" s="62" t="s">
        <v>206</v>
      </c>
      <c r="AK29" s="47" t="s">
        <v>270</v>
      </c>
      <c r="AL29" s="47" t="s">
        <v>270</v>
      </c>
      <c r="AM29" s="131" t="s">
        <v>512</v>
      </c>
      <c r="AN29" s="131" t="s">
        <v>424</v>
      </c>
    </row>
    <row r="30" spans="1:40" s="13" customFormat="1" ht="119.25" customHeight="1" x14ac:dyDescent="0.25">
      <c r="A30" s="27" t="s">
        <v>496</v>
      </c>
      <c r="B30" s="19" t="s">
        <v>144</v>
      </c>
      <c r="C30" s="49" t="s">
        <v>157</v>
      </c>
      <c r="D30" s="49" t="s">
        <v>158</v>
      </c>
      <c r="E30" s="49" t="s">
        <v>157</v>
      </c>
      <c r="F30" s="49" t="s">
        <v>158</v>
      </c>
      <c r="G30" s="27">
        <v>2</v>
      </c>
      <c r="H30" s="19" t="s">
        <v>159</v>
      </c>
      <c r="I30" s="19" t="s">
        <v>178</v>
      </c>
      <c r="J30" s="19" t="s">
        <v>65</v>
      </c>
      <c r="K30" s="22" t="s">
        <v>185</v>
      </c>
      <c r="L30" s="19" t="s">
        <v>186</v>
      </c>
      <c r="M30" s="19" t="s">
        <v>115</v>
      </c>
      <c r="N30" s="50">
        <v>43101</v>
      </c>
      <c r="O30" s="50">
        <v>43830</v>
      </c>
      <c r="P30" s="22" t="s">
        <v>185</v>
      </c>
      <c r="Q30" s="19" t="s">
        <v>186</v>
      </c>
      <c r="R30" s="19" t="s">
        <v>115</v>
      </c>
      <c r="S30" s="19">
        <v>1</v>
      </c>
      <c r="T30" s="19">
        <v>1</v>
      </c>
      <c r="U30" s="19">
        <v>0</v>
      </c>
      <c r="V30" s="19" t="s">
        <v>65</v>
      </c>
      <c r="W30" s="51" t="s">
        <v>115</v>
      </c>
      <c r="X30" s="19"/>
      <c r="Y30" s="19"/>
      <c r="Z30" s="19" t="s">
        <v>205</v>
      </c>
      <c r="AA30" s="52" t="s">
        <v>206</v>
      </c>
      <c r="AB30" s="19" t="s">
        <v>115</v>
      </c>
      <c r="AC30" s="19" t="s">
        <v>115</v>
      </c>
      <c r="AD30" s="22" t="s">
        <v>191</v>
      </c>
      <c r="AE30" s="22" t="s">
        <v>192</v>
      </c>
      <c r="AF30" s="22" t="s">
        <v>194</v>
      </c>
      <c r="AG30" s="19">
        <v>1016</v>
      </c>
      <c r="AH30" s="19" t="s">
        <v>212</v>
      </c>
      <c r="AI30" s="19" t="s">
        <v>205</v>
      </c>
      <c r="AJ30" s="52" t="s">
        <v>206</v>
      </c>
      <c r="AK30" s="19" t="s">
        <v>115</v>
      </c>
      <c r="AL30" s="19" t="s">
        <v>115</v>
      </c>
      <c r="AM30" s="22" t="s">
        <v>497</v>
      </c>
      <c r="AN30" s="34" t="s">
        <v>211</v>
      </c>
    </row>
    <row r="31" spans="1:40" ht="119.25" customHeight="1" x14ac:dyDescent="0.25">
      <c r="A31" s="89" t="s">
        <v>453</v>
      </c>
      <c r="B31" s="53" t="s">
        <v>144</v>
      </c>
      <c r="C31" s="101"/>
      <c r="D31" s="101"/>
      <c r="E31" s="96" t="s">
        <v>157</v>
      </c>
      <c r="F31" s="96" t="s">
        <v>158</v>
      </c>
      <c r="G31" s="89">
        <v>0.9</v>
      </c>
      <c r="H31" s="19" t="s">
        <v>159</v>
      </c>
      <c r="I31" s="19" t="s">
        <v>178</v>
      </c>
      <c r="J31" s="19" t="s">
        <v>65</v>
      </c>
      <c r="K31" s="19" t="s">
        <v>179</v>
      </c>
      <c r="L31" s="19">
        <v>3274850</v>
      </c>
      <c r="M31" s="28" t="s">
        <v>180</v>
      </c>
      <c r="N31" s="97">
        <v>43101</v>
      </c>
      <c r="O31" s="98">
        <v>43830</v>
      </c>
      <c r="P31" s="34" t="s">
        <v>185</v>
      </c>
      <c r="Q31" s="35" t="s">
        <v>186</v>
      </c>
      <c r="R31" s="19" t="s">
        <v>270</v>
      </c>
      <c r="S31" s="53">
        <v>1</v>
      </c>
      <c r="T31" s="19">
        <v>1</v>
      </c>
      <c r="U31" s="19">
        <v>0</v>
      </c>
      <c r="V31" s="54" t="s">
        <v>270</v>
      </c>
      <c r="W31" s="55" t="s">
        <v>270</v>
      </c>
      <c r="X31" s="53">
        <v>0</v>
      </c>
      <c r="Y31" s="56">
        <v>0</v>
      </c>
      <c r="Z31" s="101"/>
      <c r="AA31" s="101"/>
      <c r="AB31" s="101"/>
      <c r="AC31" s="101"/>
      <c r="AD31" s="35" t="s">
        <v>191</v>
      </c>
      <c r="AE31" s="35" t="s">
        <v>192</v>
      </c>
      <c r="AF31" s="35" t="s">
        <v>194</v>
      </c>
      <c r="AG31" s="35">
        <v>1016</v>
      </c>
      <c r="AH31" s="35" t="s">
        <v>212</v>
      </c>
      <c r="AI31" s="35" t="s">
        <v>205</v>
      </c>
      <c r="AJ31" s="62" t="s">
        <v>206</v>
      </c>
      <c r="AK31" s="19" t="s">
        <v>115</v>
      </c>
      <c r="AL31" s="19" t="s">
        <v>115</v>
      </c>
      <c r="AM31" s="35" t="s">
        <v>425</v>
      </c>
      <c r="AN31" s="35" t="s">
        <v>426</v>
      </c>
    </row>
    <row r="32" spans="1:40" ht="119.25" customHeight="1" x14ac:dyDescent="0.25">
      <c r="A32" s="27" t="s">
        <v>472</v>
      </c>
      <c r="B32" s="68" t="s">
        <v>285</v>
      </c>
      <c r="C32" s="68"/>
      <c r="D32" s="68"/>
      <c r="E32" s="68" t="s">
        <v>286</v>
      </c>
      <c r="F32" s="35" t="s">
        <v>287</v>
      </c>
      <c r="G32" s="89">
        <v>1.75</v>
      </c>
      <c r="H32" s="22" t="s">
        <v>213</v>
      </c>
      <c r="I32" s="22" t="s">
        <v>291</v>
      </c>
      <c r="J32" s="19" t="s">
        <v>65</v>
      </c>
      <c r="K32" s="19" t="s">
        <v>292</v>
      </c>
      <c r="L32" s="19" t="s">
        <v>293</v>
      </c>
      <c r="M32" s="132" t="s">
        <v>294</v>
      </c>
      <c r="N32" s="50">
        <v>42917</v>
      </c>
      <c r="O32" s="133">
        <v>44196</v>
      </c>
      <c r="P32" s="34" t="s">
        <v>295</v>
      </c>
      <c r="Q32" s="35" t="s">
        <v>296</v>
      </c>
      <c r="R32" s="19" t="s">
        <v>297</v>
      </c>
      <c r="S32" s="19" t="s">
        <v>298</v>
      </c>
      <c r="T32" s="19" t="s">
        <v>299</v>
      </c>
      <c r="U32" s="19" t="s">
        <v>300</v>
      </c>
      <c r="V32" s="54"/>
      <c r="W32" s="55"/>
      <c r="X32" s="22"/>
      <c r="Y32" s="134"/>
      <c r="Z32" s="68"/>
      <c r="AA32" s="68"/>
      <c r="AB32" s="68"/>
      <c r="AC32" s="68"/>
      <c r="AD32" s="28" t="s">
        <v>301</v>
      </c>
      <c r="AE32" s="28" t="s">
        <v>302</v>
      </c>
      <c r="AF32" s="28" t="s">
        <v>303</v>
      </c>
      <c r="AG32" s="135">
        <v>1023</v>
      </c>
      <c r="AH32" s="35" t="s">
        <v>304</v>
      </c>
      <c r="AI32" s="35" t="s">
        <v>305</v>
      </c>
      <c r="AJ32" s="53" t="s">
        <v>306</v>
      </c>
      <c r="AK32" s="68"/>
      <c r="AL32" s="68"/>
      <c r="AM32" s="68"/>
      <c r="AN32" s="35" t="s">
        <v>307</v>
      </c>
    </row>
    <row r="33" spans="1:40" ht="119.25" customHeight="1" x14ac:dyDescent="0.25">
      <c r="A33" s="27" t="s">
        <v>473</v>
      </c>
      <c r="B33" s="68" t="s">
        <v>285</v>
      </c>
      <c r="C33" s="68"/>
      <c r="D33" s="68"/>
      <c r="E33" s="68" t="s">
        <v>288</v>
      </c>
      <c r="F33" s="68" t="s">
        <v>288</v>
      </c>
      <c r="G33" s="89">
        <v>1.75</v>
      </c>
      <c r="H33" s="22" t="s">
        <v>213</v>
      </c>
      <c r="I33" s="22" t="s">
        <v>291</v>
      </c>
      <c r="J33" s="136" t="s">
        <v>65</v>
      </c>
      <c r="K33" s="19" t="s">
        <v>292</v>
      </c>
      <c r="L33" s="19" t="s">
        <v>293</v>
      </c>
      <c r="M33" s="132" t="s">
        <v>294</v>
      </c>
      <c r="N33" s="50">
        <v>42917</v>
      </c>
      <c r="O33" s="133">
        <v>44196</v>
      </c>
      <c r="P33" s="34" t="s">
        <v>308</v>
      </c>
      <c r="Q33" s="34" t="s">
        <v>309</v>
      </c>
      <c r="R33" s="38">
        <v>1</v>
      </c>
      <c r="S33" s="38">
        <v>1</v>
      </c>
      <c r="T33" s="38">
        <v>1</v>
      </c>
      <c r="U33" s="38">
        <v>1</v>
      </c>
      <c r="V33" s="54"/>
      <c r="W33" s="55"/>
      <c r="X33" s="22"/>
      <c r="Y33" s="134"/>
      <c r="Z33" s="68"/>
      <c r="AA33" s="68"/>
      <c r="AB33" s="68"/>
      <c r="AC33" s="68"/>
      <c r="AD33" s="28" t="s">
        <v>301</v>
      </c>
      <c r="AE33" s="28" t="s">
        <v>310</v>
      </c>
      <c r="AF33" s="28" t="s">
        <v>311</v>
      </c>
      <c r="AG33" s="135">
        <v>1022</v>
      </c>
      <c r="AH33" s="35" t="s">
        <v>312</v>
      </c>
      <c r="AI33" s="35" t="s">
        <v>313</v>
      </c>
      <c r="AJ33" s="120">
        <v>325000000</v>
      </c>
      <c r="AK33" s="68">
        <v>0</v>
      </c>
      <c r="AL33" s="68"/>
      <c r="AM33" s="68"/>
      <c r="AN33" s="35" t="s">
        <v>314</v>
      </c>
    </row>
    <row r="34" spans="1:40" ht="119.25" customHeight="1" x14ac:dyDescent="0.25">
      <c r="A34" s="27" t="s">
        <v>474</v>
      </c>
      <c r="B34" s="68" t="s">
        <v>285</v>
      </c>
      <c r="C34" s="68"/>
      <c r="D34" s="68"/>
      <c r="E34" s="35" t="s">
        <v>289</v>
      </c>
      <c r="F34" s="35" t="s">
        <v>289</v>
      </c>
      <c r="G34" s="89">
        <v>1.75</v>
      </c>
      <c r="H34" s="22" t="s">
        <v>213</v>
      </c>
      <c r="I34" s="22" t="s">
        <v>291</v>
      </c>
      <c r="J34" s="19" t="s">
        <v>65</v>
      </c>
      <c r="K34" s="19" t="s">
        <v>292</v>
      </c>
      <c r="L34" s="19" t="s">
        <v>293</v>
      </c>
      <c r="M34" s="132" t="s">
        <v>294</v>
      </c>
      <c r="N34" s="84">
        <v>42948</v>
      </c>
      <c r="O34" s="133">
        <v>44196</v>
      </c>
      <c r="P34" s="34" t="s">
        <v>315</v>
      </c>
      <c r="Q34" s="35" t="s">
        <v>316</v>
      </c>
      <c r="R34" s="35" t="s">
        <v>317</v>
      </c>
      <c r="S34" s="35" t="s">
        <v>317</v>
      </c>
      <c r="T34" s="35" t="s">
        <v>317</v>
      </c>
      <c r="U34" s="35" t="s">
        <v>317</v>
      </c>
      <c r="V34" s="54"/>
      <c r="W34" s="55"/>
      <c r="X34" s="22"/>
      <c r="Y34" s="134"/>
      <c r="Z34" s="68"/>
      <c r="AA34" s="68"/>
      <c r="AB34" s="68"/>
      <c r="AC34" s="68"/>
      <c r="AD34" s="68"/>
      <c r="AE34" s="68"/>
      <c r="AF34" s="68"/>
      <c r="AG34" s="135"/>
      <c r="AH34" s="35"/>
      <c r="AI34" s="35" t="s">
        <v>318</v>
      </c>
      <c r="AJ34" s="68" t="s">
        <v>319</v>
      </c>
      <c r="AK34" s="68"/>
      <c r="AL34" s="68"/>
      <c r="AM34" s="68"/>
      <c r="AN34" s="35" t="s">
        <v>320</v>
      </c>
    </row>
    <row r="35" spans="1:40" ht="119.25" customHeight="1" x14ac:dyDescent="0.25">
      <c r="A35" s="27" t="s">
        <v>475</v>
      </c>
      <c r="B35" s="68" t="s">
        <v>285</v>
      </c>
      <c r="C35" s="68"/>
      <c r="D35" s="68"/>
      <c r="E35" s="35" t="s">
        <v>290</v>
      </c>
      <c r="F35" s="35" t="s">
        <v>290</v>
      </c>
      <c r="G35" s="89">
        <v>1.75</v>
      </c>
      <c r="H35" s="22" t="s">
        <v>213</v>
      </c>
      <c r="I35" s="22" t="s">
        <v>291</v>
      </c>
      <c r="J35" s="19" t="s">
        <v>65</v>
      </c>
      <c r="K35" s="19" t="s">
        <v>292</v>
      </c>
      <c r="L35" s="19" t="s">
        <v>293</v>
      </c>
      <c r="M35" s="132" t="s">
        <v>294</v>
      </c>
      <c r="N35" s="84">
        <v>42948</v>
      </c>
      <c r="O35" s="133">
        <v>44196</v>
      </c>
      <c r="P35" s="34" t="s">
        <v>321</v>
      </c>
      <c r="Q35" s="35" t="s">
        <v>322</v>
      </c>
      <c r="R35" s="35" t="s">
        <v>323</v>
      </c>
      <c r="S35" s="35" t="s">
        <v>323</v>
      </c>
      <c r="T35" s="35" t="s">
        <v>323</v>
      </c>
      <c r="U35" s="35" t="s">
        <v>323</v>
      </c>
      <c r="V35" s="54"/>
      <c r="W35" s="55"/>
      <c r="X35" s="22"/>
      <c r="Y35" s="134"/>
      <c r="Z35" s="68"/>
      <c r="AA35" s="68"/>
      <c r="AB35" s="68"/>
      <c r="AC35" s="68"/>
      <c r="AD35" s="28" t="s">
        <v>301</v>
      </c>
      <c r="AE35" s="28" t="s">
        <v>324</v>
      </c>
      <c r="AF35" s="28" t="s">
        <v>325</v>
      </c>
      <c r="AG35" s="135">
        <v>1020</v>
      </c>
      <c r="AH35" s="35" t="s">
        <v>326</v>
      </c>
      <c r="AI35" s="35" t="s">
        <v>327</v>
      </c>
      <c r="AJ35" s="120">
        <v>2169000000</v>
      </c>
      <c r="AK35" s="68"/>
      <c r="AL35" s="68"/>
      <c r="AM35" s="68"/>
      <c r="AN35" s="35" t="s">
        <v>328</v>
      </c>
    </row>
    <row r="36" spans="1:40" ht="119.25" customHeight="1" x14ac:dyDescent="0.25">
      <c r="A36" s="89" t="s">
        <v>456</v>
      </c>
      <c r="B36" s="68" t="s">
        <v>264</v>
      </c>
      <c r="C36" s="101"/>
      <c r="D36" s="101"/>
      <c r="E36" s="68" t="s">
        <v>265</v>
      </c>
      <c r="F36" s="68" t="s">
        <v>266</v>
      </c>
      <c r="G36" s="89">
        <v>5</v>
      </c>
      <c r="H36" s="22" t="s">
        <v>214</v>
      </c>
      <c r="I36" s="22" t="s">
        <v>269</v>
      </c>
      <c r="J36" s="89" t="s">
        <v>270</v>
      </c>
      <c r="K36" s="34" t="s">
        <v>271</v>
      </c>
      <c r="L36" s="34" t="s">
        <v>272</v>
      </c>
      <c r="M36" s="104" t="s">
        <v>273</v>
      </c>
      <c r="N36" s="105">
        <v>42838</v>
      </c>
      <c r="O36" s="106">
        <v>44177</v>
      </c>
      <c r="P36" s="34" t="s">
        <v>274</v>
      </c>
      <c r="Q36" s="35" t="s">
        <v>275</v>
      </c>
      <c r="R36" s="38">
        <v>0.1</v>
      </c>
      <c r="S36" s="38">
        <v>0.4</v>
      </c>
      <c r="T36" s="38">
        <v>0.4</v>
      </c>
      <c r="U36" s="38">
        <v>0.1</v>
      </c>
      <c r="V36" s="107">
        <v>0.1</v>
      </c>
      <c r="W36" s="108">
        <v>1</v>
      </c>
      <c r="X36" s="109">
        <v>0.4</v>
      </c>
      <c r="Y36" s="108">
        <v>1</v>
      </c>
      <c r="Z36" s="101"/>
      <c r="AA36" s="101"/>
      <c r="AB36" s="101"/>
      <c r="AC36" s="101"/>
      <c r="AD36" s="35" t="s">
        <v>80</v>
      </c>
      <c r="AE36" s="35" t="s">
        <v>81</v>
      </c>
      <c r="AF36" s="35"/>
      <c r="AG36" s="35">
        <v>1098</v>
      </c>
      <c r="AH36" s="35" t="s">
        <v>281</v>
      </c>
      <c r="AI36" s="35" t="s">
        <v>282</v>
      </c>
      <c r="AJ36" s="110">
        <v>751155383460</v>
      </c>
      <c r="AK36" s="111" t="s">
        <v>270</v>
      </c>
      <c r="AL36" s="111" t="s">
        <v>270</v>
      </c>
      <c r="AM36" s="34" t="s">
        <v>446</v>
      </c>
      <c r="AN36" s="35" t="s">
        <v>447</v>
      </c>
    </row>
    <row r="37" spans="1:40" ht="119.25" customHeight="1" x14ac:dyDescent="0.25">
      <c r="A37" s="89" t="s">
        <v>457</v>
      </c>
      <c r="B37" s="22" t="s">
        <v>232</v>
      </c>
      <c r="C37" s="101"/>
      <c r="D37" s="101"/>
      <c r="E37" s="22" t="s">
        <v>267</v>
      </c>
      <c r="F37" s="22" t="s">
        <v>268</v>
      </c>
      <c r="G37" s="53">
        <v>5</v>
      </c>
      <c r="H37" s="22" t="s">
        <v>214</v>
      </c>
      <c r="I37" s="22" t="s">
        <v>269</v>
      </c>
      <c r="J37" s="89" t="s">
        <v>270</v>
      </c>
      <c r="K37" s="34" t="s">
        <v>276</v>
      </c>
      <c r="L37" s="34" t="s">
        <v>277</v>
      </c>
      <c r="M37" s="112" t="s">
        <v>278</v>
      </c>
      <c r="N37" s="105">
        <v>42832</v>
      </c>
      <c r="O37" s="105">
        <v>43982</v>
      </c>
      <c r="P37" s="34" t="s">
        <v>279</v>
      </c>
      <c r="Q37" s="34" t="s">
        <v>280</v>
      </c>
      <c r="R37" s="38">
        <v>0.15</v>
      </c>
      <c r="S37" s="38">
        <v>0.4</v>
      </c>
      <c r="T37" s="38">
        <v>0.4</v>
      </c>
      <c r="U37" s="38">
        <v>0.05</v>
      </c>
      <c r="V37" s="107">
        <v>7.0000000000000007E-2</v>
      </c>
      <c r="W37" s="108">
        <v>0.47</v>
      </c>
      <c r="X37" s="109">
        <v>0.3</v>
      </c>
      <c r="Y37" s="108">
        <v>0.75</v>
      </c>
      <c r="Z37" s="101"/>
      <c r="AA37" s="101"/>
      <c r="AB37" s="101"/>
      <c r="AC37" s="101"/>
      <c r="AD37" s="34" t="s">
        <v>80</v>
      </c>
      <c r="AE37" s="34" t="s">
        <v>81</v>
      </c>
      <c r="AF37" s="34" t="s">
        <v>283</v>
      </c>
      <c r="AG37" s="34">
        <v>1099</v>
      </c>
      <c r="AH37" s="34" t="s">
        <v>283</v>
      </c>
      <c r="AI37" s="34" t="s">
        <v>284</v>
      </c>
      <c r="AJ37" s="110">
        <v>9330245066</v>
      </c>
      <c r="AK37" s="111" t="s">
        <v>270</v>
      </c>
      <c r="AL37" s="111" t="s">
        <v>270</v>
      </c>
      <c r="AM37" s="34" t="s">
        <v>448</v>
      </c>
      <c r="AN37" s="113"/>
    </row>
    <row r="38" spans="1:40" s="13" customFormat="1" ht="119.25" customHeight="1" x14ac:dyDescent="0.25">
      <c r="A38" s="89" t="s">
        <v>538</v>
      </c>
      <c r="B38" s="82" t="s">
        <v>215</v>
      </c>
      <c r="C38" s="101"/>
      <c r="D38" s="101"/>
      <c r="E38" s="35" t="s">
        <v>216</v>
      </c>
      <c r="F38" s="35" t="s">
        <v>216</v>
      </c>
      <c r="G38" s="89">
        <v>3.5</v>
      </c>
      <c r="H38" s="19" t="s">
        <v>218</v>
      </c>
      <c r="I38" s="22" t="s">
        <v>219</v>
      </c>
      <c r="J38" s="19" t="s">
        <v>65</v>
      </c>
      <c r="K38" s="22" t="s">
        <v>220</v>
      </c>
      <c r="L38" s="22" t="s">
        <v>221</v>
      </c>
      <c r="M38" s="22" t="s">
        <v>222</v>
      </c>
      <c r="N38" s="84">
        <v>42856</v>
      </c>
      <c r="O38" s="90">
        <v>44196</v>
      </c>
      <c r="P38" s="34" t="s">
        <v>223</v>
      </c>
      <c r="Q38" s="68" t="s">
        <v>224</v>
      </c>
      <c r="R38" s="38">
        <v>1</v>
      </c>
      <c r="S38" s="38">
        <v>1</v>
      </c>
      <c r="T38" s="38">
        <v>1</v>
      </c>
      <c r="U38" s="38">
        <v>1</v>
      </c>
      <c r="V38" s="38">
        <v>1</v>
      </c>
      <c r="W38" s="38">
        <v>1</v>
      </c>
      <c r="X38" s="38">
        <v>1</v>
      </c>
      <c r="Y38" s="56">
        <v>1</v>
      </c>
      <c r="Z38" s="101"/>
      <c r="AA38" s="101"/>
      <c r="AB38" s="101"/>
      <c r="AC38" s="101"/>
      <c r="AD38" s="72" t="s">
        <v>227</v>
      </c>
      <c r="AE38" s="72" t="s">
        <v>228</v>
      </c>
      <c r="AF38" s="72" t="s">
        <v>229</v>
      </c>
      <c r="AG38" s="53">
        <v>1075</v>
      </c>
      <c r="AH38" s="35" t="s">
        <v>230</v>
      </c>
      <c r="AI38" s="35" t="s">
        <v>469</v>
      </c>
      <c r="AJ38" s="57">
        <v>9461000000</v>
      </c>
      <c r="AK38" s="58" t="s">
        <v>65</v>
      </c>
      <c r="AL38" s="58" t="s">
        <v>65</v>
      </c>
      <c r="AM38" s="35" t="s">
        <v>231</v>
      </c>
      <c r="AN38" s="34" t="s">
        <v>529</v>
      </c>
    </row>
    <row r="39" spans="1:40" s="13" customFormat="1" ht="119.25" customHeight="1" x14ac:dyDescent="0.25">
      <c r="A39" s="89" t="s">
        <v>539</v>
      </c>
      <c r="B39" s="82" t="s">
        <v>215</v>
      </c>
      <c r="C39" s="101"/>
      <c r="D39" s="101"/>
      <c r="E39" s="35" t="s">
        <v>217</v>
      </c>
      <c r="F39" s="35" t="s">
        <v>217</v>
      </c>
      <c r="G39" s="89">
        <v>3.5</v>
      </c>
      <c r="H39" s="19" t="s">
        <v>218</v>
      </c>
      <c r="I39" s="22" t="s">
        <v>219</v>
      </c>
      <c r="J39" s="19" t="s">
        <v>65</v>
      </c>
      <c r="K39" s="22" t="s">
        <v>220</v>
      </c>
      <c r="L39" s="22" t="s">
        <v>221</v>
      </c>
      <c r="M39" s="22" t="s">
        <v>222</v>
      </c>
      <c r="N39" s="84">
        <v>42856</v>
      </c>
      <c r="O39" s="90">
        <v>43465</v>
      </c>
      <c r="P39" s="34" t="s">
        <v>225</v>
      </c>
      <c r="Q39" s="68" t="s">
        <v>226</v>
      </c>
      <c r="R39" s="19">
        <v>1</v>
      </c>
      <c r="S39" s="19">
        <v>1</v>
      </c>
      <c r="T39" s="19" t="s">
        <v>65</v>
      </c>
      <c r="U39" s="19" t="s">
        <v>65</v>
      </c>
      <c r="V39" s="54">
        <v>0</v>
      </c>
      <c r="W39" s="55">
        <v>0</v>
      </c>
      <c r="X39" s="19">
        <v>1</v>
      </c>
      <c r="Y39" s="56">
        <v>1</v>
      </c>
      <c r="Z39" s="101"/>
      <c r="AA39" s="101"/>
      <c r="AB39" s="101"/>
      <c r="AC39" s="101"/>
      <c r="AD39" s="72" t="s">
        <v>227</v>
      </c>
      <c r="AE39" s="72" t="s">
        <v>228</v>
      </c>
      <c r="AF39" s="72" t="s">
        <v>229</v>
      </c>
      <c r="AG39" s="53">
        <v>1075</v>
      </c>
      <c r="AH39" s="35" t="s">
        <v>230</v>
      </c>
      <c r="AI39" s="35" t="s">
        <v>470</v>
      </c>
      <c r="AJ39" s="59">
        <v>1325000000</v>
      </c>
      <c r="AK39" s="60">
        <v>1.17E-2</v>
      </c>
      <c r="AL39" s="59">
        <v>6406500</v>
      </c>
      <c r="AM39" s="35" t="s">
        <v>435</v>
      </c>
      <c r="AN39" s="35" t="s">
        <v>399</v>
      </c>
    </row>
    <row r="40" spans="1:40" ht="119.25" customHeight="1" x14ac:dyDescent="0.25">
      <c r="A40" s="89" t="s">
        <v>458</v>
      </c>
      <c r="B40" s="23" t="s">
        <v>232</v>
      </c>
      <c r="C40" s="101"/>
      <c r="D40" s="101"/>
      <c r="E40" s="23" t="s">
        <v>233</v>
      </c>
      <c r="F40" s="23" t="s">
        <v>234</v>
      </c>
      <c r="G40" s="89">
        <v>2.5</v>
      </c>
      <c r="H40" s="23" t="s">
        <v>239</v>
      </c>
      <c r="I40" s="23" t="s">
        <v>240</v>
      </c>
      <c r="J40" s="19" t="s">
        <v>65</v>
      </c>
      <c r="K40" s="23" t="s">
        <v>241</v>
      </c>
      <c r="L40" s="23">
        <v>3778881</v>
      </c>
      <c r="M40" s="23" t="s">
        <v>242</v>
      </c>
      <c r="N40" s="50">
        <v>43101</v>
      </c>
      <c r="O40" s="50">
        <v>44196</v>
      </c>
      <c r="P40" s="23" t="s">
        <v>243</v>
      </c>
      <c r="Q40" s="23" t="s">
        <v>244</v>
      </c>
      <c r="R40" s="28" t="s">
        <v>245</v>
      </c>
      <c r="S40" s="28">
        <v>1</v>
      </c>
      <c r="T40" s="28">
        <v>1</v>
      </c>
      <c r="U40" s="28">
        <v>1</v>
      </c>
      <c r="V40" s="114" t="s">
        <v>270</v>
      </c>
      <c r="W40" s="114" t="s">
        <v>270</v>
      </c>
      <c r="X40" s="28">
        <v>1</v>
      </c>
      <c r="Y40" s="56">
        <v>1</v>
      </c>
      <c r="Z40" s="101"/>
      <c r="AA40" s="101"/>
      <c r="AB40" s="101"/>
      <c r="AC40" s="101"/>
      <c r="AD40" s="23" t="s">
        <v>250</v>
      </c>
      <c r="AE40" s="23" t="s">
        <v>251</v>
      </c>
      <c r="AF40" s="23" t="s">
        <v>252</v>
      </c>
      <c r="AG40" s="23">
        <v>981</v>
      </c>
      <c r="AH40" s="23" t="s">
        <v>253</v>
      </c>
      <c r="AI40" s="23" t="s">
        <v>471</v>
      </c>
      <c r="AJ40" s="115">
        <v>2661807900</v>
      </c>
      <c r="AK40" s="137">
        <v>2.9399999999999999E-2</v>
      </c>
      <c r="AL40" s="115">
        <v>19624000</v>
      </c>
      <c r="AM40" s="35" t="s">
        <v>499</v>
      </c>
      <c r="AN40" s="23" t="s">
        <v>498</v>
      </c>
    </row>
    <row r="41" spans="1:40" ht="119.25" customHeight="1" x14ac:dyDescent="0.25">
      <c r="A41" s="89" t="s">
        <v>490</v>
      </c>
      <c r="B41" s="23" t="s">
        <v>93</v>
      </c>
      <c r="C41" s="101"/>
      <c r="D41" s="101"/>
      <c r="E41" s="23" t="s">
        <v>235</v>
      </c>
      <c r="F41" s="23" t="s">
        <v>236</v>
      </c>
      <c r="G41" s="89">
        <v>2</v>
      </c>
      <c r="H41" s="23" t="s">
        <v>239</v>
      </c>
      <c r="I41" s="23" t="s">
        <v>240</v>
      </c>
      <c r="J41" s="19" t="s">
        <v>65</v>
      </c>
      <c r="K41" s="23" t="s">
        <v>241</v>
      </c>
      <c r="L41" s="23">
        <v>3778881</v>
      </c>
      <c r="M41" s="23" t="s">
        <v>242</v>
      </c>
      <c r="N41" s="138">
        <v>43101</v>
      </c>
      <c r="O41" s="138">
        <v>44196</v>
      </c>
      <c r="P41" s="23" t="s">
        <v>246</v>
      </c>
      <c r="Q41" s="23" t="s">
        <v>247</v>
      </c>
      <c r="R41" s="28" t="s">
        <v>245</v>
      </c>
      <c r="S41" s="28">
        <v>2</v>
      </c>
      <c r="T41" s="28">
        <v>2</v>
      </c>
      <c r="U41" s="28">
        <v>2</v>
      </c>
      <c r="V41" s="114" t="s">
        <v>270</v>
      </c>
      <c r="W41" s="114" t="s">
        <v>270</v>
      </c>
      <c r="X41" s="28">
        <v>2</v>
      </c>
      <c r="Y41" s="56">
        <v>1</v>
      </c>
      <c r="Z41" s="101"/>
      <c r="AA41" s="101"/>
      <c r="AB41" s="101"/>
      <c r="AC41" s="101"/>
      <c r="AD41" s="23" t="s">
        <v>250</v>
      </c>
      <c r="AE41" s="23" t="s">
        <v>251</v>
      </c>
      <c r="AF41" s="23" t="s">
        <v>252</v>
      </c>
      <c r="AG41" s="23">
        <v>981</v>
      </c>
      <c r="AH41" s="23" t="s">
        <v>253</v>
      </c>
      <c r="AI41" s="23" t="s">
        <v>254</v>
      </c>
      <c r="AJ41" s="115">
        <v>2661807900</v>
      </c>
      <c r="AK41" s="35" t="s">
        <v>245</v>
      </c>
      <c r="AL41" s="35" t="s">
        <v>245</v>
      </c>
      <c r="AM41" s="22" t="s">
        <v>500</v>
      </c>
      <c r="AN41" s="23" t="s">
        <v>501</v>
      </c>
    </row>
    <row r="42" spans="1:40" ht="119.25" customHeight="1" x14ac:dyDescent="0.25">
      <c r="A42" s="89" t="s">
        <v>459</v>
      </c>
      <c r="B42" s="23" t="s">
        <v>232</v>
      </c>
      <c r="C42" s="101"/>
      <c r="D42" s="101"/>
      <c r="E42" s="23" t="s">
        <v>237</v>
      </c>
      <c r="F42" s="23" t="s">
        <v>238</v>
      </c>
      <c r="G42" s="89">
        <v>2.5</v>
      </c>
      <c r="H42" s="23" t="s">
        <v>239</v>
      </c>
      <c r="I42" s="23" t="s">
        <v>240</v>
      </c>
      <c r="J42" s="19" t="s">
        <v>65</v>
      </c>
      <c r="K42" s="23" t="s">
        <v>241</v>
      </c>
      <c r="L42" s="23">
        <v>3778881</v>
      </c>
      <c r="M42" s="23" t="s">
        <v>242</v>
      </c>
      <c r="N42" s="138">
        <v>43101</v>
      </c>
      <c r="O42" s="138">
        <v>44196</v>
      </c>
      <c r="P42" s="23" t="s">
        <v>249</v>
      </c>
      <c r="Q42" s="23" t="s">
        <v>248</v>
      </c>
      <c r="R42" s="28" t="s">
        <v>245</v>
      </c>
      <c r="S42" s="139">
        <v>1</v>
      </c>
      <c r="T42" s="139">
        <v>1</v>
      </c>
      <c r="U42" s="139">
        <v>1</v>
      </c>
      <c r="V42" s="114" t="s">
        <v>270</v>
      </c>
      <c r="W42" s="114" t="s">
        <v>270</v>
      </c>
      <c r="X42" s="36">
        <v>0</v>
      </c>
      <c r="Y42" s="56">
        <v>0</v>
      </c>
      <c r="Z42" s="101"/>
      <c r="AA42" s="101"/>
      <c r="AB42" s="101"/>
      <c r="AC42" s="101"/>
      <c r="AD42" s="23" t="s">
        <v>250</v>
      </c>
      <c r="AE42" s="23" t="s">
        <v>251</v>
      </c>
      <c r="AF42" s="23" t="s">
        <v>252</v>
      </c>
      <c r="AG42" s="23" t="s">
        <v>255</v>
      </c>
      <c r="AH42" s="23" t="s">
        <v>256</v>
      </c>
      <c r="AI42" s="23" t="s">
        <v>257</v>
      </c>
      <c r="AJ42" s="72" t="s">
        <v>503</v>
      </c>
      <c r="AK42" s="53" t="s">
        <v>245</v>
      </c>
      <c r="AL42" s="53" t="s">
        <v>245</v>
      </c>
      <c r="AM42" s="35" t="s">
        <v>502</v>
      </c>
      <c r="AN42" s="23" t="s">
        <v>504</v>
      </c>
    </row>
    <row r="43" spans="1:40" ht="119.25" customHeight="1" x14ac:dyDescent="0.25">
      <c r="A43" s="89" t="s">
        <v>489</v>
      </c>
      <c r="B43" s="68" t="s">
        <v>329</v>
      </c>
      <c r="C43" s="101"/>
      <c r="D43" s="101"/>
      <c r="E43" s="72" t="s">
        <v>331</v>
      </c>
      <c r="F43" s="68" t="s">
        <v>332</v>
      </c>
      <c r="G43" s="19">
        <v>6</v>
      </c>
      <c r="H43" s="19" t="s">
        <v>338</v>
      </c>
      <c r="I43" s="34" t="s">
        <v>339</v>
      </c>
      <c r="J43" s="19" t="s">
        <v>65</v>
      </c>
      <c r="K43" s="19" t="s">
        <v>409</v>
      </c>
      <c r="L43" s="22" t="s">
        <v>340</v>
      </c>
      <c r="M43" s="116" t="s">
        <v>341</v>
      </c>
      <c r="N43" s="97">
        <v>42983</v>
      </c>
      <c r="O43" s="98">
        <v>43713</v>
      </c>
      <c r="P43" s="72" t="s">
        <v>342</v>
      </c>
      <c r="Q43" s="72" t="s">
        <v>343</v>
      </c>
      <c r="R43" s="53">
        <v>1</v>
      </c>
      <c r="S43" s="53">
        <v>1</v>
      </c>
      <c r="T43" s="53">
        <v>1</v>
      </c>
      <c r="U43" s="19">
        <v>0</v>
      </c>
      <c r="V43" s="74">
        <v>1</v>
      </c>
      <c r="W43" s="56">
        <v>1</v>
      </c>
      <c r="X43" s="19">
        <v>1</v>
      </c>
      <c r="Y43" s="56">
        <v>1</v>
      </c>
      <c r="Z43" s="101"/>
      <c r="AA43" s="101"/>
      <c r="AB43" s="101"/>
      <c r="AC43" s="101"/>
      <c r="AD43" s="35" t="s">
        <v>80</v>
      </c>
      <c r="AE43" s="35" t="s">
        <v>413</v>
      </c>
      <c r="AF43" s="140" t="s">
        <v>414</v>
      </c>
      <c r="AG43" s="34">
        <v>7527</v>
      </c>
      <c r="AH43" s="117" t="s">
        <v>415</v>
      </c>
      <c r="AI43" s="118" t="s">
        <v>416</v>
      </c>
      <c r="AJ43" s="61">
        <v>1373473300</v>
      </c>
      <c r="AK43" s="28" t="s">
        <v>514</v>
      </c>
      <c r="AL43" s="61">
        <f>7436300+12875800</f>
        <v>20312100</v>
      </c>
      <c r="AM43" s="23" t="s">
        <v>513</v>
      </c>
      <c r="AN43" s="23" t="s">
        <v>516</v>
      </c>
    </row>
    <row r="44" spans="1:40" ht="119.25" customHeight="1" x14ac:dyDescent="0.25">
      <c r="A44" s="89" t="s">
        <v>537</v>
      </c>
      <c r="B44" s="53" t="s">
        <v>93</v>
      </c>
      <c r="C44" s="101"/>
      <c r="D44" s="101"/>
      <c r="E44" s="53" t="s">
        <v>407</v>
      </c>
      <c r="F44" s="53" t="s">
        <v>408</v>
      </c>
      <c r="G44" s="19">
        <v>1</v>
      </c>
      <c r="H44" s="19" t="s">
        <v>338</v>
      </c>
      <c r="I44" s="34" t="s">
        <v>339</v>
      </c>
      <c r="J44" s="19" t="s">
        <v>65</v>
      </c>
      <c r="K44" s="19" t="s">
        <v>409</v>
      </c>
      <c r="L44" s="19" t="s">
        <v>340</v>
      </c>
      <c r="M44" s="119" t="s">
        <v>410</v>
      </c>
      <c r="N44" s="97">
        <v>43348</v>
      </c>
      <c r="O44" s="98">
        <v>43713</v>
      </c>
      <c r="P44" s="19" t="s">
        <v>411</v>
      </c>
      <c r="Q44" s="53" t="s">
        <v>412</v>
      </c>
      <c r="R44" s="69" t="s">
        <v>270</v>
      </c>
      <c r="S44" s="69">
        <v>1</v>
      </c>
      <c r="T44" s="69">
        <v>1</v>
      </c>
      <c r="U44" s="69">
        <v>1</v>
      </c>
      <c r="V44" s="69" t="s">
        <v>270</v>
      </c>
      <c r="W44" s="69" t="s">
        <v>270</v>
      </c>
      <c r="X44" s="19">
        <v>0</v>
      </c>
      <c r="Y44" s="56">
        <v>0</v>
      </c>
      <c r="Z44" s="101"/>
      <c r="AA44" s="101"/>
      <c r="AB44" s="101"/>
      <c r="AC44" s="101"/>
      <c r="AD44" s="35" t="s">
        <v>80</v>
      </c>
      <c r="AE44" s="35" t="s">
        <v>413</v>
      </c>
      <c r="AF44" s="140" t="s">
        <v>414</v>
      </c>
      <c r="AG44" s="34">
        <v>7527</v>
      </c>
      <c r="AH44" s="117" t="s">
        <v>415</v>
      </c>
      <c r="AI44" s="118" t="s">
        <v>416</v>
      </c>
      <c r="AJ44" s="61">
        <v>1373473300</v>
      </c>
      <c r="AK44" s="62" t="s">
        <v>270</v>
      </c>
      <c r="AL44" s="62" t="s">
        <v>270</v>
      </c>
      <c r="AM44" s="35" t="s">
        <v>515</v>
      </c>
      <c r="AN44" s="35" t="s">
        <v>517</v>
      </c>
    </row>
    <row r="45" spans="1:40" ht="119.25" customHeight="1" x14ac:dyDescent="0.25">
      <c r="A45" s="123" t="s">
        <v>449</v>
      </c>
      <c r="B45" s="68" t="s">
        <v>232</v>
      </c>
      <c r="C45" s="101"/>
      <c r="D45" s="101"/>
      <c r="E45" s="68" t="s">
        <v>333</v>
      </c>
      <c r="F45" s="68" t="s">
        <v>334</v>
      </c>
      <c r="G45" s="53">
        <v>1</v>
      </c>
      <c r="H45" s="19" t="s">
        <v>344</v>
      </c>
      <c r="I45" s="22" t="s">
        <v>345</v>
      </c>
      <c r="J45" s="19" t="s">
        <v>65</v>
      </c>
      <c r="K45" s="22" t="s">
        <v>346</v>
      </c>
      <c r="L45" s="19" t="s">
        <v>347</v>
      </c>
      <c r="M45" s="116" t="s">
        <v>348</v>
      </c>
      <c r="N45" s="84">
        <v>42887</v>
      </c>
      <c r="O45" s="90">
        <v>43830</v>
      </c>
      <c r="P45" s="22" t="s">
        <v>349</v>
      </c>
      <c r="Q45" s="68" t="s">
        <v>530</v>
      </c>
      <c r="R45" s="69">
        <v>0.33</v>
      </c>
      <c r="S45" s="69">
        <v>0.33</v>
      </c>
      <c r="T45" s="69">
        <v>0.33</v>
      </c>
      <c r="U45" s="53" t="s">
        <v>65</v>
      </c>
      <c r="V45" s="74">
        <v>10</v>
      </c>
      <c r="W45" s="56">
        <v>0.3</v>
      </c>
      <c r="X45" s="69">
        <v>0.33</v>
      </c>
      <c r="Y45" s="56">
        <v>1</v>
      </c>
      <c r="Z45" s="101"/>
      <c r="AA45" s="101"/>
      <c r="AB45" s="101"/>
      <c r="AC45" s="101"/>
      <c r="AD45" s="68" t="s">
        <v>191</v>
      </c>
      <c r="AE45" s="68" t="s">
        <v>417</v>
      </c>
      <c r="AF45" s="68" t="s">
        <v>418</v>
      </c>
      <c r="AG45" s="53" t="s">
        <v>419</v>
      </c>
      <c r="AH45" s="53" t="s">
        <v>420</v>
      </c>
      <c r="AI45" s="35" t="s">
        <v>421</v>
      </c>
      <c r="AJ45" s="63">
        <v>5169162117</v>
      </c>
      <c r="AK45" s="38">
        <f>+AL45/AJ45</f>
        <v>9.6020141904170041E-3</v>
      </c>
      <c r="AL45" s="63">
        <f>737122+48897246</f>
        <v>49634368</v>
      </c>
      <c r="AM45" s="64" t="s">
        <v>526</v>
      </c>
      <c r="AN45" s="65" t="s">
        <v>531</v>
      </c>
    </row>
    <row r="46" spans="1:40" ht="119.25" customHeight="1" x14ac:dyDescent="0.25">
      <c r="A46" s="123" t="s">
        <v>450</v>
      </c>
      <c r="B46" s="68" t="s">
        <v>330</v>
      </c>
      <c r="C46" s="101"/>
      <c r="D46" s="101"/>
      <c r="E46" s="68" t="s">
        <v>335</v>
      </c>
      <c r="F46" s="68" t="s">
        <v>336</v>
      </c>
      <c r="G46" s="53">
        <v>1</v>
      </c>
      <c r="H46" s="19" t="s">
        <v>344</v>
      </c>
      <c r="I46" s="22" t="s">
        <v>345</v>
      </c>
      <c r="J46" s="19" t="s">
        <v>65</v>
      </c>
      <c r="K46" s="22" t="s">
        <v>350</v>
      </c>
      <c r="L46" s="19" t="s">
        <v>351</v>
      </c>
      <c r="M46" s="116" t="s">
        <v>352</v>
      </c>
      <c r="N46" s="84">
        <v>43252</v>
      </c>
      <c r="O46" s="90">
        <v>43615</v>
      </c>
      <c r="P46" s="22" t="s">
        <v>353</v>
      </c>
      <c r="Q46" s="68" t="s">
        <v>354</v>
      </c>
      <c r="R46" s="53" t="s">
        <v>65</v>
      </c>
      <c r="S46" s="53">
        <v>1</v>
      </c>
      <c r="T46" s="53">
        <v>1</v>
      </c>
      <c r="U46" s="53" t="s">
        <v>270</v>
      </c>
      <c r="V46" s="74" t="s">
        <v>270</v>
      </c>
      <c r="W46" s="56" t="s">
        <v>270</v>
      </c>
      <c r="X46" s="141">
        <v>1</v>
      </c>
      <c r="Y46" s="56">
        <v>1</v>
      </c>
      <c r="Z46" s="101"/>
      <c r="AA46" s="101"/>
      <c r="AB46" s="101"/>
      <c r="AC46" s="101"/>
      <c r="AD46" s="68" t="s">
        <v>191</v>
      </c>
      <c r="AE46" s="68" t="s">
        <v>417</v>
      </c>
      <c r="AF46" s="68" t="s">
        <v>418</v>
      </c>
      <c r="AG46" s="53">
        <v>1131</v>
      </c>
      <c r="AH46" s="53" t="s">
        <v>422</v>
      </c>
      <c r="AI46" s="35" t="s">
        <v>423</v>
      </c>
      <c r="AJ46" s="63">
        <v>6337044923</v>
      </c>
      <c r="AK46" s="66">
        <v>2.8999999999999998E-3</v>
      </c>
      <c r="AL46" s="67">
        <v>8000000</v>
      </c>
      <c r="AM46" s="68" t="s">
        <v>532</v>
      </c>
      <c r="AN46" s="35" t="s">
        <v>533</v>
      </c>
    </row>
    <row r="47" spans="1:40" ht="119.25" customHeight="1" x14ac:dyDescent="0.25">
      <c r="A47" s="123" t="s">
        <v>451</v>
      </c>
      <c r="B47" s="68" t="s">
        <v>232</v>
      </c>
      <c r="C47" s="101"/>
      <c r="D47" s="101"/>
      <c r="E47" s="68" t="s">
        <v>337</v>
      </c>
      <c r="F47" s="68" t="s">
        <v>337</v>
      </c>
      <c r="G47" s="53">
        <v>1</v>
      </c>
      <c r="H47" s="19" t="s">
        <v>344</v>
      </c>
      <c r="I47" s="22" t="s">
        <v>345</v>
      </c>
      <c r="J47" s="19" t="s">
        <v>65</v>
      </c>
      <c r="K47" s="22" t="s">
        <v>355</v>
      </c>
      <c r="L47" s="19" t="s">
        <v>356</v>
      </c>
      <c r="M47" s="116" t="s">
        <v>357</v>
      </c>
      <c r="N47" s="84">
        <v>42857</v>
      </c>
      <c r="O47" s="90">
        <v>43981</v>
      </c>
      <c r="P47" s="22" t="s">
        <v>358</v>
      </c>
      <c r="Q47" s="68" t="s">
        <v>359</v>
      </c>
      <c r="R47" s="69">
        <v>1</v>
      </c>
      <c r="S47" s="69">
        <v>1</v>
      </c>
      <c r="T47" s="69">
        <v>1</v>
      </c>
      <c r="U47" s="69">
        <v>1</v>
      </c>
      <c r="V47" s="107">
        <v>1</v>
      </c>
      <c r="W47" s="56">
        <v>1</v>
      </c>
      <c r="X47" s="38">
        <v>1</v>
      </c>
      <c r="Y47" s="56">
        <v>1</v>
      </c>
      <c r="Z47" s="101"/>
      <c r="AA47" s="101"/>
      <c r="AB47" s="101"/>
      <c r="AC47" s="101"/>
      <c r="AD47" s="68" t="s">
        <v>191</v>
      </c>
      <c r="AE47" s="68" t="s">
        <v>417</v>
      </c>
      <c r="AF47" s="68" t="s">
        <v>418</v>
      </c>
      <c r="AG47" s="53">
        <v>1131</v>
      </c>
      <c r="AH47" s="53" t="s">
        <v>422</v>
      </c>
      <c r="AI47" s="35" t="s">
        <v>421</v>
      </c>
      <c r="AJ47" s="63">
        <v>5169162117</v>
      </c>
      <c r="AK47" s="69">
        <v>0.03</v>
      </c>
      <c r="AL47" s="70">
        <f>36900000+13297334+47443333</f>
        <v>97640667</v>
      </c>
      <c r="AM47" s="68" t="s">
        <v>534</v>
      </c>
      <c r="AN47" s="35" t="s">
        <v>535</v>
      </c>
    </row>
    <row r="48" spans="1:40" ht="119.25" customHeight="1" x14ac:dyDescent="0.25">
      <c r="A48" s="123" t="s">
        <v>460</v>
      </c>
      <c r="B48" s="22" t="s">
        <v>232</v>
      </c>
      <c r="C48" s="101"/>
      <c r="D48" s="101"/>
      <c r="E48" s="68" t="s">
        <v>361</v>
      </c>
      <c r="F48" s="68" t="s">
        <v>361</v>
      </c>
      <c r="G48" s="19">
        <v>0.53</v>
      </c>
      <c r="H48" s="19" t="s">
        <v>344</v>
      </c>
      <c r="I48" s="22" t="s">
        <v>369</v>
      </c>
      <c r="J48" s="19" t="s">
        <v>270</v>
      </c>
      <c r="K48" s="22" t="s">
        <v>370</v>
      </c>
      <c r="L48" s="22">
        <v>2417900</v>
      </c>
      <c r="M48" s="142" t="s">
        <v>371</v>
      </c>
      <c r="N48" s="84">
        <v>42906</v>
      </c>
      <c r="O48" s="90">
        <v>43982</v>
      </c>
      <c r="P48" s="19" t="s">
        <v>465</v>
      </c>
      <c r="Q48" s="53" t="s">
        <v>372</v>
      </c>
      <c r="R48" s="120">
        <v>2500</v>
      </c>
      <c r="S48" s="120">
        <v>5000</v>
      </c>
      <c r="T48" s="120">
        <v>5000</v>
      </c>
      <c r="U48" s="120">
        <v>5000</v>
      </c>
      <c r="V48" s="121">
        <v>5290</v>
      </c>
      <c r="W48" s="38">
        <v>2.1160000000000001</v>
      </c>
      <c r="X48" s="121">
        <v>6582</v>
      </c>
      <c r="Y48" s="56">
        <v>1.3164</v>
      </c>
      <c r="Z48" s="101"/>
      <c r="AA48" s="101"/>
      <c r="AB48" s="101"/>
      <c r="AC48" s="101"/>
      <c r="AD48" s="68" t="s">
        <v>388</v>
      </c>
      <c r="AE48" s="68" t="s">
        <v>389</v>
      </c>
      <c r="AF48" s="68" t="s">
        <v>390</v>
      </c>
      <c r="AG48" s="53" t="s">
        <v>391</v>
      </c>
      <c r="AH48" s="96" t="s">
        <v>392</v>
      </c>
      <c r="AI48" s="96" t="s">
        <v>466</v>
      </c>
      <c r="AJ48" s="143">
        <v>4513000000</v>
      </c>
      <c r="AK48" s="30" t="s">
        <v>270</v>
      </c>
      <c r="AL48" s="30" t="s">
        <v>270</v>
      </c>
      <c r="AM48" s="22" t="s">
        <v>393</v>
      </c>
      <c r="AN48" s="71" t="s">
        <v>467</v>
      </c>
    </row>
    <row r="49" spans="1:40" s="18" customFormat="1" ht="119.25" customHeight="1" x14ac:dyDescent="0.2">
      <c r="A49" s="123" t="s">
        <v>461</v>
      </c>
      <c r="B49" s="68" t="s">
        <v>330</v>
      </c>
      <c r="C49" s="101"/>
      <c r="D49" s="101"/>
      <c r="E49" s="68" t="s">
        <v>362</v>
      </c>
      <c r="F49" s="22" t="s">
        <v>362</v>
      </c>
      <c r="G49" s="19">
        <v>1.1000000000000001</v>
      </c>
      <c r="H49" s="19" t="s">
        <v>344</v>
      </c>
      <c r="I49" s="22" t="s">
        <v>369</v>
      </c>
      <c r="J49" s="19" t="s">
        <v>270</v>
      </c>
      <c r="K49" s="22" t="s">
        <v>370</v>
      </c>
      <c r="L49" s="22">
        <v>2417900</v>
      </c>
      <c r="M49" s="22" t="s">
        <v>371</v>
      </c>
      <c r="N49" s="84">
        <v>42906</v>
      </c>
      <c r="O49" s="90">
        <v>43982</v>
      </c>
      <c r="P49" s="19" t="s">
        <v>373</v>
      </c>
      <c r="Q49" s="53" t="s">
        <v>374</v>
      </c>
      <c r="R49" s="19">
        <v>4</v>
      </c>
      <c r="S49" s="19">
        <v>4</v>
      </c>
      <c r="T49" s="19">
        <v>4</v>
      </c>
      <c r="U49" s="19">
        <v>4</v>
      </c>
      <c r="V49" s="19">
        <v>2</v>
      </c>
      <c r="W49" s="38">
        <v>0.5</v>
      </c>
      <c r="X49" s="19">
        <v>1</v>
      </c>
      <c r="Y49" s="56">
        <v>0.25</v>
      </c>
      <c r="Z49" s="101"/>
      <c r="AA49" s="101"/>
      <c r="AB49" s="101"/>
      <c r="AC49" s="101"/>
      <c r="AD49" s="68" t="s">
        <v>388</v>
      </c>
      <c r="AE49" s="68" t="s">
        <v>389</v>
      </c>
      <c r="AF49" s="68" t="s">
        <v>390</v>
      </c>
      <c r="AG49" s="53">
        <v>1014</v>
      </c>
      <c r="AH49" s="35" t="s">
        <v>394</v>
      </c>
      <c r="AI49" s="68" t="s">
        <v>395</v>
      </c>
      <c r="AJ49" s="144">
        <v>2689000000</v>
      </c>
      <c r="AK49" s="30" t="s">
        <v>270</v>
      </c>
      <c r="AL49" s="30" t="s">
        <v>270</v>
      </c>
      <c r="AM49" s="22" t="s">
        <v>396</v>
      </c>
      <c r="AN49" s="145" t="s">
        <v>522</v>
      </c>
    </row>
    <row r="50" spans="1:40" s="18" customFormat="1" ht="119.25" customHeight="1" x14ac:dyDescent="0.2">
      <c r="A50" s="89" t="s">
        <v>462</v>
      </c>
      <c r="B50" s="68" t="s">
        <v>330</v>
      </c>
      <c r="C50" s="101"/>
      <c r="D50" s="101"/>
      <c r="E50" s="68" t="s">
        <v>363</v>
      </c>
      <c r="F50" s="72" t="s">
        <v>364</v>
      </c>
      <c r="G50" s="19">
        <v>1.1000000000000001</v>
      </c>
      <c r="H50" s="19" t="s">
        <v>344</v>
      </c>
      <c r="I50" s="22" t="s">
        <v>369</v>
      </c>
      <c r="J50" s="19" t="s">
        <v>270</v>
      </c>
      <c r="K50" s="22" t="s">
        <v>375</v>
      </c>
      <c r="L50" s="22">
        <v>2417900</v>
      </c>
      <c r="M50" s="22" t="s">
        <v>376</v>
      </c>
      <c r="N50" s="84">
        <v>42887</v>
      </c>
      <c r="O50" s="90">
        <v>43982</v>
      </c>
      <c r="P50" s="19" t="s">
        <v>377</v>
      </c>
      <c r="Q50" s="19" t="s">
        <v>378</v>
      </c>
      <c r="R50" s="19">
        <v>2</v>
      </c>
      <c r="S50" s="19">
        <v>2</v>
      </c>
      <c r="T50" s="19">
        <v>2</v>
      </c>
      <c r="U50" s="19">
        <v>2</v>
      </c>
      <c r="V50" s="19">
        <v>1</v>
      </c>
      <c r="W50" s="38">
        <v>0.5</v>
      </c>
      <c r="X50" s="53">
        <v>1</v>
      </c>
      <c r="Y50" s="56">
        <v>0.5</v>
      </c>
      <c r="Z50" s="101"/>
      <c r="AA50" s="101"/>
      <c r="AB50" s="101"/>
      <c r="AC50" s="101"/>
      <c r="AD50" s="68" t="s">
        <v>388</v>
      </c>
      <c r="AE50" s="68" t="s">
        <v>389</v>
      </c>
      <c r="AF50" s="68" t="s">
        <v>390</v>
      </c>
      <c r="AG50" s="53">
        <v>1013</v>
      </c>
      <c r="AH50" s="68" t="s">
        <v>397</v>
      </c>
      <c r="AI50" s="68" t="s">
        <v>468</v>
      </c>
      <c r="AJ50" s="30">
        <v>10442000000</v>
      </c>
      <c r="AK50" s="30" t="s">
        <v>270</v>
      </c>
      <c r="AL50" s="30" t="s">
        <v>270</v>
      </c>
      <c r="AM50" s="146" t="s">
        <v>398</v>
      </c>
      <c r="AN50" s="68" t="s">
        <v>523</v>
      </c>
    </row>
    <row r="51" spans="1:40" s="18" customFormat="1" ht="119.25" customHeight="1" x14ac:dyDescent="0.2">
      <c r="A51" s="89" t="s">
        <v>463</v>
      </c>
      <c r="B51" s="68" t="s">
        <v>330</v>
      </c>
      <c r="C51" s="101"/>
      <c r="D51" s="101"/>
      <c r="E51" s="68" t="s">
        <v>365</v>
      </c>
      <c r="F51" s="72" t="s">
        <v>366</v>
      </c>
      <c r="G51" s="19">
        <v>2</v>
      </c>
      <c r="H51" s="19" t="s">
        <v>344</v>
      </c>
      <c r="I51" s="22" t="s">
        <v>369</v>
      </c>
      <c r="J51" s="19" t="s">
        <v>270</v>
      </c>
      <c r="K51" s="19" t="s">
        <v>379</v>
      </c>
      <c r="L51" s="22">
        <v>2417900</v>
      </c>
      <c r="M51" s="22" t="s">
        <v>380</v>
      </c>
      <c r="N51" s="84">
        <v>42887</v>
      </c>
      <c r="O51" s="90">
        <v>43982</v>
      </c>
      <c r="P51" s="19" t="s">
        <v>381</v>
      </c>
      <c r="Q51" s="19" t="s">
        <v>382</v>
      </c>
      <c r="R51" s="19" t="s">
        <v>383</v>
      </c>
      <c r="S51" s="19" t="s">
        <v>383</v>
      </c>
      <c r="T51" s="19" t="s">
        <v>383</v>
      </c>
      <c r="U51" s="19" t="s">
        <v>383</v>
      </c>
      <c r="V51" s="122">
        <v>0</v>
      </c>
      <c r="W51" s="38">
        <v>0</v>
      </c>
      <c r="X51" s="19">
        <v>1</v>
      </c>
      <c r="Y51" s="56">
        <v>0.5</v>
      </c>
      <c r="Z51" s="101"/>
      <c r="AA51" s="101"/>
      <c r="AB51" s="101"/>
      <c r="AC51" s="101"/>
      <c r="AD51" s="68" t="s">
        <v>388</v>
      </c>
      <c r="AE51" s="68" t="s">
        <v>389</v>
      </c>
      <c r="AF51" s="68" t="s">
        <v>390</v>
      </c>
      <c r="AG51" s="53" t="s">
        <v>400</v>
      </c>
      <c r="AH51" s="96" t="s">
        <v>401</v>
      </c>
      <c r="AI51" s="96" t="s">
        <v>402</v>
      </c>
      <c r="AJ51" s="143">
        <v>8179000000</v>
      </c>
      <c r="AK51" s="30" t="s">
        <v>270</v>
      </c>
      <c r="AL51" s="30" t="s">
        <v>270</v>
      </c>
      <c r="AM51" s="22" t="s">
        <v>403</v>
      </c>
      <c r="AN51" s="68" t="s">
        <v>524</v>
      </c>
    </row>
    <row r="52" spans="1:40" s="18" customFormat="1" ht="119.25" customHeight="1" x14ac:dyDescent="0.2">
      <c r="A52" s="89" t="s">
        <v>464</v>
      </c>
      <c r="B52" s="68" t="s">
        <v>360</v>
      </c>
      <c r="C52" s="101"/>
      <c r="D52" s="101"/>
      <c r="E52" s="35" t="s">
        <v>367</v>
      </c>
      <c r="F52" s="23" t="s">
        <v>368</v>
      </c>
      <c r="G52" s="19">
        <v>2</v>
      </c>
      <c r="H52" s="19" t="s">
        <v>344</v>
      </c>
      <c r="I52" s="22" t="s">
        <v>369</v>
      </c>
      <c r="J52" s="19" t="s">
        <v>270</v>
      </c>
      <c r="K52" s="22" t="s">
        <v>384</v>
      </c>
      <c r="L52" s="22">
        <v>2417900</v>
      </c>
      <c r="M52" s="22" t="s">
        <v>385</v>
      </c>
      <c r="N52" s="84">
        <v>42948</v>
      </c>
      <c r="O52" s="84">
        <v>44012</v>
      </c>
      <c r="P52" s="19" t="s">
        <v>386</v>
      </c>
      <c r="Q52" s="68" t="s">
        <v>387</v>
      </c>
      <c r="R52" s="19">
        <v>170</v>
      </c>
      <c r="S52" s="19">
        <v>170</v>
      </c>
      <c r="T52" s="19">
        <v>170</v>
      </c>
      <c r="U52" s="19">
        <v>170</v>
      </c>
      <c r="V52" s="19">
        <v>170</v>
      </c>
      <c r="W52" s="38">
        <v>1</v>
      </c>
      <c r="X52" s="19">
        <v>170</v>
      </c>
      <c r="Y52" s="56">
        <v>1</v>
      </c>
      <c r="Z52" s="101"/>
      <c r="AA52" s="101"/>
      <c r="AB52" s="101"/>
      <c r="AC52" s="101"/>
      <c r="AD52" s="68" t="s">
        <v>388</v>
      </c>
      <c r="AE52" s="68" t="s">
        <v>389</v>
      </c>
      <c r="AF52" s="68" t="s">
        <v>390</v>
      </c>
      <c r="AG52" s="53">
        <v>1014</v>
      </c>
      <c r="AH52" s="68" t="s">
        <v>404</v>
      </c>
      <c r="AI52" s="68" t="s">
        <v>405</v>
      </c>
      <c r="AJ52" s="144">
        <v>2689000000</v>
      </c>
      <c r="AK52" s="30" t="s">
        <v>270</v>
      </c>
      <c r="AL52" s="30" t="s">
        <v>270</v>
      </c>
      <c r="AM52" s="72" t="s">
        <v>406</v>
      </c>
      <c r="AN52" s="73" t="s">
        <v>525</v>
      </c>
    </row>
    <row r="53" spans="1:40" x14ac:dyDescent="0.25">
      <c r="V53" s="24"/>
      <c r="W53" s="25"/>
    </row>
    <row r="54" spans="1:40" x14ac:dyDescent="0.25">
      <c r="V54" s="24"/>
      <c r="W54" s="25"/>
      <c r="AJ54" s="26"/>
      <c r="AK54" s="21"/>
      <c r="AL54" s="20"/>
    </row>
    <row r="55" spans="1:40" x14ac:dyDescent="0.25">
      <c r="AJ55" s="26"/>
    </row>
  </sheetData>
  <autoFilter ref="A10:AN52"/>
  <mergeCells count="16">
    <mergeCell ref="AG7:AM8"/>
    <mergeCell ref="AN7:AN9"/>
    <mergeCell ref="E9:G9"/>
    <mergeCell ref="H9:M9"/>
    <mergeCell ref="N9:O9"/>
    <mergeCell ref="P9:U9"/>
    <mergeCell ref="V9:AC9"/>
    <mergeCell ref="AD9:AF9"/>
    <mergeCell ref="AG9:AM9"/>
    <mergeCell ref="AD7:AF8"/>
    <mergeCell ref="B9:D9"/>
    <mergeCell ref="D2:G2"/>
    <mergeCell ref="D3:G3"/>
    <mergeCell ref="D4:G4"/>
    <mergeCell ref="B5:C5"/>
    <mergeCell ref="B7:AB8"/>
  </mergeCells>
  <dataValidations count="43">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type="date" operator="greaterThan" allowBlank="1" showInputMessage="1" showErrorMessage="1" prompt="Escriba la fecha en formato DD-MM-AA_x000a_" sqref="D5:E5">
      <formula1>32874</formula1>
    </dataValidation>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B37:B52 B11:B35">
      <formula1>Dimensiones</formula1>
    </dataValidation>
    <dataValidation type="list" allowBlank="1" showInputMessage="1" showErrorMessage="1" sqref="I11:I15 AE11:AF15 AE34:AF34 I36:I37 AE37 AE36:AF36 AE22:AF31 I22:I31">
      <formula1>INDIRECT(#REF!)</formula1>
    </dataValidation>
    <dataValidation type="date" operator="greaterThan" allowBlank="1" showInputMessage="1" showErrorMessage="1" sqref="N32:O52 N26:O28 N11:O24">
      <formula1>42736</formula1>
    </dataValidation>
    <dataValidation type="list" allowBlank="1" showInputMessage="1" showErrorMessage="1" sqref="AD37:AD52 AD34 AD11:AD31">
      <formula1>_Pilar_Eje</formula1>
    </dataValidation>
    <dataValidation type="whole" allowBlank="1" showInputMessage="1" showErrorMessage="1" sqref="G37 AK32:AK35 AK24 AK11 G45:G47 AM23 AK13 AK48:AK51">
      <formula1>0</formula1>
      <formula2>100</formula2>
    </dataValidation>
    <dataValidation type="list" allowBlank="1" showInputMessage="1" showErrorMessage="1" sqref="I16:I21 AE16:AF21 AE45:AF52 AE38:AF42 I32:I35 I38:I52">
      <formula1>INDIRECT(H16)</formula1>
    </dataValidation>
    <dataValidation showInputMessage="1" showErrorMessage="1" sqref="AK43"/>
    <dataValidation type="list" allowBlank="1" showInputMessage="1" showErrorMessage="1" sqref="H11:H52">
      <formula1>Sector</formula1>
    </dataValidation>
  </dataValidations>
  <hyperlinks>
    <hyperlink ref="M15" r:id="rId1"/>
    <hyperlink ref="M13" r:id="rId2"/>
    <hyperlink ref="M14" r:id="rId3"/>
    <hyperlink ref="M12" r:id="rId4"/>
    <hyperlink ref="M11" r:id="rId5"/>
    <hyperlink ref="M21" r:id="rId6"/>
    <hyperlink ref="M18" r:id="rId7"/>
    <hyperlink ref="M16" r:id="rId8"/>
    <hyperlink ref="M19" r:id="rId9" display="dmartinez@educacionbogota.gov.co "/>
    <hyperlink ref="M20" r:id="rId10"/>
    <hyperlink ref="M17" r:id="rId11"/>
    <hyperlink ref="M37" r:id="rId12"/>
    <hyperlink ref="M36" r:id="rId13"/>
    <hyperlink ref="M32" r:id="rId14"/>
    <hyperlink ref="M33" r:id="rId15"/>
    <hyperlink ref="M34" r:id="rId16"/>
    <hyperlink ref="M35" r:id="rId17"/>
    <hyperlink ref="M43" r:id="rId18"/>
    <hyperlink ref="M45" r:id="rId19"/>
    <hyperlink ref="M46" r:id="rId20"/>
    <hyperlink ref="M47" r:id="rId21"/>
    <hyperlink ref="M48" r:id="rId22"/>
    <hyperlink ref="M51" r:id="rId23"/>
    <hyperlink ref="M52" r:id="rId24"/>
    <hyperlink ref="M44" r:id="rId25"/>
  </hyperlinks>
  <pageMargins left="0.7" right="0.7" top="0.75" bottom="0.75" header="0.3" footer="0.3"/>
  <pageSetup orientation="portrait"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Luz Stella Bohorquez Velasco</cp:lastModifiedBy>
  <dcterms:created xsi:type="dcterms:W3CDTF">2018-09-10T20:16:20Z</dcterms:created>
  <dcterms:modified xsi:type="dcterms:W3CDTF">2019-09-03T19:45:37Z</dcterms:modified>
</cp:coreProperties>
</file>