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1PLANEACION DISTRITAL\2020\planes_de_acción_politicas_publicas_poblacionales\planes_de_accion_2019_subir_web\"/>
    </mc:Choice>
  </mc:AlternateContent>
  <bookViews>
    <workbookView xWindow="0" yWindow="0" windowWidth="20490" windowHeight="7905"/>
  </bookViews>
  <sheets>
    <sheet name="Hoja1" sheetId="1" r:id="rId1"/>
  </sheets>
  <externalReferences>
    <externalReference r:id="rId2"/>
  </externalReferences>
  <definedNames>
    <definedName name="_xlnm._FilterDatabase" localSheetId="0" hidden="1">Hoja1!$A$10:$AN$52</definedName>
    <definedName name="_Pilar_Eje" localSheetId="0">[1]Val!$N$3:$N$7</definedName>
    <definedName name="Dimensiones" localSheetId="0">[1]Val!$D$3:$D$11</definedName>
    <definedName name="Sector" localSheetId="0">[1]Val!$BE$3:$BE$17</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47" i="1" l="1"/>
  <c r="AL45" i="1"/>
  <c r="AL43" i="1" l="1"/>
  <c r="AK13" i="1" l="1"/>
  <c r="AL39" i="1" l="1"/>
  <c r="AL40" i="1" l="1"/>
</calcChain>
</file>

<file path=xl/comments1.xml><?xml version="1.0" encoding="utf-8"?>
<comments xmlns="http://schemas.openxmlformats.org/spreadsheetml/2006/main">
  <authors>
    <author>Paez Salazar, Luz Angela</author>
    <author>usuario</author>
    <author>Marimuteka Amejimina</author>
  </authors>
  <commentList>
    <comment ref="AJ11" authorId="0" shapeId="0">
      <text>
        <r>
          <rPr>
            <b/>
            <sz val="9"/>
            <color indexed="81"/>
            <rFont val="Tahoma"/>
            <family val="2"/>
          </rPr>
          <t>Paez Salazar, Luz Angela:</t>
        </r>
        <r>
          <rPr>
            <sz val="9"/>
            <color indexed="81"/>
            <rFont val="Tahoma"/>
            <family val="2"/>
          </rPr>
          <t xml:space="preserve">
Este valor corresponde al número total de afiliados con corte a 31/12/2018 de las poblaciones reportadas mediante listado censal afiliados al regimen subsidiado residentes en el Distrito Capital, por el valor de la UPC asignada para Bogotá por el Ministerio de Salud y protección social
</t>
        </r>
      </text>
    </comment>
    <comment ref="AL11" authorId="0" shapeId="0">
      <text>
        <r>
          <rPr>
            <b/>
            <sz val="9"/>
            <color indexed="81"/>
            <rFont val="Tahoma"/>
            <family val="2"/>
          </rPr>
          <t>Paez Salazar, Luz Angela:</t>
        </r>
        <r>
          <rPr>
            <sz val="9"/>
            <color indexed="81"/>
            <rFont val="Tahoma"/>
            <family val="2"/>
          </rPr>
          <t xml:space="preserve">
La información reportada corresponde al número de personas afiliadas con corte a fecha diciembre 31 de cada vigencia. 2017-2018 y 2019 (reporte BDUA) que para la vigencia 2019 reporta 176 Gitanos afiliados al Régimen subsidiado) por el valor general de la UPC 2019 $905.425.20
Es importante anotar que los valores son estimados con UPC promedio de la ciudad pues el valor se liquida de manera diferencial por grupo etario cada mes, según la Resolución 5858 de 2018.
</t>
        </r>
      </text>
    </comment>
    <comment ref="AM23" authorId="1" shapeId="0">
      <text>
        <r>
          <rPr>
            <b/>
            <sz val="9"/>
            <color indexed="81"/>
            <rFont val="Tahoma"/>
            <family val="2"/>
          </rPr>
          <t>usuario:</t>
        </r>
        <r>
          <rPr>
            <sz val="9"/>
            <color indexed="81"/>
            <rFont val="Tahoma"/>
            <family val="2"/>
          </rPr>
          <t xml:space="preserve">
NA</t>
        </r>
      </text>
    </comment>
    <comment ref="AK27" authorId="2" shapeId="0">
      <text>
        <r>
          <rPr>
            <sz val="11"/>
            <color theme="1"/>
            <rFont val="Calibri"/>
            <family val="2"/>
            <scheme val="minor"/>
          </rPr>
          <t>NA</t>
        </r>
      </text>
    </comment>
  </commentList>
</comments>
</file>

<file path=xl/sharedStrings.xml><?xml version="1.0" encoding="utf-8"?>
<sst xmlns="http://schemas.openxmlformats.org/spreadsheetml/2006/main" count="961" uniqueCount="542">
  <si>
    <t>Política Pública</t>
  </si>
  <si>
    <t>Política Pública Distrital para el Grupo Étnico Rrom o Gitano</t>
  </si>
  <si>
    <t>Entidad que diligencia</t>
  </si>
  <si>
    <t>Secretaría Distrital de Gobierno / Subdirección de Asuntos Étnicos</t>
  </si>
  <si>
    <t>Profesional que diligencia</t>
  </si>
  <si>
    <t>Equipo Planes Integrales de Acciones Afirmativas</t>
  </si>
  <si>
    <t>Fecha de entrega</t>
  </si>
  <si>
    <t>Periodo</t>
  </si>
  <si>
    <t xml:space="preserve">POLÍTICA PÚBLICA </t>
  </si>
  <si>
    <t>PLAN DE DESARROLLO DISTRITAL</t>
  </si>
  <si>
    <t>PRESUPUESTO ASOCIADO</t>
  </si>
  <si>
    <t>Estructura de la Política</t>
  </si>
  <si>
    <t>Acciones Priorizadas</t>
  </si>
  <si>
    <t>Responsable reporte de Ejecución de cada acción de las políticas</t>
  </si>
  <si>
    <t>Tiempo de ejecución de la acción</t>
  </si>
  <si>
    <t>Indicador por cada acción de política</t>
  </si>
  <si>
    <t>Seguimiento Indicador</t>
  </si>
  <si>
    <t>Identificación Fuente de Financiación</t>
  </si>
  <si>
    <t>Eje Estructurante</t>
  </si>
  <si>
    <t>Líneas de Acción</t>
  </si>
  <si>
    <t>Estrategia</t>
  </si>
  <si>
    <t>Acciones Concertadas con la Comunidad</t>
  </si>
  <si>
    <t>Acciones Específicas</t>
  </si>
  <si>
    <t>Importancia relativa de la acción (%)</t>
  </si>
  <si>
    <t>Sector Distrital
(Elegir sector al que reporta)</t>
  </si>
  <si>
    <t>Entidad del Distrito responsable del reporte de la ejecución</t>
  </si>
  <si>
    <t>Otro 
(Nivel Nacional, ONG, Sociedad Civil, por favor indicar el nombre)</t>
  </si>
  <si>
    <t>Contacto</t>
  </si>
  <si>
    <t>Teléfono</t>
  </si>
  <si>
    <t>Correo electrónico</t>
  </si>
  <si>
    <t>Fecha de inicio</t>
  </si>
  <si>
    <t>Fecha de finalización</t>
  </si>
  <si>
    <t>Nombre Indicador</t>
  </si>
  <si>
    <t>Fórmula de cálculo</t>
  </si>
  <si>
    <t>Meta año 2017</t>
  </si>
  <si>
    <t>Meta año 2018</t>
  </si>
  <si>
    <t>Meta año 2019</t>
  </si>
  <si>
    <t>Meta año 2020</t>
  </si>
  <si>
    <t>Resultado indicador año 2017</t>
  </si>
  <si>
    <t>% de Avance Indicador año 2017</t>
  </si>
  <si>
    <t>% de Avance Indicador año 2018</t>
  </si>
  <si>
    <t>Resultado indicador año 2019</t>
  </si>
  <si>
    <t>% de Avance Indicador año 2019</t>
  </si>
  <si>
    <t>Resultado indicador año 2020</t>
  </si>
  <si>
    <t>% de Avance Indicador año 2020</t>
  </si>
  <si>
    <t>Pilar o Eje 
Plan de Desarrollo Distrital</t>
  </si>
  <si>
    <t xml:space="preserve">Programa
Plan de Desarrollo Distrital </t>
  </si>
  <si>
    <t>Proyectos Estratégicos 
Plan de Desarrollo Distrital</t>
  </si>
  <si>
    <t xml:space="preserve">Código del Proyecto 
</t>
  </si>
  <si>
    <t xml:space="preserve">Nombre del Proyecto
 (si Aplica)
</t>
  </si>
  <si>
    <t xml:space="preserve">Avances frente a la meta del Proyecto 
</t>
  </si>
  <si>
    <t>Observaciones</t>
  </si>
  <si>
    <t>_Eje_Salud</t>
  </si>
  <si>
    <t>Recibir y procesar el listado censal y las novedades reportadas  periódicamente por las Autoridades Gitanas acorde a lo ordenado por los decretos 2083/2016 y 2957 de 2010. Asi mismo tramitar la afiliacion institucional en la EPS elegida por la Autoridad legalmente reconocida.</t>
  </si>
  <si>
    <t xml:space="preserve">Informar a la autoridad competente sobre los lineamientos y normatividad vigente para la elaboracion de los listados censales y procesar la información contenida en el mismo para marcar como poblacion especial y  tramitar la afiliacion  a la EPS elegida por las autoridades acorde a lo estipulado en la normatividad vigente .
</t>
  </si>
  <si>
    <t>Diseñar e implementar acciones y procesos colectivos con la poblacion Rrom o Gitano  que promuevan la participación social en materia de salud urbana partiendo de sus cosmovisiónes propias.</t>
  </si>
  <si>
    <t>Diseñar e implementar estrategias de participación con la poblacion Rrom o Gitano, partiendo de sus cosmovisiónes propias.</t>
  </si>
  <si>
    <t>Fortalecimiento de prácticas de cuidado de la salud de las familias Rrom Gitana a través de estrategias promocionales y preventivas a partir de valorar riesgos de la salud pública reconociendo dinámicas de la salud urbana y cosmovisiones propias de la comunidad. Desarrolladas desde la poblcaión.</t>
  </si>
  <si>
    <t>Atender al 100% de las familias Rrom priorizadas a través de la estrategia promocional y preventiva para el cuidado de la salud, reconociendo dinámicas de las cosmovisiones propias y la salud urbana.</t>
  </si>
  <si>
    <t>Análisis de condiciones de vida, salud y enfermedad  de la población gitana en Bogotá, con una actualización cada dos años</t>
  </si>
  <si>
    <t>Realizar un análisis de condiciones de vida y enfermedad de la población Gitana en Bogotá</t>
  </si>
  <si>
    <t>Construir una guía metodologica  que permita orientar las acciones diferenciales para poblacion Gitana como parte del modelo de atencion integral en salud y las rutas integrales de atención en salud.</t>
  </si>
  <si>
    <t>Construir una guía metodologica  que permita orientar las acciones diferenciales para poblacion Gitana como parte del modelo de atencion integral y las rutas integrales de atención en salud.</t>
  </si>
  <si>
    <t>_Sector_Salud</t>
  </si>
  <si>
    <t>Fondo Financiero Distrital de Salud - FFDS</t>
  </si>
  <si>
    <t>N/A</t>
  </si>
  <si>
    <t>Yudy Johana Mora Quiñones</t>
  </si>
  <si>
    <t>3649090 ext.9720</t>
  </si>
  <si>
    <t>yjmora@saludcapital.gov.co</t>
  </si>
  <si>
    <t>Yolanda Ramirez</t>
  </si>
  <si>
    <t>3649090 ext.9857</t>
  </si>
  <si>
    <t>y1ramirez@saludcapital.gov.co</t>
  </si>
  <si>
    <t>Porcentaje de avance en el diseño e implementación de las estrategias de participación con la población Rrom o Gitano</t>
  </si>
  <si>
    <t>Leidy Johanna Cabiativa</t>
  </si>
  <si>
    <t>3649090 ext.9884</t>
  </si>
  <si>
    <t>ljcabiativa@saludcapital.gov.co</t>
  </si>
  <si>
    <t>Porcentaje de familias Rrom atendidas a través de la estrategia promocional y preventiva para el cuidado de la salud</t>
  </si>
  <si>
    <t>Luz Mireya Ardila Ardila</t>
  </si>
  <si>
    <t>3649090 ext.9366</t>
  </si>
  <si>
    <t>Lmardila@saludcapital.gov.co</t>
  </si>
  <si>
    <t>_01_Pilar_Igualdad_de_Calidad_de_Vida</t>
  </si>
  <si>
    <t>_03_Igualdad_y_autonomía_para_una_Bogotá_incluyente</t>
  </si>
  <si>
    <t>_105_Distrito_Diverso</t>
  </si>
  <si>
    <t>Aseguramiento Social Universal en Salud</t>
  </si>
  <si>
    <t>Garantizar la continuidad de 1’291.158 afiliados al régimen subsidiado de salud y ampliar coberturas hasta alcanzar 1'334.667.</t>
  </si>
  <si>
    <t>Fortalecimiento de la participacion social y Servicio a la Ciudadanía</t>
  </si>
  <si>
    <t xml:space="preserve">A 2020 ciento dos (102) agentes del Sistema General de Seguridad Social en Salud y otras instancias distritales y locales quienes participarán activamente en procesos del sector salud y control social en salud. </t>
  </si>
  <si>
    <t>Respecto al presupuesto programado y ejecutado para esta acción, se precisa, que el proyecto de inversión 7525 no contempla acciones epecifícas para población Rrom,  no obstante se realizará esta acción con el talento humano con el fin de cumplir las metas propuestas en el Plan de acciones afirmativas. Por lo anterior, no se reportarán recursos durante la implementación del Plan de Desarrollo Bogotá Mejor para todos.</t>
  </si>
  <si>
    <t>Atencion Integral en Salud</t>
  </si>
  <si>
    <t>Garantizar la atención y mejorar el acceso a los servicios a más de 1.500.000 habitantes de Bogotá D.C. con el nuevo modelo de atención integral.</t>
  </si>
  <si>
    <t>A 2020 se implementan en el 100% de las localidades del Distrito Capital Intervenciones de vigilancia en salud pública.</t>
  </si>
  <si>
    <t xml:space="preserve">1187 denominado “Gestión compartida del riesgo y fortalecimiento EPS Capital Salud”, </t>
  </si>
  <si>
    <t xml:space="preserve">Contar con el diseño técnico, operativo, legal y financiero del esquema; poner en marcha y tener una operación completa y consolidada del nuevo esquema de rutas integrales de atención, al finalizar el segundo año de operación (2017) en todas las subredes integradas de servicios de salud. </t>
  </si>
  <si>
    <t>_Eje_de_Educación</t>
  </si>
  <si>
    <t xml:space="preserve">Atender diferencialmente a las personas jóvenes y adultas en extraedad del pueblo gitano, a través de Modelos Educativos Flexibles.
</t>
  </si>
  <si>
    <t>Atender diferencialmente a las personas jóvenes y adultas en extraedad de la comunidad Rrom-Gitana a través de Modelos Educativos Flexibles</t>
  </si>
  <si>
    <t xml:space="preserve">Identificar a las personas del Pueblo Gitano que se encuentran por fuera del sistema educativo y facilitar su acceso al mismo, mediante la estrategia de Búsqueda Activa de la SED.
</t>
  </si>
  <si>
    <t>Vincular a las personas de la comunidad Rrom-Gitana que se encuentran por fuera del sistema educativo y facilitar su acceso al mismo, mediante la estrategia de "Búsqueda Activa"</t>
  </si>
  <si>
    <t xml:space="preserve">Facilitar el acceso y la permanencia de las personas del pueblo gitano al sistema educativo,mediante la entrega de kits escolares
</t>
  </si>
  <si>
    <t>Entregar kits escolares a estudiantes niños, niñas y adolescentes gitanos matriculados en el Sistema Educativo Distrital.</t>
  </si>
  <si>
    <t>Fortalecer procesos educativos diferenciales con el pueblo gitano, a través de la construcción e implementación de una estrategia pedagógica con la participación de este Pueblo.</t>
  </si>
  <si>
    <t>Diseñar e implementar una estrategia pedagógica con la participación del pueblo gitano</t>
  </si>
  <si>
    <t>Fortalecer procesos educativos diferenciales con el pueblo gitano, a través de la contratación de un referente de la comunidad</t>
  </si>
  <si>
    <t xml:space="preserve">Garantizar la vinculación de un referente del pueblo gitano para fortalecer procesos educativos diferenciales </t>
  </si>
  <si>
    <t>Facilitar el acceso a la educación superior de estudiantes de grupos étnicos, por medio del otorgamiento de cinco (5) % adicionales en los procesos de adjudicación de créditos beca de las estrategias de Acceso a Educación Superior de la SED.</t>
  </si>
  <si>
    <t>Otorgar 5% del puntaje total en los procesos de adjudicación de créditos beca de las estrategias de Acceso a Educación Superior de la SED a personas pertenecientes a la comunidad Rrom-Gitana</t>
  </si>
  <si>
    <t>_Sector_Educación</t>
  </si>
  <si>
    <t>Secretaría de Educación</t>
  </si>
  <si>
    <t>Carlos Albero Reverón Peña - Dirección de Cobertura</t>
  </si>
  <si>
    <t>3241000 ext. 4200</t>
  </si>
  <si>
    <t>creveron@educacionbogota.gov.co</t>
  </si>
  <si>
    <t>Porcentaje de personas gitanas en extraedad atendidas a través de los modelos educativos flexibles</t>
  </si>
  <si>
    <t>(Número de personas de la comunidad Rrom beneficiarias con el modelo de educación flexible/Número de personas de la comunidad Rrom que demandaron atención a través de módelos de educación flexible)*100</t>
  </si>
  <si>
    <t xml:space="preserve">Porcentaje de personas de la comunidad gitana vinculadas al sistema educativo </t>
  </si>
  <si>
    <t>(N° de personas desescolarizadas que se matriculan en el sistema educativo, a través de estrategias de búsqueda activa/N° de personas desescolarizadas con asignación de cupo  a través de estrategias de búsqueda activa)*100</t>
  </si>
  <si>
    <t>NA</t>
  </si>
  <si>
    <t>Porcentaje de estudiantes gitanos que reciben kit escolar</t>
  </si>
  <si>
    <t>(Nº de estudiantes gitanos que reciben kits escolares/Nº de estudiantes gitanos que se matriculan en el sistema educativo)*100</t>
  </si>
  <si>
    <t>Diana Patricia Martinez Gallego - Dirección de Inclusión
Carlos Albero Reverón Peña - Dirección de Cobertura</t>
  </si>
  <si>
    <t>3241000/2249</t>
  </si>
  <si>
    <t>dmartinez@educacionbogota.gov.co creveron@educacionbogota.gov.co</t>
  </si>
  <si>
    <t>Porcentaje de avance en el diseño y ejecución de la propuesta educativa</t>
  </si>
  <si>
    <t>(Número de actividades y fases ejecutadas/Número de actividades y fases programadas)*100</t>
  </si>
  <si>
    <t xml:space="preserve">Diana Patricia Martinez Gallego - Dirección de Inclusión
</t>
  </si>
  <si>
    <t>dmartinez@educacionbogota.gov.co</t>
  </si>
  <si>
    <t>Referente de la comunidad gitana vinculado</t>
  </si>
  <si>
    <t>Un referente gitano vinculado</t>
  </si>
  <si>
    <t>Diana Marcela Duran Muriel - Dirección de educación media y superior</t>
  </si>
  <si>
    <t>3241000 Ext. 2132</t>
  </si>
  <si>
    <t>educacionsuperior@educacionbogota.gov.co</t>
  </si>
  <si>
    <t>Porcentaje de personas gitanas a quienes se otorga puntaje adicional con créditos beca adjudicados</t>
  </si>
  <si>
    <t>(Número de personas gitanas a quienes se les otorga puntaje adicional por convocatoria / Número de personas gitanas postuladas por convocatoria)*100</t>
  </si>
  <si>
    <t>_07_Inclusión_educativa_para_la_equidad</t>
  </si>
  <si>
    <t>_117_Acceso_y_permanencia_con_enfoque_local</t>
  </si>
  <si>
    <t>Cobertura con equidad</t>
  </si>
  <si>
    <t>14.449 estudiantes en extra-edad que se atienden en el sistema educativo mediante modelos flexibles y estrategias semiescolarizadas</t>
  </si>
  <si>
    <t>12,000  niños, niñas,  adolescentes y adultos desescolarizados que se logran matricular en el sistema educativo, a través de estrategias de búsqueda activa</t>
  </si>
  <si>
    <t>_06_Calidad_educativa_para_todos</t>
  </si>
  <si>
    <t>_115_Fortalecimiento_institucional_desde_la_gestión_pedagógica</t>
  </si>
  <si>
    <t xml:space="preserve">Oportunidades de aprendizaje desde el enfoque diferencial
</t>
  </si>
  <si>
    <t>Implementar el 100% del modelo de atención educativa integral, para avanzar hacia una educación de calidad, que garantice las condiciones en términos de los apoyos requeridos, contenidos educativos, recursos y estrategias para conseguir la participación efectiva de todos los estudiantes, independientemente de sus condiciones o características.</t>
  </si>
  <si>
    <t>ND</t>
  </si>
  <si>
    <t>Educación superior para una ciudad de conocimiento</t>
  </si>
  <si>
    <t>27000 Cupos en Educación Superior</t>
  </si>
  <si>
    <t>_Eje_integridad_étnica_y_cultural</t>
  </si>
  <si>
    <t>Fortalecer la identidad cultural del pueblo Rrom o gitano en la ciudad, mediante el apoyo técnico y financiero a las iniciativas artísticas, culturales, recreativas, deportivas y patrimoniales; a través de acciones transversales-transectoriales público privadas como parte de los procesos de desarrollo, permanencia y pervivencia cultural del pueblo Rrom - Gitano en la capital.</t>
  </si>
  <si>
    <t>Apoyar técnica y financieramente iniciativas artísticas, culturales, recreativas, deportivas y patrimoniales  de la comunidad gitano-Rrom de la ciudad, para fortalecer su identidad cultural.</t>
  </si>
  <si>
    <t>Identificar, fortalecer y visibilizar procesos culturales, artísticos, deportivos y recreativos, desarrollados por el pueblo Rrom o Gitano en los territorios, garantizando su vinculación  en  espacios y plataformas de circulación de las artes y la cultura,  con el fin de construir relaciones de entendimiento intercultural.</t>
  </si>
  <si>
    <t>Vincular procesos culturales, artísticos, recreativos y deportivos, desarrollados por la comunidad Gitano-Rrom a  espacios y plataformas de cirulación de las artes y la cultura</t>
  </si>
  <si>
    <t xml:space="preserve"> Apoyar en el diagnóstico y estudio de viabilidad para la gestión de un espacio físico que sirva como centro cultural para el desarrollo de actividades artísticas, culturales y patrimoniales propias del pueblo Rrom - Gitano en la capital.</t>
  </si>
  <si>
    <t>Diseñar e implementar un estudio de viabilidad para la gestión de un espacio físico que sirva como centro cultural para el desarrollo de actividades artísticas, culturales-rituales y patrimoniales propias de la comunidad Gitano-Rrom en la capital</t>
  </si>
  <si>
    <t>Conmemorar el día Mundial del pueblo Rrom o gitano el día 8 de abril, desarrollando actividades culturales y artísticas en diferentes espacios y escenarios de la ciudad que contribuyan al reconocimiento, el respeto y la difusión de sus valores y aportes materiales y espirituales en la ciudad.</t>
  </si>
  <si>
    <t>Realizar tres actividades artísticas, culturales o espirituales en el marco de la conmemoración del "Día Mundial del pueblo Rrom." para el reconocimiento, el respeto y la difusión de los valores y aportes materiales y espirituales del pueblo Rrom en la ciudad</t>
  </si>
  <si>
    <t xml:space="preserve">Acompañar el diseño de planes, programas y proyectos con enfoque diferencial poblacional a nivel local y territorial, que garanticen el desarrollo de Políticas Culturales para del pueblo Rrom o gitano. </t>
  </si>
  <si>
    <t>Asistir técnicamente el diseño de planes, programas y proyectos con enfoque diferencial poblacional en las localidades priorizadas que garanticen el desarrollo de Políticas Culturales de la comunidad Gitano-Rrom</t>
  </si>
  <si>
    <t>Desarrollar dos (2) procesos de participación y de formación en interculturalidad, que fomente la construcción de paz y el tejido comunitario entre el pueblo Rrom o gitano  y su entorno en los territorios.</t>
  </si>
  <si>
    <t>Desarrollar procesos de participación y de formación en interculturalidad, que fomente la construcción de paz y el tejido comunitario entre la comunidad Rrom y Gitana y su entorno en los territorios.</t>
  </si>
  <si>
    <t xml:space="preserve">Generar estrategias de comunicación, sensibilización y divulgación relacionadas con los procesos de participación, prácticas y expresiones culturales-rituales que son llevadas a cabo por el pueblo Rrom o gitano en consonancia con su identidad y visión del mundo, en escenarios distritales y territoriales. Siendo estas estrategias parte fundamental de una política cultural incluyente, democrática, creativa y diversa, opuestas a todo tipo de discriminación.  </t>
  </si>
  <si>
    <t>Realizar dos estrategias de comunicación, sensibilización y divulgación relacionadas con los procesos de participación, prácticas y expresiones culturales-espirituales que son llevadas a cabo por el pueblo Rrom o Gitano en escenarios distritales, locales y territoriales</t>
  </si>
  <si>
    <t>_Sector_Cultura_Recreación_y_Deporte</t>
  </si>
  <si>
    <t>Instituto Distrital de las Artes-IDARTES</t>
  </si>
  <si>
    <t>Jaime Cerón</t>
  </si>
  <si>
    <t>jaime.ceron@idartes.gov.co</t>
  </si>
  <si>
    <t>Iniciativas artísticas, culturales, recreativas, deportivas y patrimoniales apoyadas</t>
  </si>
  <si>
    <t>Sumatoria de iniciativas artísticas, culturales, recreativas, deportivas y patrimoniales apoyadas</t>
  </si>
  <si>
    <t>Inst. Dist. De Patrimonio Cultural-IDPC</t>
  </si>
  <si>
    <t>Actividades artísticas, culturales o espirituales realizadas en el marco de la conmemoración del "Día Mundial del pueblo Rrom</t>
  </si>
  <si>
    <t>Sumatoria de actividades artísticas, culturales o espirituales realizadas en el marco de la conmemoración del "Día Mundial del pueblo Rrom</t>
  </si>
  <si>
    <t>Procesos culturales, artísticos, recreativos y deportivos vinculados a espacios y plataformas de circulación de las artes y la cultura</t>
  </si>
  <si>
    <t>Sumatoria de procesos culturales, artísticos, recreativos y deportivos vinculados a espacios y plataformas de circulación de las artes y la cultura</t>
  </si>
  <si>
    <t>Canal Capital</t>
  </si>
  <si>
    <t xml:space="preserve">Hernán Roncancio </t>
  </si>
  <si>
    <t>457 83 00, extensión 5058</t>
  </si>
  <si>
    <t>hernan.roncancio@canalcapital.gov.co</t>
  </si>
  <si>
    <t xml:space="preserve">Porcentaje de avance en el diagnóstico y estudio de viabilidad para la gestión de un espacio físico </t>
  </si>
  <si>
    <t>(Sumatoria de actividades o fases  ejecutadas en el diagnóstico y estudio de viabilidad /sumatoria de actividades o fases programadas)*100</t>
  </si>
  <si>
    <t>Secretaría de Cultura, Recreación y Deporte</t>
  </si>
  <si>
    <t>Mauricio Agudelo</t>
  </si>
  <si>
    <t>mauricio.agudelo@scrd.gov.co</t>
  </si>
  <si>
    <t>Localidades priorizadas asistidas técnicamente para el diseño de planes, programas y proyectos con enfoque diferencial</t>
  </si>
  <si>
    <t>Sumatoria de localidades priorizadas asistidas técnicamente para el diseño de planes, programas y proyectos con enfoque diferencial</t>
  </si>
  <si>
    <t>Procesos de participación y de formación en interculturalidad desarrollados</t>
  </si>
  <si>
    <t>Sumatoria de procesos de participación y de formación en interculturalidad desarrollados</t>
  </si>
  <si>
    <t>Estrategias de comunicación,  sensibilización y divulgación realizadas</t>
  </si>
  <si>
    <t>Sumatoria de estrategias de comunicación,  sensibilización y divulgación realizadas</t>
  </si>
  <si>
    <t>_11_Mejores_oportunidades_para_el_desarrollo_a_través_de_la_cultura_la_recreación_y_el_deporte</t>
  </si>
  <si>
    <t>_124_Formación_para_la_transformación_del_ser</t>
  </si>
  <si>
    <t>Arte para la transformación social: prácticas artísticas incluyentes, descentralizadas y al servicio de la comunidad</t>
  </si>
  <si>
    <t>Desarrollar 160 acciones de reconocimiento de las prácticas artísticas de grupos poblacionales, pueblos y sectores sociales.</t>
  </si>
  <si>
    <t>_03_Pilar_Construcción_de_Comunidad_y_Cultura_Ciudadana</t>
  </si>
  <si>
    <t>_25_Cambio_cultural_y_construcción_del_tejido_social_para_la_vida</t>
  </si>
  <si>
    <t>_158_Valoración_y_apropiación_social_del_patrimonio_cultural</t>
  </si>
  <si>
    <t>_157_Intervención_integral_en_territorios_y_poblaciones_priorizadas_a_través_de_cultura,_recreación_y_deporte</t>
  </si>
  <si>
    <t>Televisión pública para la cultura ciudadana, la educación y la información.</t>
  </si>
  <si>
    <t>Emitir 2.500 programas de Educación, Cultura, Recreación y Deporte, con enfoque poblacional y local.</t>
  </si>
  <si>
    <t>Intervención y conservación de los bienes muebles e inmuebles en sectores de interés cultural del Distrito
Capital</t>
  </si>
  <si>
    <t>Intervenir 1009 Bienes De Interés Cultural Del Distrito Capital, A Través De Obras De Adecuación, Ampliación, Conservación, Consolidación Estructural, Rehabilitación, Mantenimiento Y/O Restauración.</t>
  </si>
  <si>
    <t xml:space="preserve">Poblaciones diversas e interculturales
</t>
  </si>
  <si>
    <t>Realizar 84 actividades dirigidas a  grupos étnicos, sectores sociales y etarios.</t>
  </si>
  <si>
    <t xml:space="preserve">
 $1.644.051.000
</t>
  </si>
  <si>
    <t xml:space="preserve">
1016 
</t>
  </si>
  <si>
    <t xml:space="preserve">Poblaciones Diversas e Interculturales
</t>
  </si>
  <si>
    <t>Poblaciones Diversas e Interculturales</t>
  </si>
  <si>
    <t>_Sector_Desarrollo_Económico_Industria_y_Turismo</t>
  </si>
  <si>
    <t>_Sector_Integración_Social</t>
  </si>
  <si>
    <t>_Eje_de_Hábitat</t>
  </si>
  <si>
    <t>Brindar acompañamiento y asesoría a las familias gitanas que estén en alto grado de vulnerabilidad y nivel de ingresos, con el fin de que se priorice su acceso al PIVE, siempre y cuando cumplan con los requisitos. </t>
  </si>
  <si>
    <t>Vincular a un referente con pertenencia al pueblo gitano de Bogotá, para el apoyo a la implementación y seguimientos de las acciones afirmativas del sector. </t>
  </si>
  <si>
    <t>_Sector_Hábitat</t>
  </si>
  <si>
    <t>Secretaría del Hábitat</t>
  </si>
  <si>
    <t>Luisa Fernanda Mejía</t>
  </si>
  <si>
    <t>3581600 ext.1403</t>
  </si>
  <si>
    <t>lmejiag@habitatbogota.gov.co</t>
  </si>
  <si>
    <t>Porcentaje de hogares pertenecientes a la comunidad Rrom priorizados para el acceso al PIVE. </t>
  </si>
  <si>
    <t>(Número de hogares gitanos  a los cuales se les otorgó puntaje adicional/Número de hogares pertenecientes a la comunidad Rrom que se postularon al programa)*100</t>
  </si>
  <si>
    <t>Personas con pertenencia gitana vinculadas a la SDHT, para el apoyo a la implementación y seguimiento de las acciones afirmativas del sector</t>
  </si>
  <si>
    <t>Sumatoria de personas con pertenencia gitana vinculadas a la SDHT, para el apoyo a la implementación y seguimiento de las acciones afirmativas del sector</t>
  </si>
  <si>
    <t>1 Nuevo Ordenamiento Territorial</t>
  </si>
  <si>
    <t xml:space="preserve">30 Financiación para el Desarrollo Territorial </t>
  </si>
  <si>
    <t xml:space="preserve">163 Financiación para el Desarrollo Territorial </t>
  </si>
  <si>
    <t>Estructuración de instrumentos de financiación para el desarrollo territorial</t>
  </si>
  <si>
    <t>_Eje_Inclusión_y_no_discriminación</t>
  </si>
  <si>
    <t>Vinculación de un referente de la comunidad ROM de Bogotá, avalado por los lideres de esta comunidad al equipo de la OPEL.</t>
  </si>
  <si>
    <t>Vincular un referente de la comunidad ROM de Bogotá, avalado por los lideres de esta comunidad al equipo de la OPEL.</t>
  </si>
  <si>
    <t>Implementación de las estrategias de la Política Pública Distrital de Educación Ambiental con un enfoque diferencial para la comunidad ROM presente en el D.C</t>
  </si>
  <si>
    <t xml:space="preserve">Realizar caminatas ecológicas para la comunidad Rrom - Gitana, en el marco de la Implementación de las estrategias de la Política Pública Distrital de Educación Ambiental con enfoque diferencial </t>
  </si>
  <si>
    <t>Gestión ambiental participativa para la población Rom.</t>
  </si>
  <si>
    <t>Inclusión de un porcentaje de participación étnica en los procesos de contratación dados a través de los proyectos de inversión 1132: Gestión integral para la conservación, recuperación y conectividad de la Estructura Ecológica Principal y otras áreas de interés ambiental en el D.C y 1150 Implementación de acciones del Plan de Manejo de la Franja de Adecuación y la Reserva Forestal Protectora de los Cerros Orientales en cumplimiento de la sentencia del Consejo De Estado.</t>
  </si>
  <si>
    <t>_Sector_Ambiente</t>
  </si>
  <si>
    <t>Secretaría de Ambiente</t>
  </si>
  <si>
    <t>Silvia Ortiz laverde</t>
  </si>
  <si>
    <t>silvia.ortiz@ambientebogota.gov.co</t>
  </si>
  <si>
    <t xml:space="preserve"> Referente de la comunidad ROM de Bogotá, avalado por los lideres de esta comunidad vinculado al equipo de la OPEL.</t>
  </si>
  <si>
    <t>Un referente Gitano vinculado para el equipo OPEL.</t>
  </si>
  <si>
    <t>N.A</t>
  </si>
  <si>
    <t>Número de caminatas ecológicas para la comunidad Gitana realizadas</t>
  </si>
  <si>
    <t>Sumatoria de caminatas ecológicas para la comunidad Gitana realizadas</t>
  </si>
  <si>
    <t>(Número de personas Rom vinculadas  a través de los proyectos de inversión 1132 y 1150/ Población Rom que solicita ingresa a través de los proyectos de inversión 1132 y 1150)* 100</t>
  </si>
  <si>
    <t>Porcentaje de personas Rom vinculadas a través de los proyectos de inversión 1132: Gestión integral para la conservación, recuperación y conectividad de la Estructura Ecológica Principal y otras áreas de interés ambiental en el D.C y 1150 Implementación de acciones del Plan de Manejo de la Franja de Adecuación y la Reserva Forestal Protectora de los Cerros Orientales en cumplimiento de la sentencia del Consejo De Estado.</t>
  </si>
  <si>
    <t>_06_Eje_transversal_sostenibilidad_ambiental_basada_en_eficiencia_energética</t>
  </si>
  <si>
    <t>_39_Ambiente_sano_para_la_equidad_y_disfrute_del_ciudadano</t>
  </si>
  <si>
    <t>_179_Ambiente_sano</t>
  </si>
  <si>
    <t>Educación, Participación y Comunicación para la Sostenibilidad Ambiental del D.C</t>
  </si>
  <si>
    <t>Participar 1.125.000 ciudadanos en acciones de educación ambiental</t>
  </si>
  <si>
    <t xml:space="preserve">1132 y 1150 </t>
  </si>
  <si>
    <t>1132: Gestión integral para la conservación, recuperación y conectividad de la Estructura Ecológica Principal y otras áreas de interés ambiental en el D.C y 1150: Implementación de acciones del Plan de Manejo de la Franja de Adecuación y la Reserva Forestal Protectora de los Cerros Orientales en cumplimiento de la sentencia del Consejo De Estado.</t>
  </si>
  <si>
    <t>PI 1132:
A Evaluar técnicamente el 100 % de sectores definidos (100 ha) para la gestión de declaratoria como área protegida y elementos conectores de la EEP.
PI 1150: 
A Habilitar 4 hectáreas de redes de senderos ecológicos secundarios en los Cerros Orientales.
B Vincular 10 grupos de interés en la conservación de  Cerros implementando 5 iniciativas ambientales para la apropiación social.</t>
  </si>
  <si>
    <t>Porcentaje de personas del Pueblo Rrom afiliadas al régimen subsidiado reportadas en los listados censales que cumplan con los lineamientos de normatividad vigente</t>
  </si>
  <si>
    <t>(Número de personas Rrom afiliadas al régimen subsidiado/ el número de personas Rrom del listado censal enviado por la autoridad Rrom competente que cumplan con los lineamientos de normatividad vigente)</t>
  </si>
  <si>
    <t>(Numero de Familias Rrom Gitanas atendidas a través de  la estrategia promocional y preventiva para el cuidado de la salud/numero total de familias Rrom Gitanas  priorizadas)*100</t>
  </si>
  <si>
    <t>Porcentaje de avance en el análisis de condiciones de vida y enfermedad  de la población Gitana en Bogotá</t>
  </si>
  <si>
    <t xml:space="preserve">
Porcentaje de avance en la construcción de una guía metodológica</t>
  </si>
  <si>
    <t>(Sumatoria de fases o actividades ejecutadas de la construcción de una guía metodológica/sumatoria de fases o actividades programadas)*100
fase1: a 2017 Avance en un 25 % del diseño de una guía metodológica que permita definir un conjunto de procedimientos de acciones diferenciales para la población Gitanos en el modelo de atención integral en salud y las rutas integrales de atención en salud.
Fase 2:  2018 culminar el Diseño  de una guía metodológica que permita definir un conjunto de procedimientos de acciones diferenciales para la población Gitana en el modelo de atención integral en salud y las rutas integrales de atención en salud. 25%
Fase 3:  a 2019 Validación e implementación de  la guía metodológica que permita definir un conjunto de procedimientos de acciones diferenciales para la población Gitanos en el modelo de atención integral en salud y las rutas integrales de atención en salud. 25%
Fase 4: a 2020 Implementación de la una guía metodológica que permita definir un conjunto de procedimientos de acciones diferenciales para la población Gitanos en el modelo de atención integral en salud y las rutas integrales de atención en salud. 25%</t>
  </si>
  <si>
    <t>_Eje_Seguridad_Social_y_Alimentaria</t>
  </si>
  <si>
    <t>Garantizar por medio de la verificación y validación de condiciones de la población Rron el ingreso a los servicios sociales de la SDIS, en el marco de la seguridad alimentaria. </t>
  </si>
  <si>
    <t>Diseñar e implementar una ruta  de trabajo para la verificación y validación de condiciones de la población Rrom para el ingreso a los servicios sociales de la SDIS, en el marco de la seguridad alimentaria. </t>
  </si>
  <si>
    <t xml:space="preserve">Formulación de una estrategia para visibilizar los usos y costumbres de la población Rrom en centros día. </t>
  </si>
  <si>
    <t xml:space="preserve">Diseñar e implementar una estrategia para visibilizar los usos y costumbres de la población Rrom en centros día. </t>
  </si>
  <si>
    <t>Secretaría Integración Social</t>
  </si>
  <si>
    <t>N.A.</t>
  </si>
  <si>
    <t>Juan Carlos Peña Quintero</t>
  </si>
  <si>
    <t>3279797 ext. 1833</t>
  </si>
  <si>
    <t>jcpena@sdis.gov.co </t>
  </si>
  <si>
    <t>Porcentaje de avance en el diseño e implentación de la ruta de trabajo para la verificación y validación de condiciones de la población Rrom, en el marco de la seguridad alimentaria. </t>
  </si>
  <si>
    <t xml:space="preserve">(Sumatoria de fases o actividades de la ruta de trabajo ejecutadas / Sumatoria de fases o actividades del plan de trabajo programadas)*100
Hito1: Diseño de la ruta aprobado = 10%
Hito2: Ruta en ejecución año 1 = 40%
Hito3: Ruta en ejecución año 2 = 40%
Hito4: Documento de evaluación de la ruta  para la verificación de condiciones de la población Rrom aprobado= 10%
</t>
  </si>
  <si>
    <t>Lucas Correa Montoya
Subdirector Para la Vejez</t>
  </si>
  <si>
    <t>3279797 ext. 1940</t>
  </si>
  <si>
    <t>lcorrea@sdis.gov.co</t>
  </si>
  <si>
    <t>Porcentaje de la estrategia de visibilizarían de la población Rrom  diseñada e implementada.</t>
  </si>
  <si>
    <t>(Sumatoria de actividades de la estrategia de visibilización de la población Rrom ejecutadas / Sumatoria de actividades de la estrategia de visibilizaciòn Rrom programadas)*100
Hito 1: Diseñar una (1) Estrategia de visibilización en Centros Día. Año 1 = 15%
Hito 2: Implementar la Estrategia de Visibilización de la población Rrom en Centros Día. Año 2 = 40% 
Hito 3: Implementar la Estrategia de visibilización en Centros Día. Año 3 = 40%
Hito 4: Realizar evaluación y seguimiento a la implementación de la estrategia de visibilizaciòn en Centros Día. Año 4 = 5%</t>
  </si>
  <si>
    <t>Bogotá te Nutre</t>
  </si>
  <si>
    <t>Entregar el 100% de los apoyos alimentarios programados </t>
  </si>
  <si>
    <t>Envejecimiento Digno Activo y Feliz</t>
  </si>
  <si>
    <t>Implementar 1  Plan de seguimiento del Plan de Acción de la Política Publica Social de Envejecimiento y Vejez -PPSEV-</t>
  </si>
  <si>
    <t>_Eje_Desarrollo_Económico</t>
  </si>
  <si>
    <t>Diseño y ejecución de una ruta de atención diferencial de empleo para la comunidad Rrom.</t>
  </si>
  <si>
    <t>Diseñar  e implementar  una ruta de atención diferencial de empleo para la comunidad Gitano-Rrom</t>
  </si>
  <si>
    <t>Garantizar la participación de la  comunidad Rrom en las convocatorias de financiamiento y emprendimiento, brindando asistencia técnica y alistamiento financiero, para la presentación a la entidad financiera correspondiente.</t>
  </si>
  <si>
    <t>Ejecutar una feria gastronómica, artesanal y cultural para comunidades rrom .</t>
  </si>
  <si>
    <t>Procurar la participación de la comunidad Rrom, en los mercados campesinos que se lleven a cabo.</t>
  </si>
  <si>
    <t>Secretarìa Desarrollo Económico</t>
  </si>
  <si>
    <t>Christian Eduardo Beltran Ceron - Elizabeth Jativa</t>
  </si>
  <si>
    <t>3693777 Ext 235</t>
  </si>
  <si>
    <t>cebeltran@desarrolloeconomico.gov.co</t>
  </si>
  <si>
    <t>Porcentaje de diseño e implementación de ruta de atención diferencial de empleo para la comunidad Gitano-Rrom</t>
  </si>
  <si>
    <t>(Sumatoria de fases de diseño e implementación de ruta de atención diferencial ejecutadas/sumatoria de fases de diseño e implementación de ruta de atención diferencial programadas)</t>
  </si>
  <si>
    <t>Diseño (25%)</t>
  </si>
  <si>
    <t>Implementación (25%)</t>
  </si>
  <si>
    <t>Implementación</t>
  </si>
  <si>
    <t>Evaluación y ajuste</t>
  </si>
  <si>
    <t>04_Eje transversal Desarrollo económico basado en el conocimiento</t>
  </si>
  <si>
    <t>32_Generar alternativas de ingreso y empleo de mejor calidad</t>
  </si>
  <si>
    <t>168_ potenciar el trabajo decente de la ciudad</t>
  </si>
  <si>
    <t>Potencializar el trabajo decente en la ciudad</t>
  </si>
  <si>
    <t>Vincular 4,250 personas laboralmente a través de los diferentes procesos de intermediación. 
Remitir al menos 6,000 personas a empleadores desde la Agencia. 
Remitir 4,000 personas formadas y certificadas por la Agencia a empleadores. 
Formar 6,500 personas en competencias blandas y transversales por medio de la Agencia Pública de 
Gestión y Colocación del Distrito. Formar al menos 2,000 personas en competencias laborales</t>
  </si>
  <si>
    <t>Para la primera meta se tienen 1,630 millones para el cuatrenio. 
Para la segunda meta se tienen 786 millones para el cuatrenio. 
Para la tercera meta se tienen 665 millones de pesos, para el cuatrenio. 
Para la cuarta meta se tienen 879 millones de pesos para el cuatrenio. 
Para la ultima meta se tienen 1,865 millones de pesos para el cuatrenio</t>
  </si>
  <si>
    <t>El presupuesto programado, es para todas las poblaciones, es decir, que los recursos son trasnversales a todas las personas. El éxito de esta accion afirmativa y de la correcta ejecucion de la ruta, depende en gran medida del apoyo de la comunidad para realizar el pre-perfilamiento</t>
  </si>
  <si>
    <t>Porcentaje de convocatorias de financiamiento y emprendimiento con participación de la comunidad Gitano-Rrom</t>
  </si>
  <si>
    <t>(Sumatoria de convocatorias de financiamiento y emprendimiento con participación de la comunidad Gitano-Rrom ejecutadas / Sumatoria de convocatorias de financiamiento y emprendimiento con participación de la comunidad Gitano-Rrom programadas) * 100</t>
  </si>
  <si>
    <t>Fundamentar el Desarrollo Económico en la generación y uso del conocimiento para mejorar la competitividad de la Ciudad Región</t>
  </si>
  <si>
    <t>164_Consolidacion del ecosistema de emprendimiento y mejoramiento de la productividad de las mipymes</t>
  </si>
  <si>
    <t>Consolidacion del ecosistema de emprendimiento y mejoramiento de la productividad de las mypimes</t>
  </si>
  <si>
    <t xml:space="preserve">Realizar 14 convocatorias para fortalecer unidades productivas a través de
acceso a financiamiento formal. </t>
  </si>
  <si>
    <t>El presupuesto programado, es para todas las poblaciones, es decir, que los recursos son trasnversales a todas las personass. Las fecha de realización de esta acción afirmativa, está sujeta a las fechas en que se lleven a cabo las convocatorias.</t>
  </si>
  <si>
    <t>Cantidad de ferias realizadas</t>
  </si>
  <si>
    <t>Cantidad de ferias realizadas / sobre cantidad de ferias programadas</t>
  </si>
  <si>
    <t># puestos establecidos para la comunidad Rrom en las ferias.</t>
  </si>
  <si>
    <t>Meta de Gestión</t>
  </si>
  <si>
    <t>Recursos de Funcionamiento</t>
  </si>
  <si>
    <t>El presupuesto programados para esta accion afirmativa y los proyectos de los cuales va a salir el mismo, esta sujeto a la concertacion de las metas a las que le quiere apuntar la feria, tanto por parte de la comunidad, como por parte de la entidad. La fecha de realizacion de las ferias, consignadas en la presente matriz, son tentativas y estan sujetas a modificación</t>
  </si>
  <si>
    <t># cupos asignados para la comunidad Rrom en los mercados campesinos.</t>
  </si>
  <si>
    <t xml:space="preserve">#  actores participando pertenecientes a la comunidad Rrom en los mercados campesinos. </t>
  </si>
  <si>
    <t>Elevar la eficiencia de los mercados de la ciudad</t>
  </si>
  <si>
    <t>169_ Mejoramiento de la eficiencia del Sistema de Abastecimiento y Seguridad Alimentaria</t>
  </si>
  <si>
    <t>Mejoramiento de la eficiencia del sistema de abastecimiento y seguridad alimentaria de Bogota</t>
  </si>
  <si>
    <t>Vincular 800 actores del Sistema de Abastecimiento Alimentario de Bogotá a procesos de mejora compercial y/o empresarial</t>
  </si>
  <si>
    <t>El presupuesto programado, es para todas las personas, es decir, que los recursos son trasnversales a todas las personas. Las fecha de inicio de participacion por parte de la comunidad Rrom, esta sujeta a la entrega por parte de ellos de las fichas de caracterizacion de productos. Es importante resaltar que unicamente los participantes deberan ser artesanos o productores de la ruralidad bogotana.</t>
  </si>
  <si>
    <t>_Eje_de_Género_y_Generaciones</t>
  </si>
  <si>
    <t>_Eje_Goce_Disfrute_de_Derechos_Adecuación_Institucional_y_Participación</t>
  </si>
  <si>
    <t>Promoción y realización de eventos conmemorativos dirigidos a Mujeres Gitanas/Romque contribuyan a la visibilización de los intereses necesidades y propuestas de las mujeres gitanas</t>
  </si>
  <si>
    <t xml:space="preserve">Realizar eventos de conmemoración del día de la mujer Gitana. </t>
  </si>
  <si>
    <t xml:space="preserve">Realizar una campaña ciudadana en contra de la discriminación y el racismo para el pueblo gitano desde la cosmovisión </t>
  </si>
  <si>
    <t xml:space="preserve">Diseñar e implementar una estrategia de comunicación  ciudadana en contra de la discriminación y el racismo para el pueblo gitano desde la cosmovisión </t>
  </si>
  <si>
    <t>Apoyo a dos (2) iniciativas ciudadanas para la protección de DDHH</t>
  </si>
  <si>
    <t xml:space="preserve">Apoyar (2) dos iniciativas ciudadanas gitanas en el marco de la convocatoria sobre la protección de los Derechos Humanos </t>
  </si>
  <si>
    <t>Formar en derechos humanos al 100% de personas del pueblo Rrom interesadas.</t>
  </si>
  <si>
    <t>_Sector_Mujer</t>
  </si>
  <si>
    <t>Secretaría de la Mujer</t>
  </si>
  <si>
    <t>3169001 Ext 1019</t>
  </si>
  <si>
    <t>ecastillo@sdmujer.gov.co</t>
  </si>
  <si>
    <t>Número de eventos anuales realizados para la conmemoración  de la mujer Gitana.</t>
  </si>
  <si>
    <t>Sumatoria de eventos anuales realizados de conmemoración del día de la mujer Gitana.</t>
  </si>
  <si>
    <t>_Sector_Gobierno</t>
  </si>
  <si>
    <t>Secretaría de Gobierno</t>
  </si>
  <si>
    <t>Subdirector de Asuntos ëtnicos</t>
  </si>
  <si>
    <t>3387000  Ext. 5191 - 5192</t>
  </si>
  <si>
    <t>eddy.bermudez@gobiernobogota.gov.co</t>
  </si>
  <si>
    <t>Porcentaje de diseño e implementación de la estrategia de comunicación  ciudadana en contra de la discriminación y el racismo</t>
  </si>
  <si>
    <t>Director de Convivencia y  Diálogo Social</t>
  </si>
  <si>
    <t xml:space="preserve"> 3387000 Ext. 5410 - 5411</t>
  </si>
  <si>
    <t>alvaro.vargas@gobiernobogota.gov.co</t>
  </si>
  <si>
    <t>Número de Iniciativas ciudadanas gitanas apoyadas en el marco de la convocatoria</t>
  </si>
  <si>
    <t>Sumatoria de  iniciativas ciudadanas gitanas apoyadas en el marco de la convocatoria</t>
  </si>
  <si>
    <t>Director de Derechos Humanos</t>
  </si>
  <si>
    <t>3387000 Ext. 5410 - 5411</t>
  </si>
  <si>
    <t>cristian.pulido@gobiernobogota.gov.co</t>
  </si>
  <si>
    <t>Porcentaje de personas Rrom certificadas, promocionadas y sensibilizadas en derechos humanos para la paz y la reconciliación.</t>
  </si>
  <si>
    <t>(Sumatoria de personas de la población Rrom, promocionadas y sensibilizadas en derechos humanos para la paz y la reconciliación / Sumatoria de personas de la población Rrom que solicitaron la formación)*100</t>
  </si>
  <si>
    <t xml:space="preserve">Diseñar e implementar estrategia integral contra la discriminación racial con alcance distrital y local, en la que se articulen actividades pedagógicas y de comunicación, desde la garantía del derecho a la participación
</t>
  </si>
  <si>
    <t>Fortalecimiento de Capacidades Organizativas y de incidencia de comunidad gitana</t>
  </si>
  <si>
    <t xml:space="preserve">Desarrollo de procesos de formación para el reconocimiento, intercambio y cualificación de saberes gitanos
</t>
  </si>
  <si>
    <t xml:space="preserve">Desarrollar procesos de formación para el reconocimiento, intercambio  y cualificación  de saberes gitanos </t>
  </si>
  <si>
    <t>Apoyo técnico y financiero para el desarrollo de iniciativas que articulen acciones para el empoderamiento gitano y la reducción de discriminación (Convocatorias Bogotá Líder y 1 + 1 Todos / 1+1 Todas con Enfoque diferencial)</t>
  </si>
  <si>
    <t>Apoyar técnica y financieramente el desarrollo de iniciativas que articulen acciones para el empoderamiento indígena y la reducción de discriminación (Convocatorias Bogotá Líder y 1 + 1 Todos / 1+1 Todas con Enfoque diferencial)</t>
  </si>
  <si>
    <t xml:space="preserve">Apoyo Técnico y Financiero a Encuentro cultural Gitano como escenario de participación, integración e intercambio cultural
</t>
  </si>
  <si>
    <t xml:space="preserve">Apoyar técnica y financieramente el Encuentro cultural Gitano como escenario de participación, integración e intercambio cultural.
</t>
  </si>
  <si>
    <t>Instituto Distrital de la Participación y Acción Comunal - IDPAC</t>
  </si>
  <si>
    <t>Maria Angelica Rios</t>
  </si>
  <si>
    <t>mrios@participacionbogota.gov.co</t>
  </si>
  <si>
    <t xml:space="preserve">
No. de participantes en sensibilización ciudadana </t>
  </si>
  <si>
    <t>Organizaciones fortalecidas en capacidades organizativas y de incidencia.</t>
  </si>
  <si>
    <t>No. de organizaciones fortalecidas en capacidades organizativas y de incidencia.</t>
  </si>
  <si>
    <t>Ivomne Carina Forero Bejarano</t>
  </si>
  <si>
    <t>iforero@participacionbogota.gov.co</t>
  </si>
  <si>
    <t>Procesos de formación</t>
  </si>
  <si>
    <t xml:space="preserve">No. de Procesos en formación realizados. </t>
  </si>
  <si>
    <t>Ruben Dario Gonzalez Hernandez</t>
  </si>
  <si>
    <t>rgonzalez@participacionbogota.gov.co</t>
  </si>
  <si>
    <t xml:space="preserve">Procesos apoyados técnica y financieramente
</t>
  </si>
  <si>
    <t xml:space="preserve">
No. de procesos apoyados técnica y financieramente
</t>
  </si>
  <si>
    <t xml:space="preserve">
2
</t>
  </si>
  <si>
    <t>Javier Palacios Torres</t>
  </si>
  <si>
    <t>jpalacios@participacionbogota.gov.co</t>
  </si>
  <si>
    <t>Participantes en proceso de apoyo técnico y financiero alEncuentro Cultural Gitano</t>
  </si>
  <si>
    <t>No. Personas participantes en el Encuentro Cultural Gitano</t>
  </si>
  <si>
    <t>_07_Eje_transversal_Gobierno_Legítimo_fortalecimiento_local_y_eficiencia</t>
  </si>
  <si>
    <t>_45_Gobernanza_e_influencia_local_regional_e_internacional</t>
  </si>
  <si>
    <t>196 - Fortalecimiento local, gobernabilidad, gobernanza y participación ciudadana</t>
  </si>
  <si>
    <t xml:space="preserve">1089
</t>
  </si>
  <si>
    <t xml:space="preserve">
Promoción para la participación incidente en el distrito capital.
</t>
  </si>
  <si>
    <t xml:space="preserve">Fortalecimiento a las organizaciones para la participación incidente en la ciudad.
</t>
  </si>
  <si>
    <t xml:space="preserve">Fortalecer 150 organizaciones étnicas en espacios y procesos de participación
</t>
  </si>
  <si>
    <t>Formación para una participación ciudadana incidente en los asuntos públicos de la ciudad</t>
  </si>
  <si>
    <t xml:space="preserve">
1089</t>
  </si>
  <si>
    <t xml:space="preserve">
Promoción para una participación incidente en el Distrito Capital.</t>
  </si>
  <si>
    <t xml:space="preserve">
.Desarrollar 30 obras bajo la metodología Uno + Uno = Todos, Una + Una = Todas, desarrolladas y entregadas a la comunidad</t>
  </si>
  <si>
    <t xml:space="preserve">Fortalecimiento a las organizaciones para la participación incidente en la ciudad. </t>
  </si>
  <si>
    <t>Fortalecer 150 organizaciones étnicas en espacios y procesos de participación</t>
  </si>
  <si>
    <t>Gestionar con la SED, el proceso de educación flexible para niñas y adolescentes  Rrom con enfoque diferencial gitano. </t>
  </si>
  <si>
    <t>Garantizar el 100% de la vinculación de niñas y adolescentes de pertenencia etnica Rrom que lo soliciten, a través del proceso de educación flexible de la SED</t>
  </si>
  <si>
    <t>Rose Hernàndez</t>
  </si>
  <si>
    <t>rhernandez@sdmujer.gov.co</t>
  </si>
  <si>
    <t>Porcentaje de niñas y adolescentes vinculadas al proceso educativo flexible concertado</t>
  </si>
  <si>
    <t>(Sumatoria de las niñas y adolescentes vinculadas al proceso educativo flexible concertado / Sumatoria d elas niñas y adolescentes que solicitaron vinculación al proceso de educación flexible.) *100</t>
  </si>
  <si>
    <t>Mujeres Protagonistas, Activas y Empoderadas en el Cierre de Brechas de GÉnero</t>
  </si>
  <si>
    <t>129 Mujeres Protagonistas, activas y empoderadas</t>
  </si>
  <si>
    <t>Acciones con enfoque diferencial para el cierre de brechas de género</t>
  </si>
  <si>
    <t>Implementar 5 acciones afirmativas que contribuyan al reconocimiento y garantía de los derechos de las mujeres desde las diferencias y diversidad que las constituyen</t>
  </si>
  <si>
    <t>_22_Bogotá_vive_los_derechos_humanos</t>
  </si>
  <si>
    <t>_152_Promoción_protección_y_garantía_de_derechos_humanos</t>
  </si>
  <si>
    <t>1131
1128</t>
  </si>
  <si>
    <t xml:space="preserve">Construcción de Una Bogotá que Vive los Derechos Humanos
Funcionamiento (Impresos y Publicaciones)
</t>
  </si>
  <si>
    <t>Implementar el 100% de las actividadades de la SDG correspondientes a los planes de acciones afirmativas para grupos étnicos del distrito</t>
  </si>
  <si>
    <t>Construcción de Una Bogotá que Vive los Derechos Humanos</t>
  </si>
  <si>
    <t>Implementar 80 Iniciativas locales formuladas por grupos sociales de la Red Distrital de Derechos Humanos para la prevención o protección de derechos en sus territorios.</t>
  </si>
  <si>
    <t>Resultado indicador año 2018</t>
  </si>
  <si>
    <t xml:space="preserve">
$22.717.765.000</t>
  </si>
  <si>
    <t xml:space="preserve">Concertar e implementar una estrategia de visibilización de los usos y costumbres de la población Rrom en Bogotá, aporta a la transversalización del enfoque diferencial de la PPSEV, que desde un enfoque de derechos, diferencial y poblacional apuesta por la pervivencia cultural de los saberes de las personas mayores y por el fortalecimiento de su rol al interior de las comunidades en correspondencia con la dimensión de la PPSEV "Vivir como se quiere en la Vejez".
La existencia de un profesional del equipo de política pública exclusivo para la implementación de la acción afirmativa, facilita el avance y el seguimiento de la misma, así como la creación de lazos de confianza con los colectivos afrodescendientes que facilitan la comunicación, concertación y articulación permanente.
La SDIS cumplió con lo concertado en 2017 para ser implementado en el primer semestre de 2018, que consistió en garantizar la participación de las personas mayores en la Celebración del Día internacional del Pueblo Gitano en el mes de abril de 2017. Para el segundo semestre de 2018 se concertarán otras acciones en el marco del Mes de Envejecimiento y Vejez y el intercambio intercultural de saberes.
Los representantes de las Kumpanias hicieron entrega de los listados de personas mayores a la SDIS, para fortalecer el proceso de identificación de sus intereses y necesidades y socializar la oferta de servicios de la SDIS al pueblo Rrom.
En jornada de Feria de Servicios se identificaron 11 personas mayores, a quienes se les realizó el diligenciamiento de la solicitud para el servicio apoyos económicos, a fin de iniciar la verificación del cumplimento de criterios de ingreso y posterior vinculación en caso de validar condiciones y se socializó el servicio social Centro Día para invitar a las personas mayores a vincularse.
</t>
  </si>
  <si>
    <t>2.4</t>
  </si>
  <si>
    <t>9.1</t>
  </si>
  <si>
    <t>2.5</t>
  </si>
  <si>
    <t>1.5</t>
  </si>
  <si>
    <t>1.10</t>
  </si>
  <si>
    <t>1.7</t>
  </si>
  <si>
    <t>1.8</t>
  </si>
  <si>
    <t>6.1</t>
  </si>
  <si>
    <t>2.1</t>
  </si>
  <si>
    <t>2.2</t>
  </si>
  <si>
    <t>2.3</t>
  </si>
  <si>
    <t>2.6</t>
  </si>
  <si>
    <t>9.2</t>
  </si>
  <si>
    <t>9.3</t>
  </si>
  <si>
    <t>9.4</t>
  </si>
  <si>
    <t>9.5</t>
  </si>
  <si>
    <t>Participantes de procesos de sensibilización ciudadana</t>
  </si>
  <si>
    <t xml:space="preserve">Lograr 28.956,208 impactos ciudadanos a través de los medios de comunicación con las que cuenta el IDPAC (Redes Sociales, Emisoras, Páginas Web, otros.)
</t>
  </si>
  <si>
    <t>Formar 42,000 ciudadanos en los procesos de participación</t>
  </si>
  <si>
    <t>Realizar el 100% de seguimiento a la gestión de instrumentos de financiación</t>
  </si>
  <si>
    <t>Acompañar 4000 hogares víctimas del conflicto residentes en Bogotá en la</t>
  </si>
  <si>
    <t>Participar 1,125,000 ciudadanos en acciones de educación ambiental.</t>
  </si>
  <si>
    <t>3.1</t>
  </si>
  <si>
    <t>3.2</t>
  </si>
  <si>
    <t>3.3</t>
  </si>
  <si>
    <t>3.4</t>
  </si>
  <si>
    <t>4.1</t>
  </si>
  <si>
    <t>4.2</t>
  </si>
  <si>
    <t>4.3</t>
  </si>
  <si>
    <t>4.4</t>
  </si>
  <si>
    <t>4.5</t>
  </si>
  <si>
    <t>4.6</t>
  </si>
  <si>
    <t>5.1</t>
  </si>
  <si>
    <t>5.2</t>
  </si>
  <si>
    <t>5.3</t>
  </si>
  <si>
    <t>5.4</t>
  </si>
  <si>
    <t>5.5</t>
  </si>
  <si>
    <t>8.1</t>
  </si>
  <si>
    <t>4.7</t>
  </si>
  <si>
    <t>1.1</t>
  </si>
  <si>
    <t>1.2</t>
  </si>
  <si>
    <t>1.3</t>
  </si>
  <si>
    <t>1.4</t>
  </si>
  <si>
    <t>1.6</t>
  </si>
  <si>
    <t>1.9</t>
  </si>
  <si>
    <t xml:space="preserve">*Las metas correspondientes al proyecto de inversión 981, no hacen diferenciación de ningún grupo poblacional, por lo cual la meta es compartida por todos los grupos poblacionales atendidos desde la SDA.
</t>
  </si>
  <si>
    <t>Se tiene proyectado dialogar con el pueblo gitano para ajustar esta acción, a fin de responder a sus requerimientos.</t>
  </si>
  <si>
    <t>Respecto al presupuesto es importante precisar que  ésta es una actividad de gestión del proyecto de inversión  que no cuenta con presupuesto específico y está en el marco de lo programado por la meta del proyecto de Inversión.</t>
  </si>
  <si>
    <r>
      <t xml:space="preserve">Meta del Proyecto
</t>
    </r>
    <r>
      <rPr>
        <sz val="10"/>
        <rFont val="Calibri Light"/>
        <family val="2"/>
        <scheme val="major"/>
      </rPr>
      <t>(en la que está inmersa la acción)</t>
    </r>
  </si>
  <si>
    <t>4.8</t>
  </si>
  <si>
    <t>7.1</t>
  </si>
  <si>
    <t>7.2</t>
  </si>
  <si>
    <t>Presupuesto programado para la meta del proyecto en el cuatrienio</t>
  </si>
  <si>
    <t>Porcentaje del presupuesto programado para las acciones en el cuatrienio
(0 a 100)</t>
  </si>
  <si>
    <t>Presupuesto ejecutado acumulado para la acción</t>
  </si>
  <si>
    <t>No.</t>
  </si>
  <si>
    <t>El presupuesto programado es dinámico, por lo que se actualiza de acuerdo con los movimientos presupuestales realizados 2019. Corresponde al presupuesto de la meta del proyecto de inversión del cuatrienio 2017-2020 registrado en SEGPLAN. 
El presupuesto programado para Kit escolar incluye todas las poblaciones. No se tiene presupuesto específico para grupos étnicos.  En este caso segun instrucciones de la SDP, el presupuesto ejecutado es NA (no aplica), y el porcentaje de presupuesto también es NA (no aplica).</t>
  </si>
  <si>
    <t>El presupuesto programado es dinámico, por lo que se actualiza de acuerdo con los movimientos presupuestales realizados 2019. Corresponde al presupuesto de la meta del proyecto de inversión del cuatrienio 2017-2020 registrado en SEGPLAN. 
Según instrucciones de la SDP, por no tener el presupuesto programado de los otros años, el porcentaje es ND (no disponible). 
No se ha ejecutado presupuesto para esta acción.</t>
  </si>
  <si>
    <t>El presupuesto programado es dinámico, por lo que se actualiza de acuerdo con los movimientos presupuestales realizados 2019. Corresponde al presupuesto de la meta del proyecto de inversión del cuatrienio 2017-2020 registrado en SEGPLAN. 
Esta acción no tiene presupuesto programado para el cuatrienio dado que las convocatorias se desarrollan por demanda y no estan dirigidas de manera exclusiva a esta población. En este caso segun instrucciones de la SDP, el porcentaje de presupuesto corresponde al presupuesto de la acción de los años que se tenga información dividido entre el presupuesto de la meta del cuatrienio.</t>
  </si>
  <si>
    <t>Esta acción no cuenta con presupuesto especifico para esta población y por ello no se reportarán recursos para las vigencias 2018, 2019 y 2020. No obstante, el diseño de la guía  metodológica  ha sido asumido en las actividades que se realizan a través de la Dirección de Provisión de Servicios de Salud, lo cual permitirá implementar una guía metodologica de acciones diferenciales para la población Gitana en el Modelo Integral de Atención en Salud  y las Rutas Integrales de Atención en Salud.</t>
  </si>
  <si>
    <t xml:space="preserve">Acción asociada a la cobertura en la franja noticiosa de Canal Capital. </t>
  </si>
  <si>
    <t xml:space="preserve">Se incluirán dos (2) iniciativas artísticas en música y danza Gitana en el marco del Convenio IDARTES - UN. Se ha realizado  previamente dos (2) reuniones con cada forma organizativa de tal manera que se precise la distribución equitativa de los recursos y la solicitud de actividades de acuerdo con la misionalidad del Instituto en materia de las prácticas artísticas. La ejecución de recursos se realiza en el segundo semestre. </t>
  </si>
  <si>
    <t>Por definir</t>
  </si>
  <si>
    <t xml:space="preserve">Las formas organizativas decidieron que en el mes de la conmemoración se llevaran a cabo estas presentaciones. Si bien no se contó con un evento conmemorativo donde se reunieran ambas presentaciones, el IDARTES estuvo de acuerdo en  apoyar estos espacios y vincular estos procesos a los mismos. </t>
  </si>
  <si>
    <t xml:space="preserve">Meta de gestión de la SDCRD. </t>
  </si>
  <si>
    <t>Presentación e implementación de los PIAA en las alcaldías locales de San Cristóbal, Usaquén, Bosa, Puente Aranda, Kennedy, Antonio Nariño, Teusaquillo, Fontibón y Santa fe.</t>
  </si>
  <si>
    <t>1. Los recursos registrados en la columna AJ - Presupuesto programado para la meta del proyecto, corresponden a los registrados en SEGPLAN a corte de Diciembre 31 de 2018 y del total de la meta, mas no para el cumplimiento específico de la Acción registrada.</t>
  </si>
  <si>
    <t xml:space="preserve">La Escuela de Participación del Instituto Distrital de la Participación y Acción Comunal-IDPAC, como parte de la Subdirección de Promoción de la Participación, es la encargada de desarrollar procesos de formación para fortalecer las competencias ciudadanas para la participación.
Los procesos de formación desarrollados por la Escuela tienen como objetivo brindar herramientas a la ciudadanía para participar, organizarse, interactuar con el Estado y con lo público, y fortalecer sus capacidades para desarrollar acciones orientadas al beneficio de las comunidades, los barrios y las localidades. Para los procesos de formación articulados conjuntamente entre la Gerencia Escuela de la Participación y Gerencia de Etnias de IDPAC, sobresalen para el semestre las líneas de formación en; “Formación en participación a través de las Tecnologías de la información y las comunicaciones -TICs” adelantados en las localidades de Puente Aranda y Kennedy.
</t>
  </si>
  <si>
    <t>Bogotá Líder es una de las estrategias insignia de la Administración de Enrique Peñalosa, que en cabeza del Instituto de la Participación y Acción Comunal - IDPAC, busca fortalecer proyectos de las organizaciones sociales juveniles que incluye las étnicas del Distrito Capital, orientados a trabajar en beneficio de las comunidades, a través de reconocimientos y/o estímulos para contribuir a la transformación positiva de realidades sociales, al fortalecimiento de organizaciones de la sociedad civil y a la consolidación de la convivencia y la diversidad como ejes de paz y de la vida en comunidad. Las organizaciones juveniles étnicas beneficiarias de este estímulo, recibirán elementos para el
fortalecimiento de su proyecto, hasta por un monto de cinco millones de pesos moneda corriente ($5.000.000), también tendrán la posibilidad de un Intercambio de Experiencias: El líder delegado por la organización social juvenil, realizará una inmersión o intercambio pedagógico en ciudades de Iberoamérica (previamente seleccionadas) con instituciones públicas, educativas y organizaciones sociales juveniles. La duración del intercambio será de 8 a 10 días calendario. Este proceso incluye uno o varios de los siguientes componentes: actividades cortas de formación, intercambio de metodologías y buenas prácticas, conocimiento de programas y políticas públicas, generación de redes juveniles, fortalecimiento de las agendas y visibilización internacional de la organización. Ninguna. DEntro de esta iniciativa las organizaciones gitanas se abstuvieron de participar por haber ganado en la vigencia 2018.</t>
  </si>
  <si>
    <t>1. Las organizaciones sociales Gitanas participantes en la vigencia 2018 por criterior técnicos de la iniciativa no pueden participar en la vigencia 2019.
2. Los recursos registrados en la columna AJ - Presupuesto programado para la meta del proyecto, corresponden a los registrados en SEGPLAN a corte de Diciembre 31 de 2018 y del total de la meta, mas no para el cumplimiento específico de la Acción registrada.</t>
  </si>
  <si>
    <t>Acción Afirmativa en etapa de concertación, dicha acción esta programada para desarrollarse en el segundo semestre del año 2019.</t>
  </si>
  <si>
    <t>1. En fase de implementación y consolidación la propuesta presentada por parte de las dos (2) organizaciones gitanas de la ciudad.
2. Los recursos registrados en la columna AJ - Presupuesto programado para la meta del proyecto, corresponden a los registrados en SEGPLAN a corte de Diciembre 31 de 2018 y del total de la meta, mas no para el cumplimiento específico de la Acción registrada.</t>
  </si>
  <si>
    <t xml:space="preserve">Caminatas realizadas en el segundo semestre de 2019, en las siguientes fechas: 
• Caminata ecológica a la Quebrada Las Delicias, en la localidad de Chapinero, el 10 de agosto de 2019 
• Caminata ecológica a la Reserva el Delirio, en la localidad de Chapinero, el 7 de septiembre de 2019.
</t>
  </si>
  <si>
    <t xml:space="preserve">En la casilla de presupuesto acumulado se sumó el ejecutado hasta 2018 equivalente a $19.624.000 más la asignación mensual del CPS 20190566 equivalente a $18.730.000
</t>
  </si>
  <si>
    <t>Para el primer trimestre de 2019  se realizó la contratación de Jefrey Jair Gómez , como referente étnico de la comunidad Rom para la Oficina de Participación, Educación y Localidades  de la SDA. Se realiza a través del CPS 20190566, del 11 de marzo de 2019 hasta el 15 de enero de 2020. 
Consideramos como logros: 
* La voluntad de trabajo conjunto de  la población Rrom presente en Bogotá.  
* El avance en la articulación y apoyo intersectorial de la Secretaría Distritral de Gobierno y la Secretaría Distrital de Ambiente para el cumplimiento de esta acción.
* La transversalidad en la implementación de un enfoque diferencial y de derechos para la población Rrom en la educación ambiental y los procesos de gestión ambiental local adelantados en Bogotá.
* La generación de un plan de trabajo  que se intregra a los requerimientos y necesidades de la población Rrom.</t>
  </si>
  <si>
    <t xml:space="preserve">Dando cumplimiento a la acción afirmativa, y a los compromisos adquiridos y concertados por la entidad con la comunidad gitana, desde la Oficina de Participación, Educación y Localidades y la Dirección de Gestión Ambiental se realiza gestión la contratacion en el mes de noviembre de 2019 del señor Daniel Gomez, en el Instituo de Protección y Bienestar Animal.
De igual forma la SDA reliza gestión para la entrega de elementos recreodeportivos, 10 balones de football semi profesionales, 24 kits de natación (vestido de baño, pantaloneta y gorro) para mujeres y 42 kits de natación (vestido de baño y gorro) para hombres.
También la secretaria de Ambiente aporto en la construcción de una huerta gitana en la localidad de chapinero en el kilómetro 3 vía la calera, aportaron con 15 bultos de tierra abonada y el apoyo para transportar 15 bultos de tierra abonada aportada por el jardín botánico, el jardín botánico también apoyo con 100 plántulas de diferentes hortalizas.
La secretaria de Ambiente hizo entrega de dos banderas gitanas con medidas de 3 metros por 2 metros por el compromiso adquirido el día del consejo gitano del presente año.
Consideramos como logros: 
* El aprestamineto intra institucional para el cumplimineto de esta acción. 
</t>
  </si>
  <si>
    <t>Para la vigencia 2019, se logró dar cumplimiento a satisfacción de esta acción afirmativa, en la cual se garantiza la atención educativa de mujeres y hombres del pueblo Rrom a través de estrategias educativas flexibles, logrando la concertación de la implementación del modelo flexible en lo que corresponde a metodologías, horarios, materiales, entre otras.</t>
  </si>
  <si>
    <t>El presupuesto programado es dinámico, por lo que se actualiza de acuerdo con los movimientos presupuestales realizados 2019. Corresponde al presupuesto de la meta del proyecto de inversión del cuatrienio 2017-2020 registrado en SEGPLAN. 
No se tiene el presupuesto programado del cuatrienio específico para la acción para calcular el porcentaje.
El presupuesto programado del objeto de gasto "Realizar estrategias de alfabetización y acciones orientadas a fortalecer la educación de adultos con oferta educativa pertinente" que incluye todas las poblaciones, es de $977.475.930 año 2019. Adicionalmente el objeto de gasto "Implementar estrategias o modelos flexibles, presenciales o virtuales para la atención de población en extraedad, vulnerable y/o diversa" que incluye todas las poblaciones, es de $$8,061,038,830. No se tiene presupuesto específico para grupos étnicos.  En este caso segun instrucciones de la SDP, el presupuesto ejecutado es NA (no aplica), y el porcentaje de presupuesto también es NA (no aplica).</t>
  </si>
  <si>
    <t>Se garantiza la atención educativa de los niños, niñas y adolescentes del pueblo Rrom.
Adicionalmente y luego de realizar las comisiones de evaluación de las 2 estrategias de educación para los niños y niñas gitanas, se presentaron los siguientes resultados:
• Comisión de evaluación y promoción 2019 – Gimnasio María Isabel: 14 estudiantes promovidos al aula regular 2020
• Comisión de evaluación y promoción 2019 – Círculos del Aprendizaje: Al respecto es importante aclarar que de los 8 niños y niñas que iniciaron el proceso solo 3 lograron el 60% de asistencia lo que implico que no se evidenciara un avance significativo en su proceso escolar. La regular inasistencia dificultó dar un concepto definitivo para los estudiantes vinculados al círculo de acuerdo al SIEE.</t>
  </si>
  <si>
    <t>El presupuesto programado es dinámico, por lo que se actualiza de acuerdo con los movimientos presupuestales realizados 2019. Corresponde al presupuesto de la meta del proyecto de inversión del cuatrienio 2017-2020 registrado en SEGPLAN. 
No se tiene el presupuesto programado del cuatrienio específico para la acción para calcular el porcentaje.
El presupuesto ejecutado del objeto de gasto "realizar búsqueda activa de población desescolarizada" que incluye todas las poblaciones, es de $2,499,025,660 año 2019. No se tiene presupuesto específico para grupos étnicos.  En este caso segun instrucciones de la SDP, el presupuesto ejecutado es NA (no aplica), y el porcentaje de presupuesto también es NA (no aplica).</t>
  </si>
  <si>
    <t xml:space="preserve">Una vez se firmó el contrato de prestación de servicios Nº 1937 del 24 de abril de 2019 entre la Secretaria de Educación Distrital y el Gimnasio María Isabel, se inició la atención educativa para 24 estudiantes a partir del 2 de mayo de 2019, así las cosas, el día 7 de mayo de 2019 se realizó la entrega de los 24 kits escolares por parte de la SED. 
El 23 de julio de 2019 se realizó la entrega de 19 kits escolares para los estudiantes del pueblo Rrom que se encuentran vinculados en Instituciones Educativas diferentes al GMI según reporte del SIMAT, según listado verificado por parte de la Kumpania.
Finalmente, para los 8 estudiantes de la estrategia Círculos del Aprendizaje, los kits escolares se entregaron periódicamente a partir del 26 de agosto en la medida que los niños y niñas se fueran vinculando al proceso y luego de verificar la asistencia al mismo. 
</t>
  </si>
  <si>
    <t>No se registran actividades en la presente acción afirmativa. Se proyecta de forma conjunta con la comunidad gitana iniciar el proceso de construcción de una estrategia educativa en enero de 2020; teniendo en cuenta que hasta el segundo trimestre se consolidó la vinculación de estudiantes al Colegio Gimnasio María Isabel y la consolidación de dos grupos de mujeres para la estrategia educativa de Modelos Flexibles.</t>
  </si>
  <si>
    <t xml:space="preserve">Se contrató a la referente del pueblo rrom, que fue seleccionada de las dos personas presentadas por parte de las dos organizaciones, e inició labores el 22 de mayo de 2019.
</t>
  </si>
  <si>
    <t xml:space="preserve">El presupuesto programado es dinámico, por lo que se actualiza de acuerdo con los movimientos presupuestales realizados 2019. Corresponde al presupuesto de la meta del proyecto de inversión del cuatrienio 2017-2020 registrado en SEGPLAN. 
No se tiene el presupuesto programado de la acción para todos los años del cuatrienio. En este caso segun instrucciones de la SDP, el porcentaje de presupuesto corresponde al presupuesto de la acción de los años que se tenga información dividido entre el presupuesto de la meta del cuatrienio.
</t>
  </si>
  <si>
    <t xml:space="preserve">En los Fondos en los cuales se incluye la acción afirmativa se establecieron dos puntajes adicionales a los obtenidos dentro de los criterios de calificación a postulantes que manifestaron pertenecer al grupo étnico de la siguiente manera:
- Fondo Educación Superior para Todos: 12 Puntos.
- Fondo Técnica y Tecnológica: 7 Puntos.
- Fondo de Ciudad Bolívar: 2 Puntos 
- Fondo Victimas del Conflicto Armado en Colombia: 1 Punto. 
Como resultado de estas acciones durante 2019 se beneficiaron 2 jóvenes que manifestaron pertenecer a esta comunidad.
Por otra parte, durante los meses de octubre, noviembre y diciembre se finalizó el proceso de legalización para la convocatoria de 2019-2, para los fondos FEST; Fondo SED Técnica y Tecnológica, Fondo de Ciudad Bolívar y Fondo de Victimas del Conflicto armado de acuerdo con los cronogramas establecidos para los fondos. 
</t>
  </si>
  <si>
    <t xml:space="preserve">NO CUENTA CON PRESUPUESTO ESPECÍFICO Presupuesto general para atender a toda la población. Depende de la demanda.
El puntaje adicional queda establecido en el Reglamento Operativo del PIVE (Resolución 396 de 2017)
El aporte de la administración Disitrial se hogares beneficiarios, se reigirá de acuerdo con el artículo 26 del Decreto 623 de 2016, de la siguiente manera: El aporte para la financiación, adquisición, generación y/o habilitación de suelo urbanizado, para el desarrollo de proyectos de vivienda de interés prioritario en el esquema de vivienda nueva del Programa Integral de Vivienda Efectiva, ascenderá hasta treinta y cinco (35) salarios mínimos legales mensuales vigentes y dependerá del nivel de ingresos del hogar postulante.
* El presupuesto programado se encuentra a corte 21 de septiembre.  </t>
  </si>
  <si>
    <t>Se ha realizado acompañamiento a 17 hogares, en los cuales, se les han socializado los diferentes programas a los cuales pueden acceder de acuerdo con las condiciones del hogar y los requisitos establecidos para tal fin. De acuerdo con lo anterior, los hogares deberán realizar los trámites ante las entidades pertinentes de acuerdo al programa que se adecue más a sus necesidades. Sin embargo, ningún hogar se encuentra registrado ante la SDHT para su priorización. Sin perjuciio de lo anterior se han venido adelantando gestiones para articular la oferta nacional con la distrital en el marco de la atención a las comunidades gitanas.  
Se cuenta con una referente que ha logrado realizar seguimiento personalizado a los hogares de la comunidad</t>
  </si>
  <si>
    <t xml:space="preserve">Se contrato referente gitano en la Subsecretaría de Gestión Financiera de la SDHT, sin embargo, por inconvenientes en la ejecución del contrato se realizó una liquidación anticipada.
</t>
  </si>
  <si>
    <t xml:space="preserve">Teniendo en cuenta el proceso de validacion de condiciones de la poblacion Rrom o Gitana , y entrandoen vigencia la resolucion 0825/2018 "Por la cual se adoptan los criterios  de focalización, priorización, ingreso, egreso, y restrincciones para el acceso a los servicios sociales y apoyos de la Sectetaría Distrital de Integración Social"   se focalizó al 100% de la poblacion Gitana remitida por el representante Legal de la organización ProRom.  con corte a 30 noviembre del 2019 se  encuentran en estado En Atencion 11 familias Gitanas de la Kumapia Prorron con los cuales se han desarrollado acciones en el marco del cumplimiento de la accion afirmativa. 
Se cuenta con una Ruta de trabajo elaborada, la cual  se encuentra en ejecución.  En diálogos con la Kumpania la SDIS apertura 30 Bonos Canjeables por Alimentos a las familias referenciadas por la Organización y que se encuentren bajo cumplimiento de la resolución 0825/2018. con corte a 28 de junio del 2019 se encuentran en estado En Atención 11 Familias las de las cuales 8 corresponden al nuevo proceso de focalización que se está adelantando con la Kumpania ProRom. Cabe resaltar que una particularidad de la población Gitana es convivir varias familias en una misma residencia, por lo cual dentro del ejercicio de diligenciamiento y en entrevista con los potenciales beneficiarios, estos refirieron que todos comían de la misma olla, por lo cual se unificaron familias en un solo bono, debido a la cantidad de personas los 8 Bonos se encuentran así 3 tipo B y 5 tipo C.  </t>
  </si>
  <si>
    <t xml:space="preserve">El valor de $10.916.626.695 corresponde a los recursos programados de las vigencias 2017, 2018, 2019 y 2020 con corte a 30 de noviembre de 2019,  para la meta 7 “Implementar 1 Plan de Seguimiento del plan de acción de la PPSEV” del proyecto 1099 “Envejecimiento Digno, Activo y Feliz”. 
Se logró acordar con las representantes del pueblo Rrom realizar las siguientes acciones:
1. Documento  Estrategia Intercultural  ajustado y   retroalimentado con representantes del pueblo Rrom o Gitano desde los intereses y necesidades del pueblo.  
2. Grupo focal con el pueblo Rrom o Gitano para conocer los usos y costumbres en cuanto al envejecimiento activo y digno de su comunidad.
</t>
  </si>
  <si>
    <t xml:space="preserve">Teniendo en cuenta el proceso desarrollado con la población Rrom o Gitana, en la ruta de trabajo implementada y una vez determinado y finalizado el proceso de validación de condiciones y cumplimiento de criterios se han asignado en el marco de los servicios de seguridad alimentaria de la SDIS al corte del perido reportado , 11 Bonos Canjeables por alimento.  Se hace necesario Precisar que hasta el mes de octubre del 2019 la organizacion Union Romani allego a la SDIS los listados censales de su población, sinedo este un comprimiso adquirido por parte de la Kumpania desde el inicio de la implementacion de las acciones afirmativas con el pueblo Gitano. 
</t>
  </si>
  <si>
    <t>Se garatizó la continuidad y cobertura de la afiliación al régimen subsidiado a 176 personas pertenicientes al pueblo gitano, de las organización Pro Room y Rumaní. Es importante señalar que  son los representantes legales de las organizaciones la autoridad competente  para remitir el Listado Censal,  asi como las respectivas  novedades de nacimientos o actualización de datos.</t>
  </si>
  <si>
    <t>El presupuesto registrado en la columna de Presupuesto Programado para la Meta, corresponde a lo programado para vigencias 2017, 2018 y 2019, para la acción específica.  En la columna de Porcentaje ejecutado de la Acción, se está registrando el porcentaje que se ha ejecutado hasta el momento a diciembre 31 de 2019
Meta constante - reporte por demanda según afiliación. Es importante señalar que la Dirección de Aseguramiento recibe y procesa el listado censal, las novedades reportadas y tramita las afiliaciones al régimen subsidiado de la población no asegurada enviada  periódicamente por la Kumpanias. No obstante no se puede procesar Listado Censal y las novedades, así mismo tramitar las afiliaciones  institucionales, si la autoridad competente no remite el Listado Censal, reporta novedades de nacimientos o actualiza datos.
La cifra señalada en el Presupuesto programado  y ejecutado corresponde al valor  estimado frente al número de afiliados Subsidiado BDUA - ADRES, corte a 31 de diciembre de cada vigencia, y el valor global de la UPC anual para régimen subsidiado establecido por el Ministerio de Salud y de la Protección Social. La liquidación presupuestal de la población se realiza mensualmente de acuerdo a lo establecido en la norma y por grupo etario.
Para el año 2017, el valor de la UPC fue de $ 801.788,4 y para diciembre la BDUA registró un total de 195 afiliados para un costo total estimado de $156,348,738
Para el año 2018, el valor de la UPC fue de $ 864,568,8 y para diciembre la BDUA registró un total de 211 afiliados para un costo total estimado de $ 182,424,016,8
Para el año 2019. el valor de la UPC fue de $ 905,425,20 ( Resolución 5858 de diciembre 26 2018), y para corte a Diciembre de la vigencia la BDUA reportó 176 afiliados para un costo total estimado de  $ 159,354,835,2. 
Es preciso aclarar que para el reporte presentado para el primer semestre de 2019, por error involuntario se realizó el calculo la ejecución con el valor de la UPC para doce meses ($905,425,20*236 afiliados a junio=$213,680,347,2  ), siendo correcto 6 meses  ($452.712,6*236 afiliados a junio=$ 106.840.173,6)</t>
  </si>
  <si>
    <t>Esta acción afirmativa desarrolla sus acciones en el marco de los lineamientos técnicos del plan de Salud Pública de Intervenciones colectivas PSPIC que se implementa a través de las Subred Integrada de servicios de Salud Sur Occidente, en esta se tiene contemplado la implementación de la estrategia de abordaje diferencial a familias étnicas, la cual de manera concertada se ha definido con representantes de las dos organizaciones Unión Romani y Prorrom.
Esta estrategia tiene como característica principal realizar acciones interculturales las cuales en la práctica obedecen a acciones desde la salud pública (promocionales y preventivas) con acciones propias de saberes y practicas; cuenta con estrategias diferenciales de atención y abordaje a través de un equipo interdisciplinario conformado por una profesional de enfermería, técnico ambiental en salud, gestor comunitario, y dos sabedoras. 
Durante este periodo de 2019 se realizo un abordaje de 87 familias Gitanas con acciones familiares y atenciones colectivas desde la practica propia de saberes ancestrales y conocimientos occidentales.
Es importante resaltar que los temas de mayor énfasis desde el enfoque diferencial es lo concerniente a materno, primera infancia y temas de fortalecimiento propio de las comunidades, seguido de:
• Orientación en el funcionamiento del aseguramiento y SGSSS 
• Cuidado de la infancia (énfasis en ERA, EDA, alimentación saludable)
• Cuidado de las gestantes (Énfasis en adherencia a los controles prenatales y alimentación saludable)
• Promoción de la lactancia materna 
• Manejo y cuidado de enfermedades endémicas (vectores)
• Cuidado del cuerpo (ETS, Métodos de planificación familiar, derechos sexuales y reproductivos, prevención en violencias)
• Manejo de Riesgos en salud ambiental 
• Identidad cultural y comunitaria
• Fortalecimiento de las prácticas propias de la medicina ancestral.
A partir de procesos administrativos y financieros se ha logrado a través del Plan de Intervenciones colectivas el suministro de insumos de propios de Medicina Ancestral y diferenciales para el desarrollo de las actividades propias de salud y Medicina Ancestral, así como el posicionamiento de la estrategia en los espacios locales y comunitarios a través del espacio de gobernanza fortaleciendo  del componente comunitario.</t>
  </si>
  <si>
    <t>El presupuesto registrado en la columna de Presupuesto Programado para la Meta, corresponde a lo programado para vigencias 2017, 2018 y 2019, para la acción específica.  En la columna de Porcentaje ejecutado de la Acción, se está registrando el porcentaje que se ha ejecutado con corte a 31 de Diciembre  2019. Se aclara que la ejecución del presupuesto para la vigencia 2019 esta en el marco de los contratos PIC los cuales estan estipulados por vigencias, para este periodo empezó a partir del mes de Marzo,siendo los dos primeros meses de 2019 cierre de  vigencia con presupuesto de la vigencia 2018. 
Se aclara que existe una diferencia entre el presupuesto definitivo acumulado programdo y el presupuesto definitivo ejecutado acumulado, ya que en la vigencia correspondiente a 2017 el presupuesto no se ejecutó al 100%, ya que se realizaron traslados en su momento. Para la vigencia 2018 y 2019 el presupuesto definitivo programado equivale a la ejecución del 100% para cada año. Se resalta que no hubo afectación en las acciones para la población Room.
Se aclara en relacion al avance del indicador que el 100% equivale a 87 Familias</t>
  </si>
  <si>
    <t xml:space="preserve">A partir del convenio de cooperación N° 1331 suscrito entre la OPS/OMS y SDS se conto durante este periodo con el  documento de metodología de plan de análisis con el fin de socializar y validar con las  comunidades y junto con ellos priorizar y validar la información que se espera recolectar.
Es importante resaltar que la información contenida en la metodología contempla variables dadas en la Base única de afiliados al SGSSS, Registro Individual de prestación de servicios (RIPS), Sistema de Vigilancia en Salud Pública y Estadísticas Vitales, se espera concertar con la comunidad variables cualitativas.
Se tiene proyectado para 2020  iniciar con la construcción de documento de análisis de condiciones de vida, salud y enfermedad de la población Gitana en Bogotá partiendo de estas tres actividades:
- Socializar y validar con la comunidad el instrumento de variables y sistema de información a utilizar.
- Definir con la comunidad el contenido del documento de análisis de condiciones de vida.
- Contar con un primer análisis de condiciones de vida, salud y enfermedad de la población Gitana.
</t>
  </si>
  <si>
    <t>Desde la Dirección de Provisión de Servicios de Salud a  través de convenio con la Subred Integrada de Servicios de Salud Centro Oriente ESE, se realizó el documento de “Guía metodológica para la Atención y Prestación de Servicios de Salud en la Ruta de Promoción y Mantenimiento de la Salud con Enfoque Diferencial”.
Para este periodo se realizaron en coordinación con equipo técnico de grupos étnicos de la SDS reuniones  con representantes e integrantes de la poblacion ROM, en los cuales se expuso los avances de la misma. Esta pendiente el  proceso de  socialización a los representantes de la población ROM ya que se presentaron dificultades frente a la logística de fuerza mayor.
El archivo en físico y magnético de documento final de la Guía metodológica se encuentran en la carpeta del convenio 674316 /2018 , los cuales reposan en el archivo que se encuentra en la Dirección de Provisión de Servicios. 
Se realizó propuesta del plan de acción para la implementación de la guía metodológica con enfoque diferencial.</t>
  </si>
  <si>
    <t xml:space="preserve">1. Se realizaron dos reuniones con los líderes de las dos organizaciones de las Kumpanias pro Rrom y Unión Romaní. Para concertación con líderes a fin de dinamizar los procesos comunitarios, en concordancia con la  propuesta de fortalecimiento de participación en salud concertada previamente. 
2. Gestión de 7 de ciudadanos que presentaron dificultades en el acceso a los servicios de salud.
3. Planeación y participación de jornada de trabajo con población Rrom en articulación con la subred sur occidente donde se brindan orientación e información en salud.
4. Dificultad: Por motivo de contingencia administrativa y contratación del talento humano en la Dirección, surgió la limitante de programar e implementar el plan de trabajo con la Instancia Pro Rom y Unión Romaní.
5. Articulación con la Instancia Representativa: Líderes y representantes de las Organizaciones Pro Rom y Unión Romaní.
 6. La participación de la comunidad en el proceso de implementación de la acción afirmativa: participan líderes de las dos  Kumpanias, profesionales de la subred sur occidente y comunidad en general.
</t>
  </si>
  <si>
    <t xml:space="preserve">N.D. </t>
  </si>
  <si>
    <t xml:space="preserve">* Dando cumplimiento a los acuerdos generados con los representantes del pueblo Gitano en Bogotá, los días 28 y 30 de septiembre se realizaron los eventos de conmemoración del día Emblemático del pueblo Gitano con énfasis en Mujer Gitana. La primera fecha se realizó con mujeres de la organización UNIÓN ROMANÍ y la segunda fecha se realizó con mujeres de la organización PRO ROM. Los dos eventos realizaron en Salón Comunal las Américas - Carrera 68 F No. 3 a - 94 .  Es de resaltar los siguientes aspectos: 
Los eventos se llevaron a cabo de acuerdo con las agendas planeadas con los representantes de las dos organizaciones, los principales puntos fueron:
-Himno Rrom Gelem-Gelem; Palabras de bienvenida; Círculo de Palabra con sabedoras “Fortalecimiento de la mujer Gitana”; Compartir de almuerzo tradicional Gitano; Presentación artística cultural del grupo de música y grupo de danza tradicional Gitana; Cierre – Integración cultural  
* En los eventos se realizaron círculos de palabra o conversatorios, liderados por mujeres mayores Gitanas o Mamios, con el objetivo de reflexionar frente al rol de la mujer Gitana dentro de la Kumpania, y su aporte a los procesos comunitarios y cultuales.
* La mujeres Gitanas realizaron la entrega a la SDMujer la agenda pública para la visibilización de las Mujeres Gitanas, y la priorización de temas, necesidades y problemáticas que las mujeres desean posicionar para la garantía de sus derechos.  
* Para el año 2019 la Dirección de Enfoque Diferencial incorpora en el anexo técnico del contrato de operación logística, la necesidad de reconocer, salvaguardar y proteger la cultural inmaterial de los grupos étnicos en Bogotá, en lo que se señala con especificidad la diversidad de la cultural alimentaria y de las cocinas tradicionales de las mujeres pertenecientes a grupos étnicos. Con base en esto, se logra que los menús para los eventos obedezcan a la cultura alimentaria de las mujeres Gitanas, dentro del menús se conto con las siguientes preparaciones: Sarmi, Ibalo Andoboss, Bauca, Prozime. 
</t>
  </si>
  <si>
    <t xml:space="preserve">*Para el año 2019 el presupuesto ejecutado en la implementación de la acción fue de $ 2.785.600, a través al del proyecto 7527 "Acciones con enfoque diferencial para el cierre de brechas de género.
*El presupuesto programado de $ 1.373.473.300 corresponde al total de la meta: Implementar 5 acciones afirmativas que contribuyan al reconocimiento y garantía de los derechos de las mujeres desde las diferencias y diversidad que las constituyen (2018,2019 y 2020) ". del proyecto 7527 "Acciones con enfoque diferencial para el cierre de brechas de género
* El porcentaje % del presupuesto programado de la meta durante el cuatrenio, no se encuentra disponible debido a que es una meta global que no se  encuentra discriminada por población. Además dichas actividades se encuentran respaldadas por varios contratos de bolsas de la entidad como por ejemplo operador logistico, transporte, entre otros. </t>
  </si>
  <si>
    <t>1. Como resultado de la participación de las organizaciones sociales Rrom o Gitanas en la convocatoria de Bogotá Líder, se contó con la participación de una (1) de ellas.
2. En relación a la convocatoria 1 + 1 Todos / 1+1 Todas con Enfoque diferencial se encuentran en proceso dos (2) organizaciones Rrom o Gitanas.</t>
  </si>
  <si>
    <t xml:space="preserve">
1- Los recursos registrados en la columna AJ - Presupuesto programado para la meta del proyecto, corresponden a los registrados en SEGPLAN a corte de Diciembre 31 de 2018 y del total de la meta, mas no para el cumplimiento específico de la Acción registrada.</t>
  </si>
  <si>
    <t>Meta alcanzada al 100%.</t>
  </si>
  <si>
    <t xml:space="preserve">1- Los recursos registrados en la columna AJ - Presupuesto programado para la meta del proyecto, corresponden a los registrados en SEGPLAN a corte de Diciembre 31 de 2018 y del total de la meta, mas no para el cumplimiento específico de la Acción registrada.
</t>
  </si>
  <si>
    <t>El segundo día de festival Jazz al parque, cubrimiento realizado por Canal Capital de las agrupaciónes de Hungría, Romengo y Monika Lakatos</t>
  </si>
  <si>
    <t>Carolina Fernández, Subdirectora de Protección e Intervención del Patrimonio, IDPC</t>
  </si>
  <si>
    <t>carolina.fernandez@idpc.gov.co / / enlaces participación ciudadana: l.quintanilla@idpc.gov.co, laura.zimmermann@idpc.gov.co, jose.ramirez@idpc.gov.co</t>
  </si>
  <si>
    <t>Teniendo en cuenta que las competencias del Instituto no están orientadas a apoyar el diseño e implementación de un estudio con estas características, y a partir del acuerdo realizado en el 2018  con la SDCRD para el avance en esta acción, es la Dirección de Arte, Cultura y Patrimonio de la Subdirección de Infraestructura Cultural, quien está a cargo de la consolidación de este documento.</t>
  </si>
  <si>
    <t>El proyecto 1114 - Intervención y Conservación de los Bienes Mueles e Inmuebles en Sectores de Interés Cultural del Distrito Capital, tiene por objetivo: "Avanzar en la recuperación, conservación y protección de los bienes muebles e inmuebles que constituyen el patrimonio cultural construido de Bogotá, para su promoción y disfrute por parte de la ciudadanía".
Bajo este objetivo el IDPC no tiene la competencia para adelantar un estudio con las características requeridas, por esta razón, se acordó con la SDCRD que su elaboración estaría a cargo de la Dirección de Arte, Cultura y Patrimonio, Subdirección de infraestructura cultural.</t>
  </si>
  <si>
    <t>Desistimiento de ejecución de las acciones acordadas con el sector cultura, recreación y deporte por parte de las organizaciones gitanas, Prorrom y Unión Romaní, en el marco de la celebración del Día Mundial del Pueblo Gitano. El sector cumplió con los acuerdos establecidos y con la plena garantía para el desarrollo de las actividades que se fundamentaron en la visibilización de las expresiones artístico culturales gitanas en el escenario del teatro Jorge Eliécer Gaitán y la Feria del Libro, como también, del pago correspondiente a las agrupaciones artísticas que se presentaran en esos espacios.</t>
  </si>
  <si>
    <t>El apoyo financiero se brindó a los espacios comunitarios donde se llevaron a cabo las presentaciones artísticas gitanas en el mes de abril y mayo.</t>
  </si>
  <si>
    <t>Realizar dos actividades artísticas en el marco de la conmemoración del "Día Mundial del pueblo Rrom." para el reconocimiento, el respeto y la difusión de los valores y aportes materiales y espirituales del pueblo Rrom en la ciudad que se llevaron en los meses de abril y mayo en el marco de la estrategia FILBo en Bogotá.</t>
  </si>
  <si>
    <t xml:space="preserve">Meta de gestión de la SCRD. </t>
  </si>
  <si>
    <t>La acción se desarrolló el día 22 de noviembre de 2019, en el auditorio Otto de Greiff, actividad que fue coordinada con la Orquesta Filarmónica de Bogotá - OFB.</t>
  </si>
  <si>
    <t>La actividad se desarrolló en medio de dificultades debido al paro convocado para este día. Sin embargo, los invitados especiales de las comunidades étnicas llegaron al evento en el que se compartieron experiencias y se brindaron propuestas de articulación y networking entre los asistentes.</t>
  </si>
  <si>
    <t>La actividad será desarrollada durante lo corrido el primer semestre de 2020, teniendo en cuenta que se realizaron cambios a nivel de las instancias distritales de la comunidad.</t>
  </si>
  <si>
    <t>Meta de gestión de la SCRD. No se cuentan con recursos para esta acción. Durante el segundo semestre de 2019, se avanzó en la concertación de la estrategia que apunta a la realización de un video y el diligenciamiento de un formulario que los representantes del pueblo gitano que hacen parte del Consejo de Cultura de Grupos Étnicos, allegaron al área de comunicaciones de la entidad, el cual describía las temáticas, espacios y fechas para grabación. Por lo tanto, se plantea como fecha de inicio de estas propuestas finales de enero y comienzo de febrero de 2020.</t>
  </si>
  <si>
    <t>Esta acción no se encuentra en la matriz reportada por la Secretaria de Cultura</t>
  </si>
  <si>
    <t xml:space="preserve">Para este trimestre, el enlace gitano apoyo las jornadas de activación de la campaña RacisNO participando en la jornada de sensibilización realizada en el Estadio el Campín y eventos de amplia conglomeración, en los cuales se han identificado casos de discriminación hacia los grupos étnicos. 
El primero de éstos se llevó a cabo en la Zona Rosa de Bogotá- Bar Denwob. El segundo, se desarrolló en el marco de la Conmemoración del Día de la Tierra celebrado en el Colegio Abraham Lincoln, sensibilización de la estrategia contra la discriminación y el racismo “RacisNo” a estudiantes y profesores de la institución. Logrando como resultado 11 personas entre estudiantes y profesores sensibilizados con la estrategia RacisNO.  
Igualmente, se realizaron dos activacione en el marco del evento de Jorge Barón realizada en la Plaza de Bolívar y en el marco del partido de fútbol -Santafé vs Millonarios-. En este mismo sentido, se proyectaron piezas comunicativas alusivas a la Campaña en las pantallas del estadio El Campín. 
Se realizó sensibilización a estudiantes de la Universidad Iberoamericana, no solo dando a conocer la campaña sino fortaleciendo sus capacidades en enfoque diferencial étnico gitano, para propiciar escenarios libres de discriminación racial, se sensibilizaron a 8 estudiantes de ellos 7 mujeres y 1 hombre. 
También se replantea la participación efectiva del pueblo Rrom, toda vez que la kumpania solicita, se tenga en cuenta personas Rrom para el rodaje del video y de este modo sea visible con miembros de este pueblo, lo cual permite con la grabación del video clip llevar un mensaje al respecto y además busca reducir la discriminación racial en Bogotá, llevando un mensaje a la ciudadanía sobre la importancia de valorar la diversidad étnica y cultural.  Se planea para el mes de noviembre la realización del video clip.
De acuerdo con esto, se desarrollaron dos espacios de acompañamiento técnico en el marco del seguimiento a las acciones afirmativas concertadas entre la Kumpania del Pueblo Rrom y el Sector Gobierno, con el fin de avanzar en el cumplimiento de los compromisos adquiridos en el Segundo Encuentro Distrital del Pueblo Rrom para la implementación efectiva de la acción afirmativa correspondiente a la Campaña contra la Discriminación Racial- RacisNo. 
</t>
  </si>
  <si>
    <t xml:space="preserve">A través de la Dirección de Diálogo social se coordina el proceso de FORMACIÓN, INICIATIVAS CIUDADANAS E INTEGRACIÓN DE MOVIMIENTOS O GRUPOS SOCIALES A LA RED DISTRITAL DE DERECHOS HUMANOS, DIÁLOGO Y CONVIVENCIA -  CONVENIO DE ASOCIACIÓN 781 de 2019 . De esta manera se realizó la Convocatoria de Iniciativas Ciudadanas, por medio de la cual se busca proteger y garantizar los Derechos Humanos en las localidades y los grupos étnicos, con miras a lograr desarrollo social y a la inclusión.  Las iniciativas estaban enfocadas en fortalecimiento de los procesos juveniles y el aprovechamiento del espacio público.  Las  organizaciones recibirán  recursos por un valor de hasta 10 millones de pesos para la ejecución de las iniciativas. Como apoyo a la implementación y seguimiento de las acciones afirmativas del sector gobierno, en reunión con la Dirección de Convivencia y Diálogo Social se revisó el documento de términos y condiciones para el concurso de las iniciativas ciudadanas, en este se hicieron aportes para ajustar el documento según las características de la comunidad teniendo en cuenta que la implementación de las iniciativas responde a una acción afirmativa del sector para los grupos étnicos. Posteriormente, se dio apertura a la convocatoria para la presentación de las propuestas de iniciativas ciudadanas, desde abril hasta el 17 de mayo de 2019. Posteriormente, se dio inicio a la etapa de verificación documental aportada por cada Organización, esto contemplaba que se encuentrara completa y contara con los requisitos de participación establecidos en la convocatoria.  </t>
  </si>
  <si>
    <t>En el marco del Programa Distrital de Educación en Derechos Humanos para la Paz y la Reconciliación. Para el año 2019 se ha realizado formación en enfoque diferencial étnico del pueblo Rrom con énfasis en derechos humanos, con funcionarios y servidores públicos del distrito, a estudiantes de universidades, en las localidades de Chapinero, Puente Aranda, Kennedy, Santa Fe, La Candelaria y Engativá. Finalmente, se destaca la realización de tres talleres de formación enfocados en las características socioculturales del pueblo Rrom, dirigidos a estudiantes de la Universidad Iberoamericana, la Universidad Distrital Francisco José de Caldas y funcionarios(as) de la Secretaría Distrital del Hábitat, beneficiando a un total de 195 personas 
	Desde la referente gitana se apoyó en la formulación e implementación de proyectos de oferta distrital como en los sectores de cultura, mujer, iniciativas ciudadanas desde gobierno; en la instancia nacional, en la formulación de los proyectos territorios étnicos con bienestar donde el pueblo Rrom viene participando desde el año 2017 a la fecha.
	Para el 2019, se participó por primera vez en el campeonato interétnico, el cual fue importante para conocerse entre los diferentes pueblos y así competir sanamente desde los mismos miembros de los grupos étnicos.</t>
  </si>
  <si>
    <t>Año 2019</t>
  </si>
  <si>
    <t>(Sumatoria de fases o actividades ejecutadas del diseño y la implementación de estrategias de participación con la población Rrom o Gitano/sumatoria de fases o actividades programadas del diseño y la implementación de estrategias de participación con la población Rrom o Gitano)*100
Fase 1: a 2017 Diseño de acciones y procesos de participación social en salud en la red sur occidente que faciliten el fortalecimiento de la comunidad Gitana a fin de contribuir  al mejoramiento de su calidad de vida y salud = 25 % 
Fase 2: a 2018 Culminar el diseño y avanzar en la Implementación de acciones y procesos de participación social en salud en la red sur occidente que faciliten el fortalecimiento de la comunidad Gitana  a fin de contribuir  al mejoramiento de su calidad de vida y salud =  25% 
Fase 3: a 2019 Implementación de acciones y procesos de participación social en salud en la red sur occidente que faciliten el fortalecimiento de la comunidad Gitana  a fin de contribuir  al mejoramiento de su calidad de vida y salud = 25%
Fase 4:  a 2020 Implementación de acciones y procesos de participación social en salud en la red sur occidente que faciliten el fortalecimiento de la comunidad Gitana  a fin de contribuir  al mejoramiento de su calidad de vida y salud = 
25%</t>
  </si>
  <si>
    <t>(Sumatoria de fases o actividades ejecutadas del análisis de condiciones de vida y enfermedad de la Gitana en Bogotá/sumatoria de fases o actividades programadas)*100
Fase  1:  A 2017 definición de la metodología para el análisis que permita evidenciar la situación de salud de la población Gitana en Bogotá. = 10%
Fase 2: a 2018 Culminar la definición de la metodología y dar inicio al desarrollo del  análisis de condiciones de vida, salud y enfermedad que permita evidenciar  la situación de salud de la población Gitana en Bogotá = 30
Fase 3: a 2019 avance en un 100% en el desarrollo del  análisis de condiciones de vida, salud y enfermedad que permita evidenciar  la situación de salud de la población Gitana en Bogotá. (inicialmente en medio magnético) = 30%
Fase 4: a 2020 actualización y publicación del análisis de condiciones de vida, salud y enfermedad  que  evidencie la situación de salud de la población Gitana  en Bogotá. = 30%</t>
  </si>
  <si>
    <t xml:space="preserve">Cupos asignados para  la participación de la comunidad Rrom en los mercados campesinos </t>
  </si>
  <si>
    <t>*Presupuesto de la acción para 2018
El sector también coloca como presupuesto en otra matriz  $6,404,000
Se requiere definir cual es el valor</t>
  </si>
  <si>
    <r>
      <rPr>
        <b/>
        <sz val="10"/>
        <rFont val="Calibri Light"/>
        <family val="2"/>
        <scheme val="major"/>
      </rPr>
      <t>1132:</t>
    </r>
    <r>
      <rPr>
        <sz val="10"/>
        <rFont val="Calibri Light"/>
        <family val="2"/>
        <scheme val="major"/>
      </rPr>
      <t xml:space="preserve"> $ 933.188.757
</t>
    </r>
    <r>
      <rPr>
        <b/>
        <sz val="10"/>
        <rFont val="Calibri Light"/>
        <family val="2"/>
        <scheme val="major"/>
      </rPr>
      <t>1150: $</t>
    </r>
    <r>
      <rPr>
        <sz val="10"/>
        <rFont val="Calibri Light"/>
        <family val="2"/>
        <scheme val="major"/>
      </rPr>
      <t>2. 855.281.738</t>
    </r>
  </si>
  <si>
    <t xml:space="preserve">                                                        
*Para el año 2017 el presupuesto ejecutado en la implementación de la acción fue de $ 7.436.300,  a través al proyecto de inversión  1067 "Mujeres protagonistas, activas y emepoderadas".
*Para el año 2018 el presupuesto ejecutado en la implementación de la acción fue de $ 12.875.800, a través al del proyecto 7527 "Acciones con enfoque diferencial para el cierre de brechas de género. Esto se debió a que algunas de las metas del Proyecto 1067 se trasladaron al nuevo Proyecto 7527.
*Para el año 2019 el presupuesto ejecutado en la implementación de la acción fue de $ 19.586.111, a través al del proyecto 7527 "Acciones con enfoque diferencial para el cierre de brechas de género.
*El presupuesto programado de $ 1.373.473.300 corresponde al total de la meta: Implementar 5 acciones afirmativas que contribuyan al reconocimiento y garantía de los derechos de las mujeres desde las diferencias y diversidad que las constituyen (2018,2019 y 2020) ". del proyecto 7527 "Acciones con enfoque diferencial para el cierre de brechas de género
* El porcentaje % del presupuesto programado de la meta durante el cuatrenio, no se encuentra disponible debido a que es una meta global que no se  encuentra discriminada por población. Además dichas actividades se encuentran respaldadas por varios contratos de bolsas de la entidad como por ejemplo operador logistico, transporte, entre otros. Por tanto, no es posible establecer un porcentaje asociado. 
</t>
  </si>
  <si>
    <r>
      <t xml:space="preserve">* Durante el segundo trimestre del año 2019, se adelantaron jornadas de trabajo con la Secretaría Distrital de Planeación, Secretaría Distrital de Gobierno y Secretaría Distrital de Educación y con los representantes del grupo étnico Rrom o Gitano en Bogotá con el fin de ajustar la presente acción afirmativa de acuerdo con el objeto, competencias y alcances misionales de la SDMujer estipulados en el Decreto 428 de 2013 . Como resultado de esto el ajuste de la acción afirmativa contempla lo siguiente:
- Acción Afirmativa: Realizar acciones de fortalecimiento al modelo de educación flexible para las mujeres Rrom o Gitanas 
- Indicador: Numero de acciones de fortalecimiento
- Formula de Indicador: Sumatoria de acciones de fortalecimiento 
- Meta año 2019:  4 acciones de fortalecimiento 
* Se realizaron cuatro actividades de acuerdo con la planeación y acuerdos establecidos con los representantes de las organizaciones Gitanas, dentro de esto se resaltan los siguientes aspectos: 
- </t>
    </r>
    <r>
      <rPr>
        <b/>
        <sz val="10"/>
        <rFont val="Calibri Light"/>
        <family val="2"/>
      </rPr>
      <t>Primera Actividad.</t>
    </r>
    <r>
      <rPr>
        <sz val="10"/>
        <rFont val="Calibri Light"/>
        <family val="2"/>
      </rPr>
      <t xml:space="preserve"> Tema: Acceso al derecho a la educación con equidad. Fecha: viernes: 20 de septiembre. Lugar: Planetario de Bogotá. Número de participantes: 30 mujeres gitanas. Actividad: Taller de sensibilización frente al derecho al acceso a la educación con equidad y fortalecimiento de la cosmogonía gitana, la relación de la mujer Gitana con el universo
-</t>
    </r>
    <r>
      <rPr>
        <b/>
        <sz val="10"/>
        <rFont val="Calibri Light"/>
        <family val="2"/>
      </rPr>
      <t xml:space="preserve"> Segunda Actividad</t>
    </r>
    <r>
      <rPr>
        <sz val="10"/>
        <rFont val="Calibri Light"/>
        <family val="2"/>
      </rPr>
      <t>. Tema: Fortalecimiento de usos y costumbres en torno cultura alimentaria gitana. Fecha: miércoles 30 de octubre. Lugar: Salón Comunal de las Américas. Número de participantes 30 mujeres gitanas. Actividad: Realizar un intercambio saberes entre las mujeres mayores y las mujeres jóvenes Gitanas con el fin de fortalecer los conocimientos, usos y costumbres alrededor de la cultura alimentaria Gitana.  
-</t>
    </r>
    <r>
      <rPr>
        <b/>
        <sz val="10"/>
        <rFont val="Calibri Light"/>
        <family val="2"/>
      </rPr>
      <t>Tercera Actividad.</t>
    </r>
    <r>
      <rPr>
        <sz val="10"/>
        <rFont val="Calibri Light"/>
        <family val="2"/>
      </rPr>
      <t xml:space="preserve"> Tema: Fortalecimiento del liderazgo de las mujeres Gitanas. Fecha: miércoles 13 de noviembre  Lugar: Humedal Santa María del Lago 
Número de participantes 36 mujeres gitanas. Actividad: Se realiza un encuentro intercultural de intercambio de saberes entre mujeres indígenas y mujeres gitanas frente al rol de la mujer dentro de los procesos comunitarios y su incidencia en los procesos culturales, organizativos y político, con la finalidad de potenciar los liderazgos de las mujeres Gitanas al interior de sus procesos organizativos. 
- </t>
    </r>
    <r>
      <rPr>
        <b/>
        <sz val="10"/>
        <rFont val="Calibri Light"/>
        <family val="2"/>
      </rPr>
      <t>Cuarta Actividad</t>
    </r>
    <r>
      <rPr>
        <sz val="10"/>
        <rFont val="Calibri Light"/>
        <family val="2"/>
      </rPr>
      <t xml:space="preserve">. Tema: Fortalecimiento de Usos y Costumbres – El cuerpo como mi territorio, ciclo de la Mujer.  Fecha: Jueves 05 de diciembre. Lugar: Salón Comunal de las Américas. Número de participantes 50 mujeres gitanas.  Actividad: Con el fin de fortalecer los saberes tracciónales de las Mujeres Gitanas y generar una reflexión frente al Marime "lo puro e impuro de la mujer Gitana", territorio.  Se realizan dos talleres uno con mujeres mayores o mamios y un con mujeres jóvenes o Chaogui en este se desarrolla, con el tema El cuerpo como mi territorio, ciclo de la mujer, y el derecho a la salud. 
* Para el año 2019 la Dirección de Enfoque Diferencial incorpora en el anexo técnico del contrato de operación logística, la necesidad de reconocer, salvaguardar y proteger la cultura inmaterial de los grupos étnicos en Bogotá, en lo que se señala con especificidad la diversidad de la cultural alimentaria y de las cocinas tradicionales de las mujeres pertenecientes a grupos étnicos. Con base en esto, se logra que los menús para las actividades de mujeres Gitanas sean de acuerdo con la cultura alimentaria de este grupo étnico. 
* Para el desarrollo de las actividades se contemplo el acompañamiento de sabedoras del pueblo Gitano que orienten desde sus conocimientos tradicionales en desarrollo de las jornadas. Las organizaciones Gitanas han definido para cada actividad una sabedora diferente lo que fortalece y me permite la participación manera equitativa. </t>
    </r>
  </si>
  <si>
    <r>
      <t xml:space="preserve">(Sumatoria de actividades o fases de la estrategia contra de la discriminación y el racismo ejecutadas/ Total de actividades o fases en la estrategia contra de la discriminación y el racismo programadas)*100
</t>
    </r>
    <r>
      <rPr>
        <b/>
        <sz val="10"/>
        <rFont val="Calibri Light"/>
        <family val="2"/>
        <scheme val="major"/>
      </rPr>
      <t xml:space="preserve">Actividad 1: </t>
    </r>
    <r>
      <rPr>
        <sz val="10"/>
        <rFont val="Calibri Light"/>
        <family val="2"/>
        <scheme val="major"/>
      </rPr>
      <t xml:space="preserve"> Diseño de la Campaña 33%
</t>
    </r>
    <r>
      <rPr>
        <b/>
        <sz val="10"/>
        <rFont val="Calibri Light"/>
        <family val="2"/>
        <scheme val="major"/>
      </rPr>
      <t>Actividad 2</t>
    </r>
    <r>
      <rPr>
        <sz val="10"/>
        <rFont val="Calibri Light"/>
        <family val="2"/>
        <scheme val="major"/>
      </rPr>
      <t xml:space="preserve">: Implementación de la Campaña 33%
</t>
    </r>
    <r>
      <rPr>
        <b/>
        <sz val="10"/>
        <rFont val="Calibri Light"/>
        <family val="2"/>
        <scheme val="major"/>
      </rPr>
      <t>Actividad 3:</t>
    </r>
    <r>
      <rPr>
        <sz val="10"/>
        <rFont val="Calibri Light"/>
        <family val="2"/>
        <scheme val="major"/>
      </rPr>
      <t xml:space="preserve"> Implementación y Evaluación de la Campaña 33%</t>
    </r>
  </si>
  <si>
    <r>
      <t xml:space="preserve">Meta Constante: 
</t>
    </r>
    <r>
      <rPr>
        <sz val="10"/>
        <rFont val="Calibri Light"/>
        <family val="2"/>
      </rPr>
      <t xml:space="preserve">
El costo de la acción se compone del personal para el apoyo a la gestión y la contratación de bienes y servicios para la campaña.    A través de la carta de compromiso la OIM dispuso de recursos para apoyar la campaña. 
</t>
    </r>
    <r>
      <rPr>
        <b/>
        <sz val="10"/>
        <rFont val="Calibri Light"/>
        <family val="2"/>
      </rPr>
      <t xml:space="preserve">
2017: </t>
    </r>
    <r>
      <rPr>
        <sz val="10"/>
        <rFont val="Calibri Light"/>
        <family val="2"/>
      </rPr>
      <t xml:space="preserve">$737.122  (Desagregado en el reporte de 2017) Piezas lanzamiento campaña.
</t>
    </r>
    <r>
      <rPr>
        <b/>
        <sz val="10"/>
        <rFont val="Calibri Light"/>
        <family val="2"/>
      </rPr>
      <t xml:space="preserve">2018: </t>
    </r>
    <r>
      <rPr>
        <sz val="10"/>
        <rFont val="Calibri Light"/>
        <family val="2"/>
      </rPr>
      <t xml:space="preserve">$48.897.246 Los cuales corresonden a: $47.147.246 que incluyen plan de medios, jingle, comerciales, Piezas POP, BTL Concierto, licencias) y a través de recursos internacionales OIM se financio el concierto con Chocquitown y  la ganadora quien recibió $7.000.000/4: $1.750.000.   Los anteriores valores son el resultado de distribuirlos entre los 4 grupos étnicos beneficiarios de la campaña. 
</t>
    </r>
    <r>
      <rPr>
        <b/>
        <sz val="10"/>
        <rFont val="Calibri Light"/>
        <family val="2"/>
      </rPr>
      <t xml:space="preserve">
2019: </t>
    </r>
    <r>
      <rPr>
        <sz val="10"/>
        <rFont val="Calibri Light"/>
        <family val="2"/>
      </rPr>
      <t xml:space="preserve"> $11.751.960.  El valor total en esta período es de</t>
    </r>
    <r>
      <rPr>
        <b/>
        <sz val="10"/>
        <rFont val="Calibri Light"/>
        <family val="2"/>
      </rPr>
      <t xml:space="preserve"> </t>
    </r>
    <r>
      <rPr>
        <sz val="10"/>
        <rFont val="Calibri Light"/>
        <family val="2"/>
      </rPr>
      <t xml:space="preserve">$47.007.843 :  Los cuales corresponden a $45.007.843 a las tropas de sensibilización y $1.547.000 a volantes para difusión.  El valor se distribuye en los 4 grupos étnicos, para un valor por grupo étnico de:$11.751.960
</t>
    </r>
    <r>
      <rPr>
        <b/>
        <sz val="10"/>
        <rFont val="Calibri Light"/>
        <family val="2"/>
      </rPr>
      <t>2020</t>
    </r>
    <r>
      <rPr>
        <sz val="10"/>
        <rFont val="Calibri Light"/>
        <family val="2"/>
      </rPr>
      <t>: N.A.</t>
    </r>
  </si>
  <si>
    <r>
      <rPr>
        <b/>
        <sz val="10"/>
        <rFont val="Calibri Light"/>
        <family val="2"/>
      </rPr>
      <t xml:space="preserve">Meta progresiva
</t>
    </r>
    <r>
      <rPr>
        <sz val="10"/>
        <rFont val="Calibri Light"/>
        <family val="2"/>
      </rPr>
      <t xml:space="preserve">
El presupuesto ejecutado corresponde al valor de la ejecución de una (1) iniciativa en el marco de las inciativas ciudadanas coordinadas por la Dirección de Diálogo Social y acompañadas por la Subdirección de Asuntos Étnicos.   
Adicionalmente para la ejecución de la iniciativa la entidad dispone de profesionales para el apoyo a la gestión y seguimiento para la implementación, a través del personal de la Subdirección de Asuntos Étnicos. 
</t>
    </r>
    <r>
      <rPr>
        <b/>
        <sz val="10"/>
        <rFont val="Calibri Light"/>
        <family val="2"/>
      </rPr>
      <t>2017:</t>
    </r>
    <r>
      <rPr>
        <sz val="10"/>
        <rFont val="Calibri Light"/>
        <family val="2"/>
      </rPr>
      <t xml:space="preserve"> NA. 
</t>
    </r>
    <r>
      <rPr>
        <b/>
        <sz val="10"/>
        <rFont val="Calibri Light"/>
        <family val="2"/>
      </rPr>
      <t>2018</t>
    </r>
    <r>
      <rPr>
        <sz val="10"/>
        <rFont val="Calibri Light"/>
        <family val="2"/>
      </rPr>
      <t xml:space="preserve">: $8.000.000  Valor Iniciativa (1)
</t>
    </r>
    <r>
      <rPr>
        <b/>
        <sz val="10"/>
        <rFont val="Calibri Light"/>
        <family val="2"/>
      </rPr>
      <t>2019:</t>
    </r>
    <r>
      <rPr>
        <sz val="10"/>
        <rFont val="Calibri Light"/>
        <family val="2"/>
      </rPr>
      <t xml:space="preserve">  $10.000.000 . Valor proyectado por iniciativa (Una).  
La organizaciòn Unión Romaní decidiò no continuar en el proceso, por lo que la iniciativa no se ejecutó. 
</t>
    </r>
    <r>
      <rPr>
        <b/>
        <sz val="10"/>
        <rFont val="Calibri Light"/>
        <family val="2"/>
      </rPr>
      <t>2020</t>
    </r>
    <r>
      <rPr>
        <sz val="10"/>
        <rFont val="Calibri Light"/>
        <family val="2"/>
      </rPr>
      <t xml:space="preserve">: N.A. </t>
    </r>
  </si>
  <si>
    <r>
      <rPr>
        <b/>
        <sz val="10"/>
        <rFont val="Calibri Light"/>
        <family val="2"/>
      </rPr>
      <t>Meta por demanda</t>
    </r>
    <r>
      <rPr>
        <sz val="10"/>
        <rFont val="Calibri Light"/>
        <family val="2"/>
      </rPr>
      <t xml:space="preserve">
La actividad se ejecuta a través del contrato de servicios profesionales de la referente gitana quien realiza el proceso de formación; entre otras actividades de apoyo a la implementación de la Politica Pública para el Pueblo Gitano. 
También corresponderá al  material didactico y refrigerios en la medida en que se soliciten y se encuentren disponibles. u otros presupuestos destinados para realizar esta acción, tales como
</t>
    </r>
    <r>
      <rPr>
        <b/>
        <sz val="10"/>
        <rFont val="Calibri Light"/>
        <family val="2"/>
      </rPr>
      <t>2017:</t>
    </r>
    <r>
      <rPr>
        <sz val="10"/>
        <rFont val="Calibri Light"/>
        <family val="2"/>
      </rPr>
      <t xml:space="preserve"> $36.900.000: Referente Gitana y $13.297.334: Beca OYW
</t>
    </r>
    <r>
      <rPr>
        <b/>
        <sz val="10"/>
        <rFont val="Calibri Light"/>
        <family val="2"/>
      </rPr>
      <t>2018:</t>
    </r>
    <r>
      <rPr>
        <sz val="10"/>
        <rFont val="Calibri Light"/>
        <family val="2"/>
      </rPr>
      <t xml:space="preserve"> $47.443.333  Referente Gitana. 
</t>
    </r>
    <r>
      <rPr>
        <b/>
        <sz val="10"/>
        <rFont val="Calibri Light"/>
        <family val="2"/>
      </rPr>
      <t>2019</t>
    </r>
    <r>
      <rPr>
        <sz val="10"/>
        <rFont val="Calibri Light"/>
        <family val="2"/>
      </rPr>
      <t xml:space="preserve">:  $43.301.000. Contrato e prestación de servicios profesionales 1 enlace gitano por 8 meses.  
</t>
    </r>
    <r>
      <rPr>
        <b/>
        <sz val="10"/>
        <rFont val="Calibri Light"/>
        <family val="2"/>
      </rPr>
      <t>2020:</t>
    </r>
    <r>
      <rPr>
        <sz val="10"/>
        <rFont val="Calibri Light"/>
        <family val="2"/>
      </rPr>
      <t xml:space="preserve">  $26.322.450 (indicativo). (Indicativo 1 referente gitano en 6 meses, incremento 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</si>
</sst>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 #,##0;[Red]\-&quot;$&quot;\ #,##0"/>
    <numFmt numFmtId="42" formatCode="_-&quot;$&quot;\ * #,##0_-;\-&quot;$&quot;\ * #,##0_-;_-&quot;$&quot;\ * &quot;-&quot;_-;_-@_-"/>
    <numFmt numFmtId="41" formatCode="_-* #,##0_-;\-* #,##0_-;_-* &quot;-&quot;_-;_-@_-"/>
    <numFmt numFmtId="43" formatCode="_-* #,##0.00_-;\-* #,##0.00_-;_-* &quot;-&quot;??_-;_-@_-"/>
    <numFmt numFmtId="164" formatCode="_(&quot;$&quot;\ * #,##0_);_(&quot;$&quot;\ * \(#,##0\);_(&quot;$&quot;\ * &quot;-&quot;_);_(@_)"/>
    <numFmt numFmtId="165" formatCode="_(* #,##0_);_(* \(#,##0\);_(* &quot;-&quot;_);_(@_)"/>
    <numFmt numFmtId="166" formatCode="_(&quot;$&quot;\ * #,##0.00_);_(&quot;$&quot;\ * \(#,##0.00\);_(&quot;$&quot;\ * &quot;-&quot;??_);_(@_)"/>
    <numFmt numFmtId="167" formatCode="_(* #,##0.00_);_(* \(#,##0.00\);_(* &quot;-&quot;??_);_(@_)"/>
    <numFmt numFmtId="168" formatCode="&quot;$&quot;#,##0;[Red]\-&quot;$&quot;#,##0"/>
    <numFmt numFmtId="169" formatCode="_-&quot;$&quot;* #,##0.00_-;\-&quot;$&quot;* #,##0.00_-;_-&quot;$&quot;* &quot;-&quot;??_-;_-@_-"/>
    <numFmt numFmtId="170" formatCode="_(* #,##0_);_(* \(#,##0\);_(* &quot;-&quot;??_);_(@_)"/>
    <numFmt numFmtId="171" formatCode="_-&quot;$&quot;* #,##0_-;\-&quot;$&quot;* #,##0_-;_-&quot;$&quot;* &quot;-&quot;??_-;_-@_-"/>
    <numFmt numFmtId="172" formatCode="#,##0.00;[Red]#,##0.00"/>
    <numFmt numFmtId="173" formatCode="0.0%"/>
    <numFmt numFmtId="174" formatCode="&quot;$&quot;\ #,##0"/>
    <numFmt numFmtId="175" formatCode="0.0000"/>
    <numFmt numFmtId="176" formatCode="_(* #,##0.0000_);_(* \(#,##0.0000\);_(* &quot;-&quot;_);_(@_)"/>
    <numFmt numFmtId="177" formatCode="0;[Red]0"/>
  </numFmts>
  <fonts count="22" x14ac:knownFonts="1">
    <font>
      <sz val="11"/>
      <color theme="1"/>
      <name val="Calibri"/>
      <family val="2"/>
      <scheme val="minor"/>
    </font>
    <font>
      <sz val="10"/>
      <color indexed="8"/>
      <name val="Calibri Light"/>
      <family val="2"/>
    </font>
    <font>
      <b/>
      <sz val="10"/>
      <name val="Calibri"/>
      <family val="2"/>
    </font>
    <font>
      <sz val="10"/>
      <name val="Calibri"/>
      <family val="2"/>
    </font>
    <font>
      <sz val="10"/>
      <color theme="1"/>
      <name val="Calibri"/>
      <family val="2"/>
    </font>
    <font>
      <b/>
      <sz val="11"/>
      <name val="Calibri Light"/>
      <family val="2"/>
    </font>
    <font>
      <b/>
      <sz val="12"/>
      <name val="Calibri Light"/>
      <family val="2"/>
    </font>
    <font>
      <b/>
      <sz val="10"/>
      <name val="Calibri Light"/>
      <family val="2"/>
    </font>
    <font>
      <sz val="11"/>
      <color theme="1"/>
      <name val="Calibri"/>
      <family val="2"/>
      <scheme val="minor"/>
    </font>
    <font>
      <u/>
      <sz val="11"/>
      <color theme="10"/>
      <name val="Calibri"/>
      <family val="2"/>
      <scheme val="minor"/>
    </font>
    <font>
      <sz val="10"/>
      <name val="Calibri Light"/>
      <family val="2"/>
      <scheme val="major"/>
    </font>
    <font>
      <sz val="11"/>
      <color rgb="FF9C0006"/>
      <name val="Calibri"/>
      <family val="2"/>
      <scheme val="minor"/>
    </font>
    <font>
      <sz val="11"/>
      <color indexed="8"/>
      <name val="Calibri"/>
      <family val="2"/>
    </font>
    <font>
      <b/>
      <sz val="10"/>
      <color indexed="8"/>
      <name val="Calibri Light"/>
      <family val="2"/>
      <scheme val="major"/>
    </font>
    <font>
      <b/>
      <sz val="10"/>
      <name val="Calibri Light"/>
      <family val="2"/>
      <scheme val="major"/>
    </font>
    <font>
      <u/>
      <sz val="10"/>
      <name val="Calibri Light"/>
      <family val="2"/>
      <scheme val="major"/>
    </font>
    <font>
      <sz val="10"/>
      <name val="Calibri Light"/>
      <family val="2"/>
    </font>
    <font>
      <b/>
      <sz val="9"/>
      <color indexed="81"/>
      <name val="Tahoma"/>
      <family val="2"/>
    </font>
    <font>
      <sz val="9"/>
      <color indexed="81"/>
      <name val="Tahoma"/>
      <family val="2"/>
    </font>
    <font>
      <sz val="10"/>
      <name val="Calibri"/>
      <family val="2"/>
      <scheme val="minor"/>
    </font>
    <font>
      <sz val="10"/>
      <name val="Arial"/>
      <family val="2"/>
    </font>
    <font>
      <sz val="11"/>
      <name val="Calibri"/>
      <family val="2"/>
      <scheme val="minor"/>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indexed="40"/>
        <bgColor indexed="64"/>
      </patternFill>
    </fill>
    <fill>
      <patternFill patternType="solid">
        <fgColor theme="0"/>
        <bgColor indexed="64"/>
      </patternFill>
    </fill>
    <fill>
      <patternFill patternType="solid">
        <fgColor theme="0"/>
        <bgColor indexed="27"/>
      </patternFill>
    </fill>
    <fill>
      <patternFill patternType="solid">
        <fgColor rgb="FFFFC7CE"/>
      </patternFill>
    </fill>
    <fill>
      <patternFill patternType="solid">
        <fgColor theme="0"/>
        <bgColor rgb="FFC0C0C0"/>
      </patternFill>
    </fill>
    <fill>
      <patternFill patternType="solid">
        <fgColor theme="0"/>
        <bgColor rgb="FFF4B183"/>
      </patternFill>
    </fill>
    <fill>
      <patternFill patternType="solid">
        <fgColor theme="0"/>
        <bgColor rgb="FFFBE5D6"/>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8">
    <xf numFmtId="0" fontId="0" fillId="0" borderId="0"/>
    <xf numFmtId="167" fontId="8" fillId="0" borderId="0" applyFont="0" applyFill="0" applyBorder="0" applyAlignment="0" applyProtection="0"/>
    <xf numFmtId="165"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9" fillId="0" borderId="0" applyNumberFormat="0" applyFill="0" applyBorder="0" applyAlignment="0" applyProtection="0"/>
    <xf numFmtId="164" fontId="8" fillId="0" borderId="0" applyFont="0" applyFill="0" applyBorder="0" applyAlignment="0" applyProtection="0"/>
    <xf numFmtId="42" fontId="8" fillId="0" borderId="0" applyFont="0" applyFill="0" applyBorder="0" applyAlignment="0" applyProtection="0"/>
    <xf numFmtId="169" fontId="8" fillId="0" borderId="0" applyFont="0" applyFill="0" applyBorder="0" applyAlignment="0" applyProtection="0"/>
    <xf numFmtId="0" fontId="11" fillId="8"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12" fillId="0" borderId="0" applyFont="0" applyFill="0" applyBorder="0" applyAlignment="0" applyProtection="0"/>
    <xf numFmtId="43" fontId="8" fillId="0" borderId="0" applyFont="0" applyFill="0" applyBorder="0" applyAlignment="0" applyProtection="0"/>
    <xf numFmtId="43" fontId="12" fillId="0" borderId="0" applyFont="0" applyFill="0" applyBorder="0" applyAlignment="0" applyProtection="0"/>
    <xf numFmtId="166" fontId="12" fillId="0" borderId="0" applyFont="0" applyFill="0" applyBorder="0" applyAlignment="0" applyProtection="0"/>
    <xf numFmtId="42"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cellStyleXfs>
  <cellXfs count="185">
    <xf numFmtId="0" fontId="0" fillId="0" borderId="0" xfId="0"/>
    <xf numFmtId="0" fontId="1" fillId="2" borderId="1" xfId="0" applyFont="1" applyFill="1" applyBorder="1"/>
    <xf numFmtId="0" fontId="1" fillId="2" borderId="2" xfId="0" applyFont="1" applyFill="1" applyBorder="1"/>
    <xf numFmtId="0" fontId="1" fillId="2" borderId="3" xfId="0" applyFont="1" applyFill="1" applyBorder="1"/>
    <xf numFmtId="0" fontId="2" fillId="2" borderId="4" xfId="0" applyFont="1" applyFill="1" applyBorder="1" applyAlignment="1">
      <alignment vertical="center"/>
    </xf>
    <xf numFmtId="0" fontId="2" fillId="2" borderId="5" xfId="0" applyFont="1" applyFill="1" applyBorder="1" applyAlignment="1"/>
    <xf numFmtId="0" fontId="2" fillId="2" borderId="4" xfId="0" applyFont="1" applyFill="1" applyBorder="1" applyAlignment="1"/>
    <xf numFmtId="0" fontId="3" fillId="2" borderId="5" xfId="0" applyFont="1" applyFill="1" applyBorder="1" applyAlignment="1"/>
    <xf numFmtId="14" fontId="3" fillId="3" borderId="9" xfId="0" applyNumberFormat="1" applyFont="1" applyFill="1" applyBorder="1" applyAlignment="1"/>
    <xf numFmtId="0" fontId="5" fillId="4" borderId="0" xfId="0" applyFont="1" applyFill="1" applyBorder="1" applyAlignment="1">
      <alignment horizontal="center" vertical="center"/>
    </xf>
    <xf numFmtId="0" fontId="5" fillId="4" borderId="12" xfId="0" applyFont="1" applyFill="1" applyBorder="1" applyAlignment="1">
      <alignment horizontal="center" vertical="center"/>
    </xf>
    <xf numFmtId="0" fontId="2" fillId="0" borderId="9" xfId="0" applyFont="1" applyBorder="1" applyAlignment="1">
      <alignment horizontal="left" vertical="center"/>
    </xf>
    <xf numFmtId="0" fontId="4" fillId="0" borderId="7" xfId="0" applyFont="1" applyBorder="1" applyAlignment="1">
      <alignment horizontal="center" vertical="center"/>
    </xf>
    <xf numFmtId="2" fontId="0" fillId="0" borderId="0" xfId="0" applyNumberFormat="1" applyAlignment="1">
      <alignment horizontal="center" vertical="center"/>
    </xf>
    <xf numFmtId="173" fontId="0" fillId="0" borderId="0" xfId="0" applyNumberFormat="1" applyAlignment="1">
      <alignment horizontal="center" vertical="center"/>
    </xf>
    <xf numFmtId="0" fontId="0" fillId="0" borderId="0" xfId="0" applyAlignment="1">
      <alignment horizontal="center" vertical="center"/>
    </xf>
    <xf numFmtId="0" fontId="0" fillId="0" borderId="0" xfId="0" applyNumberFormat="1" applyAlignment="1">
      <alignment horizontal="center" vertical="center"/>
    </xf>
    <xf numFmtId="0" fontId="10" fillId="6" borderId="19" xfId="0" applyFont="1" applyFill="1" applyBorder="1" applyAlignment="1">
      <alignment horizontal="center" vertical="center" wrapText="1"/>
    </xf>
    <xf numFmtId="0" fontId="10" fillId="6" borderId="19" xfId="0" applyFont="1" applyFill="1" applyBorder="1" applyAlignment="1">
      <alignment vertical="center" wrapText="1"/>
    </xf>
    <xf numFmtId="0" fontId="10" fillId="6" borderId="19" xfId="0" applyFont="1" applyFill="1" applyBorder="1" applyAlignment="1">
      <alignment horizontal="center" vertical="center"/>
    </xf>
    <xf numFmtId="0" fontId="10" fillId="6" borderId="19" xfId="0" applyFont="1" applyFill="1" applyBorder="1" applyAlignment="1">
      <alignment horizontal="left" vertical="center" wrapText="1"/>
    </xf>
    <xf numFmtId="9" fontId="10" fillId="6" borderId="19" xfId="0" applyNumberFormat="1" applyFont="1" applyFill="1" applyBorder="1" applyAlignment="1">
      <alignment horizontal="center" vertical="center" wrapText="1"/>
    </xf>
    <xf numFmtId="9" fontId="10" fillId="6" borderId="19" xfId="0" applyNumberFormat="1" applyFont="1" applyFill="1" applyBorder="1" applyAlignment="1">
      <alignment horizontal="left" vertical="center" wrapText="1"/>
    </xf>
    <xf numFmtId="3" fontId="10" fillId="9" borderId="19" xfId="0" applyNumberFormat="1" applyFont="1" applyFill="1" applyBorder="1" applyAlignment="1">
      <alignment horizontal="center" vertical="center" wrapText="1"/>
    </xf>
    <xf numFmtId="14" fontId="10" fillId="10" borderId="19" xfId="0" applyNumberFormat="1" applyFont="1" applyFill="1" applyBorder="1" applyAlignment="1">
      <alignment horizontal="center" vertical="center" wrapText="1"/>
    </xf>
    <xf numFmtId="0" fontId="10" fillId="6" borderId="19" xfId="0" applyFont="1" applyFill="1" applyBorder="1" applyAlignment="1">
      <alignment horizontal="justify" vertical="center" wrapText="1"/>
    </xf>
    <xf numFmtId="14" fontId="10" fillId="6" borderId="19" xfId="0" applyNumberFormat="1" applyFont="1" applyFill="1" applyBorder="1" applyAlignment="1">
      <alignment horizontal="center" vertical="center"/>
    </xf>
    <xf numFmtId="0" fontId="10" fillId="6" borderId="19" xfId="0" applyNumberFormat="1" applyFont="1" applyFill="1" applyBorder="1" applyAlignment="1">
      <alignment horizontal="center" vertical="center" wrapText="1"/>
    </xf>
    <xf numFmtId="173" fontId="10" fillId="6" borderId="19" xfId="0" applyNumberFormat="1" applyFont="1" applyFill="1" applyBorder="1" applyAlignment="1">
      <alignment horizontal="center" vertical="center" wrapText="1"/>
    </xf>
    <xf numFmtId="174" fontId="10" fillId="6" borderId="19" xfId="0" applyNumberFormat="1" applyFont="1" applyFill="1" applyBorder="1" applyAlignment="1">
      <alignment vertical="center" wrapText="1"/>
    </xf>
    <xf numFmtId="0" fontId="14" fillId="4" borderId="19"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4" fillId="4" borderId="19" xfId="0" applyNumberFormat="1" applyFont="1" applyFill="1" applyBorder="1" applyAlignment="1">
      <alignment horizontal="center" vertical="center" wrapText="1"/>
    </xf>
    <xf numFmtId="173" fontId="14" fillId="3" borderId="19" xfId="0" applyNumberFormat="1" applyFont="1" applyFill="1" applyBorder="1" applyAlignment="1" applyProtection="1">
      <alignment horizontal="center" vertical="center" wrapText="1"/>
      <protection locked="0"/>
    </xf>
    <xf numFmtId="173" fontId="14" fillId="3" borderId="19" xfId="0" applyNumberFormat="1"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5" borderId="19" xfId="0" applyFont="1" applyFill="1" applyBorder="1" applyAlignment="1">
      <alignment horizontal="center" vertical="center" wrapText="1"/>
    </xf>
    <xf numFmtId="14" fontId="10" fillId="6" borderId="19" xfId="0" applyNumberFormat="1" applyFont="1" applyFill="1" applyBorder="1" applyAlignment="1">
      <alignment vertical="center" wrapText="1"/>
    </xf>
    <xf numFmtId="14" fontId="10" fillId="6" borderId="19" xfId="0" applyNumberFormat="1" applyFont="1" applyFill="1" applyBorder="1" applyAlignment="1">
      <alignment vertical="center"/>
    </xf>
    <xf numFmtId="14" fontId="10" fillId="6" borderId="19" xfId="0" applyNumberFormat="1" applyFont="1" applyFill="1" applyBorder="1" applyAlignment="1">
      <alignment horizontal="center" vertical="center" wrapText="1"/>
    </xf>
    <xf numFmtId="0" fontId="10" fillId="7" borderId="19" xfId="0" applyFont="1" applyFill="1" applyBorder="1" applyAlignment="1">
      <alignment horizontal="justify" vertical="center" wrapText="1" shrinkToFit="1"/>
    </xf>
    <xf numFmtId="14" fontId="10" fillId="6" borderId="19" xfId="0" applyNumberFormat="1" applyFont="1" applyFill="1" applyBorder="1" applyAlignment="1">
      <alignment horizontal="left" vertical="center" wrapText="1"/>
    </xf>
    <xf numFmtId="173" fontId="10" fillId="6" borderId="19" xfId="0" applyNumberFormat="1" applyFont="1" applyFill="1" applyBorder="1" applyAlignment="1">
      <alignment horizontal="center" vertical="center"/>
    </xf>
    <xf numFmtId="9" fontId="10" fillId="6" borderId="19" xfId="0" applyNumberFormat="1" applyFont="1" applyFill="1" applyBorder="1" applyAlignment="1">
      <alignment horizontal="center" vertical="center"/>
    </xf>
    <xf numFmtId="0" fontId="15" fillId="6" borderId="19" xfId="6" applyFont="1" applyFill="1" applyBorder="1" applyAlignment="1">
      <alignment horizontal="left" vertical="center" wrapText="1"/>
    </xf>
    <xf numFmtId="164" fontId="10" fillId="6" borderId="19" xfId="4" applyFont="1" applyFill="1" applyBorder="1" applyAlignment="1">
      <alignment horizontal="left" vertical="center" wrapText="1"/>
    </xf>
    <xf numFmtId="3" fontId="10" fillId="6" borderId="19" xfId="0" applyNumberFormat="1" applyFont="1" applyFill="1" applyBorder="1" applyAlignment="1">
      <alignment horizontal="center" vertical="center" wrapText="1"/>
    </xf>
    <xf numFmtId="0" fontId="10" fillId="6" borderId="19" xfId="10" applyFont="1" applyFill="1" applyBorder="1" applyAlignment="1">
      <alignment horizontal="center" vertical="center" wrapText="1"/>
    </xf>
    <xf numFmtId="0" fontId="10" fillId="6" borderId="19" xfId="0" applyFont="1" applyFill="1" applyBorder="1" applyAlignment="1">
      <alignment vertical="center"/>
    </xf>
    <xf numFmtId="6" fontId="10" fillId="6" borderId="19" xfId="20" applyNumberFormat="1" applyFont="1" applyFill="1" applyBorder="1" applyAlignment="1">
      <alignment horizontal="center" vertical="center"/>
    </xf>
    <xf numFmtId="42" fontId="10" fillId="6" borderId="19" xfId="20" applyFont="1" applyFill="1" applyBorder="1" applyAlignment="1">
      <alignment horizontal="center" vertical="center"/>
    </xf>
    <xf numFmtId="0" fontId="1" fillId="2" borderId="17" xfId="0" applyFont="1" applyFill="1" applyBorder="1"/>
    <xf numFmtId="0" fontId="1" fillId="2" borderId="20" xfId="0" applyFont="1" applyFill="1" applyBorder="1"/>
    <xf numFmtId="0" fontId="1" fillId="2" borderId="0" xfId="0" applyFont="1" applyFill="1" applyBorder="1"/>
    <xf numFmtId="0" fontId="1" fillId="2" borderId="26" xfId="0" applyFont="1" applyFill="1" applyBorder="1"/>
    <xf numFmtId="0" fontId="0" fillId="0" borderId="0" xfId="0" applyBorder="1" applyAlignment="1">
      <alignment horizontal="center" vertical="center"/>
    </xf>
    <xf numFmtId="9" fontId="3" fillId="6" borderId="19" xfId="5" applyFont="1" applyFill="1" applyBorder="1" applyAlignment="1">
      <alignment horizontal="center" vertical="center"/>
    </xf>
    <xf numFmtId="3" fontId="3" fillId="6" borderId="19" xfId="0" applyNumberFormat="1" applyFont="1" applyFill="1" applyBorder="1" applyAlignment="1">
      <alignment vertical="center" wrapText="1"/>
    </xf>
    <xf numFmtId="10" fontId="19" fillId="6" borderId="19" xfId="5" applyNumberFormat="1" applyFont="1" applyFill="1" applyBorder="1" applyAlignment="1">
      <alignment horizontal="justify" vertical="top"/>
    </xf>
    <xf numFmtId="0" fontId="19" fillId="6" borderId="19" xfId="0" applyFont="1" applyFill="1" applyBorder="1" applyAlignment="1">
      <alignment horizontal="justify" vertical="top" wrapText="1"/>
    </xf>
    <xf numFmtId="0" fontId="19" fillId="6" borderId="19" xfId="5" applyNumberFormat="1" applyFont="1" applyFill="1" applyBorder="1" applyAlignment="1">
      <alignment horizontal="justify" vertical="top"/>
    </xf>
    <xf numFmtId="0" fontId="3" fillId="6" borderId="19" xfId="0" applyFont="1" applyFill="1" applyBorder="1" applyAlignment="1">
      <alignment horizontal="justify" vertical="top" wrapText="1"/>
    </xf>
    <xf numFmtId="9" fontId="20" fillId="6" borderId="19" xfId="0" applyNumberFormat="1" applyFont="1" applyFill="1" applyBorder="1" applyAlignment="1">
      <alignment horizontal="center" vertical="center" wrapText="1"/>
    </xf>
    <xf numFmtId="167" fontId="16" fillId="6" borderId="19" xfId="1" applyFont="1" applyFill="1" applyBorder="1" applyAlignment="1">
      <alignment horizontal="right" vertical="center" wrapText="1"/>
    </xf>
    <xf numFmtId="0" fontId="16" fillId="6" borderId="19" xfId="0" applyFont="1" applyFill="1" applyBorder="1" applyAlignment="1">
      <alignment horizontal="left" vertical="center" wrapText="1"/>
    </xf>
    <xf numFmtId="9" fontId="16" fillId="6" borderId="19" xfId="0" applyNumberFormat="1" applyFont="1" applyFill="1" applyBorder="1" applyAlignment="1">
      <alignment horizontal="left" vertical="center" wrapText="1"/>
    </xf>
    <xf numFmtId="0" fontId="0" fillId="0" borderId="0" xfId="0" applyAlignment="1">
      <alignment horizontal="center"/>
    </xf>
    <xf numFmtId="9" fontId="10" fillId="6" borderId="9" xfId="0" applyNumberFormat="1" applyFont="1" applyFill="1" applyBorder="1" applyAlignment="1">
      <alignment horizontal="center" vertical="center" wrapText="1"/>
    </xf>
    <xf numFmtId="9" fontId="10" fillId="6" borderId="19" xfId="5" applyFont="1" applyFill="1" applyBorder="1" applyAlignment="1">
      <alignment horizontal="center" vertical="center" wrapText="1"/>
    </xf>
    <xf numFmtId="164" fontId="16" fillId="6" borderId="19" xfId="4" applyFont="1" applyFill="1" applyBorder="1" applyAlignment="1">
      <alignment horizontal="center" vertical="center" wrapText="1"/>
    </xf>
    <xf numFmtId="168" fontId="16" fillId="6" borderId="19" xfId="0" applyNumberFormat="1" applyFont="1" applyFill="1" applyBorder="1" applyAlignment="1">
      <alignment horizontal="center" vertical="center" wrapText="1"/>
    </xf>
    <xf numFmtId="9" fontId="16" fillId="6" borderId="19" xfId="5" applyFont="1" applyFill="1" applyBorder="1" applyAlignment="1">
      <alignment horizontal="center" vertical="center" wrapText="1"/>
    </xf>
    <xf numFmtId="0" fontId="3" fillId="6" borderId="19" xfId="0" applyFont="1" applyFill="1" applyBorder="1" applyAlignment="1">
      <alignment horizontal="left" vertical="center" wrapText="1"/>
    </xf>
    <xf numFmtId="0" fontId="16" fillId="6" borderId="19" xfId="0" applyFont="1" applyFill="1" applyBorder="1" applyAlignment="1">
      <alignment horizontal="center" vertical="center" wrapText="1"/>
    </xf>
    <xf numFmtId="0" fontId="16" fillId="6" borderId="19" xfId="0" applyFont="1" applyFill="1" applyBorder="1" applyAlignment="1">
      <alignment horizontal="center" vertical="center"/>
    </xf>
    <xf numFmtId="10" fontId="16" fillId="6" borderId="19" xfId="0" applyNumberFormat="1" applyFont="1" applyFill="1" applyBorder="1" applyAlignment="1">
      <alignment horizontal="left" vertical="center" wrapText="1"/>
    </xf>
    <xf numFmtId="168" fontId="16" fillId="6" borderId="19" xfId="0" applyNumberFormat="1" applyFont="1" applyFill="1" applyBorder="1" applyAlignment="1">
      <alignment horizontal="left" vertical="center" wrapText="1"/>
    </xf>
    <xf numFmtId="171" fontId="19" fillId="6" borderId="19" xfId="21" applyNumberFormat="1" applyFont="1" applyFill="1" applyBorder="1" applyAlignment="1">
      <alignment horizontal="center" vertical="center"/>
    </xf>
    <xf numFmtId="171" fontId="3" fillId="6" borderId="19" xfId="9" applyNumberFormat="1" applyFont="1" applyFill="1" applyBorder="1" applyAlignment="1">
      <alignment horizontal="justify" vertical="center"/>
    </xf>
    <xf numFmtId="42" fontId="16" fillId="6" borderId="19" xfId="0" applyNumberFormat="1" applyFont="1" applyFill="1" applyBorder="1" applyAlignment="1">
      <alignment vertical="center" wrapText="1"/>
    </xf>
    <xf numFmtId="0" fontId="16" fillId="6" borderId="19" xfId="0" applyFont="1" applyFill="1" applyBorder="1" applyAlignment="1">
      <alignment vertical="center" wrapText="1"/>
    </xf>
    <xf numFmtId="0" fontId="3" fillId="6" borderId="19" xfId="0" applyFont="1" applyFill="1" applyBorder="1" applyAlignment="1">
      <alignment vertical="center" wrapText="1"/>
    </xf>
    <xf numFmtId="0" fontId="10" fillId="6" borderId="19" xfId="0" applyFont="1" applyFill="1" applyBorder="1"/>
    <xf numFmtId="0" fontId="15" fillId="6" borderId="19" xfId="6" applyFont="1" applyFill="1" applyBorder="1" applyAlignment="1">
      <alignment vertical="center" wrapText="1"/>
    </xf>
    <xf numFmtId="41" fontId="21" fillId="6" borderId="0" xfId="13" applyFont="1" applyFill="1" applyAlignment="1">
      <alignment horizontal="right" vertical="center"/>
    </xf>
    <xf numFmtId="0" fontId="21" fillId="6" borderId="0" xfId="0" applyFont="1" applyFill="1"/>
    <xf numFmtId="0" fontId="15" fillId="6" borderId="19" xfId="6" applyFont="1" applyFill="1" applyBorder="1" applyAlignment="1" applyProtection="1">
      <alignment vertical="center" wrapText="1"/>
    </xf>
    <xf numFmtId="170" fontId="16" fillId="6" borderId="19" xfId="1" applyNumberFormat="1" applyFont="1" applyFill="1" applyBorder="1" applyAlignment="1">
      <alignment horizontal="right" vertical="center" wrapText="1"/>
    </xf>
    <xf numFmtId="0" fontId="16" fillId="6" borderId="19" xfId="0" applyFont="1" applyFill="1" applyBorder="1" applyAlignment="1">
      <alignment horizontal="right" vertical="center" wrapText="1"/>
    </xf>
    <xf numFmtId="0" fontId="16" fillId="6" borderId="19" xfId="0" applyFont="1" applyFill="1" applyBorder="1" applyAlignment="1">
      <alignment horizontal="left" vertical="top" wrapText="1"/>
    </xf>
    <xf numFmtId="9" fontId="16" fillId="6" borderId="19" xfId="0" applyNumberFormat="1" applyFont="1" applyFill="1" applyBorder="1" applyAlignment="1">
      <alignment horizontal="center" vertical="center" wrapText="1"/>
    </xf>
    <xf numFmtId="10" fontId="10" fillId="6" borderId="19" xfId="0" applyNumberFormat="1" applyFont="1" applyFill="1" applyBorder="1" applyAlignment="1">
      <alignment horizontal="center" vertical="center" wrapText="1"/>
    </xf>
    <xf numFmtId="3" fontId="16" fillId="6" borderId="19" xfId="0" applyNumberFormat="1" applyFont="1" applyFill="1" applyBorder="1" applyAlignment="1">
      <alignment horizontal="right" vertical="center" wrapText="1"/>
    </xf>
    <xf numFmtId="0" fontId="10" fillId="6" borderId="19" xfId="0" applyFont="1" applyFill="1" applyBorder="1" applyAlignment="1">
      <alignment horizontal="right" vertical="center" wrapText="1"/>
    </xf>
    <xf numFmtId="3" fontId="10" fillId="6" borderId="9" xfId="0" applyNumberFormat="1" applyFont="1" applyFill="1" applyBorder="1" applyAlignment="1">
      <alignment horizontal="right" vertical="center" wrapText="1"/>
    </xf>
    <xf numFmtId="10" fontId="16" fillId="6" borderId="9" xfId="5" applyNumberFormat="1" applyFont="1" applyFill="1" applyBorder="1" applyAlignment="1">
      <alignment horizontal="right" vertical="center" wrapText="1"/>
    </xf>
    <xf numFmtId="3" fontId="16" fillId="6" borderId="9" xfId="0" applyNumberFormat="1" applyFont="1" applyFill="1" applyBorder="1" applyAlignment="1">
      <alignment horizontal="right" vertical="center" wrapText="1"/>
    </xf>
    <xf numFmtId="0" fontId="10" fillId="6" borderId="9" xfId="0" applyFont="1" applyFill="1" applyBorder="1" applyAlignment="1">
      <alignment vertical="center" wrapText="1"/>
    </xf>
    <xf numFmtId="3" fontId="10" fillId="6" borderId="19" xfId="0" applyNumberFormat="1" applyFont="1" applyFill="1" applyBorder="1" applyAlignment="1">
      <alignment horizontal="right" vertical="center" wrapText="1"/>
    </xf>
    <xf numFmtId="10" fontId="16" fillId="6" borderId="19" xfId="5" applyNumberFormat="1" applyFont="1" applyFill="1" applyBorder="1" applyAlignment="1">
      <alignment horizontal="right" vertical="center" wrapText="1"/>
    </xf>
    <xf numFmtId="9" fontId="10" fillId="6" borderId="19" xfId="5" applyFont="1" applyFill="1" applyBorder="1" applyAlignment="1">
      <alignment horizontal="right" vertical="center" wrapText="1"/>
    </xf>
    <xf numFmtId="10" fontId="10" fillId="6" borderId="19" xfId="5" applyNumberFormat="1" applyFont="1" applyFill="1" applyBorder="1" applyAlignment="1">
      <alignment horizontal="right" vertical="center" wrapText="1"/>
    </xf>
    <xf numFmtId="3" fontId="10" fillId="6" borderId="19" xfId="0" applyNumberFormat="1" applyFont="1" applyFill="1" applyBorder="1" applyAlignment="1">
      <alignment horizontal="right" vertical="center"/>
    </xf>
    <xf numFmtId="41" fontId="10" fillId="6" borderId="19" xfId="13" applyFont="1" applyFill="1" applyBorder="1" applyAlignment="1">
      <alignment vertical="center" wrapText="1"/>
    </xf>
    <xf numFmtId="164" fontId="10" fillId="6" borderId="19" xfId="7" applyFont="1" applyFill="1" applyBorder="1" applyAlignment="1">
      <alignment horizontal="center" vertical="center" wrapText="1"/>
    </xf>
    <xf numFmtId="0" fontId="10" fillId="6" borderId="19" xfId="17" applyNumberFormat="1" applyFont="1" applyFill="1" applyBorder="1" applyAlignment="1">
      <alignment horizontal="center" vertical="center"/>
    </xf>
    <xf numFmtId="0" fontId="10" fillId="9" borderId="19" xfId="0" applyFont="1" applyFill="1" applyBorder="1" applyAlignment="1">
      <alignment horizontal="center" vertical="center" wrapText="1"/>
    </xf>
    <xf numFmtId="0" fontId="10" fillId="6" borderId="19" xfId="0" applyFont="1" applyFill="1" applyBorder="1" applyAlignment="1">
      <alignment vertical="center" wrapText="1" shrinkToFit="1"/>
    </xf>
    <xf numFmtId="164" fontId="16" fillId="6" borderId="19" xfId="7" applyFont="1" applyFill="1" applyBorder="1" applyAlignment="1">
      <alignment horizontal="center" vertical="center" wrapText="1"/>
    </xf>
    <xf numFmtId="177" fontId="16" fillId="6" borderId="19" xfId="0" applyNumberFormat="1" applyFont="1" applyFill="1" applyBorder="1" applyAlignment="1">
      <alignment horizontal="center" vertical="center" wrapText="1"/>
    </xf>
    <xf numFmtId="0" fontId="10" fillId="6" borderId="19" xfId="0" applyFont="1" applyFill="1" applyBorder="1" applyAlignment="1">
      <alignment horizontal="justify" vertical="center" wrapText="1" shrinkToFit="1"/>
    </xf>
    <xf numFmtId="14" fontId="10" fillId="11" borderId="19" xfId="0" applyNumberFormat="1" applyFont="1" applyFill="1" applyBorder="1" applyAlignment="1">
      <alignment horizontal="center" vertical="center" wrapText="1"/>
    </xf>
    <xf numFmtId="164" fontId="16" fillId="6" borderId="19" xfId="4" applyFont="1" applyFill="1" applyBorder="1" applyAlignment="1">
      <alignment horizontal="left" vertical="center" wrapText="1"/>
    </xf>
    <xf numFmtId="177" fontId="16" fillId="6" borderId="19" xfId="0" applyNumberFormat="1" applyFont="1" applyFill="1" applyBorder="1" applyAlignment="1">
      <alignment horizontal="left" vertical="center" wrapText="1"/>
    </xf>
    <xf numFmtId="0" fontId="15" fillId="6" borderId="19" xfId="6" applyFont="1" applyFill="1" applyBorder="1" applyAlignment="1">
      <alignment horizontal="center" vertical="center" wrapText="1"/>
    </xf>
    <xf numFmtId="3" fontId="10" fillId="6" borderId="19" xfId="0" applyNumberFormat="1" applyFont="1" applyFill="1" applyBorder="1" applyAlignment="1">
      <alignment vertical="center" wrapText="1"/>
    </xf>
    <xf numFmtId="176" fontId="10" fillId="6" borderId="19" xfId="2" applyNumberFormat="1" applyFont="1" applyFill="1" applyBorder="1" applyAlignment="1">
      <alignment vertical="center" wrapText="1"/>
    </xf>
    <xf numFmtId="166" fontId="21" fillId="6" borderId="0" xfId="3" applyFont="1" applyFill="1" applyAlignment="1">
      <alignment horizontal="center" vertical="center"/>
    </xf>
    <xf numFmtId="0" fontId="10" fillId="6" borderId="19" xfId="0" applyNumberFormat="1" applyFont="1" applyFill="1" applyBorder="1" applyAlignment="1">
      <alignment horizontal="center" vertical="center"/>
    </xf>
    <xf numFmtId="3" fontId="10" fillId="6" borderId="19" xfId="0" applyNumberFormat="1" applyFont="1" applyFill="1" applyBorder="1" applyAlignment="1">
      <alignment horizontal="left" vertical="center" wrapText="1"/>
    </xf>
    <xf numFmtId="0" fontId="10" fillId="6" borderId="19" xfId="0" applyNumberFormat="1" applyFont="1" applyFill="1" applyBorder="1" applyAlignment="1">
      <alignment horizontal="left" vertical="center" wrapText="1"/>
    </xf>
    <xf numFmtId="2" fontId="10" fillId="6" borderId="19" xfId="0" applyNumberFormat="1" applyFont="1" applyFill="1" applyBorder="1" applyAlignment="1">
      <alignment horizontal="center" vertical="center"/>
    </xf>
    <xf numFmtId="9" fontId="21" fillId="6" borderId="19" xfId="0" applyNumberFormat="1" applyFont="1" applyFill="1" applyBorder="1" applyAlignment="1">
      <alignment horizontal="center" vertical="center"/>
    </xf>
    <xf numFmtId="164" fontId="10" fillId="6" borderId="19" xfId="4" applyFont="1" applyFill="1" applyBorder="1" applyAlignment="1">
      <alignment horizontal="center" vertical="center"/>
    </xf>
    <xf numFmtId="0" fontId="16" fillId="6" borderId="19" xfId="0" applyFont="1" applyFill="1" applyBorder="1" applyAlignment="1">
      <alignment vertical="top" wrapText="1"/>
    </xf>
    <xf numFmtId="0" fontId="7" fillId="6" borderId="19" xfId="0" applyFont="1" applyFill="1" applyBorder="1" applyAlignment="1">
      <alignment vertical="top" wrapText="1"/>
    </xf>
    <xf numFmtId="1" fontId="10" fillId="6" borderId="19" xfId="0" applyNumberFormat="1" applyFont="1" applyFill="1" applyBorder="1" applyAlignment="1">
      <alignment horizontal="center" vertical="center" wrapText="1"/>
    </xf>
    <xf numFmtId="1" fontId="16" fillId="6" borderId="19" xfId="0" applyNumberFormat="1" applyFont="1" applyFill="1" applyBorder="1" applyAlignment="1">
      <alignment horizontal="center" vertical="center" wrapText="1"/>
    </xf>
    <xf numFmtId="42" fontId="16" fillId="6" borderId="19" xfId="0" applyNumberFormat="1" applyFont="1" applyFill="1" applyBorder="1" applyAlignment="1">
      <alignment horizontal="center" vertical="center" wrapText="1"/>
    </xf>
    <xf numFmtId="3" fontId="16" fillId="6" borderId="15" xfId="0" applyNumberFormat="1" applyFont="1" applyFill="1" applyBorder="1" applyAlignment="1">
      <alignment horizontal="center" vertical="center" wrapText="1"/>
    </xf>
    <xf numFmtId="0" fontId="21" fillId="6" borderId="19" xfId="0" applyFont="1" applyFill="1" applyBorder="1" applyAlignment="1">
      <alignment horizontal="center" vertical="center"/>
    </xf>
    <xf numFmtId="0" fontId="19" fillId="6" borderId="19" xfId="0" applyFont="1" applyFill="1" applyBorder="1" applyAlignment="1">
      <alignment vertical="center" wrapText="1"/>
    </xf>
    <xf numFmtId="0" fontId="19" fillId="6" borderId="0" xfId="0" applyFont="1" applyFill="1"/>
    <xf numFmtId="0" fontId="16" fillId="6" borderId="9" xfId="0" applyNumberFormat="1" applyFont="1" applyFill="1" applyBorder="1" applyAlignment="1">
      <alignment vertical="center" wrapText="1"/>
    </xf>
    <xf numFmtId="6" fontId="16" fillId="6" borderId="19" xfId="0" applyNumberFormat="1" applyFont="1" applyFill="1" applyBorder="1" applyAlignment="1">
      <alignment vertical="center" wrapText="1"/>
    </xf>
    <xf numFmtId="2" fontId="21" fillId="6" borderId="0" xfId="0" applyNumberFormat="1" applyFont="1" applyFill="1" applyAlignment="1">
      <alignment horizontal="center" vertical="center"/>
    </xf>
    <xf numFmtId="0" fontId="21" fillId="6" borderId="0" xfId="0" applyNumberFormat="1" applyFont="1" applyFill="1" applyAlignment="1">
      <alignment horizontal="center" vertical="center"/>
    </xf>
    <xf numFmtId="173" fontId="21" fillId="6" borderId="0" xfId="0" applyNumberFormat="1" applyFont="1" applyFill="1" applyAlignment="1">
      <alignment horizontal="center" vertical="center"/>
    </xf>
    <xf numFmtId="0" fontId="21" fillId="6" borderId="0" xfId="0" applyFont="1" applyFill="1" applyAlignment="1">
      <alignment horizontal="center"/>
    </xf>
    <xf numFmtId="172" fontId="21" fillId="6" borderId="0" xfId="0" applyNumberFormat="1" applyFont="1" applyFill="1"/>
    <xf numFmtId="175" fontId="21" fillId="6" borderId="0" xfId="0" applyNumberFormat="1" applyFont="1" applyFill="1" applyAlignment="1">
      <alignment horizontal="center"/>
    </xf>
    <xf numFmtId="174" fontId="21" fillId="6" borderId="0" xfId="0" applyNumberFormat="1" applyFont="1" applyFill="1"/>
    <xf numFmtId="0" fontId="7" fillId="4" borderId="24"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5"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3" fillId="3" borderId="6" xfId="0" applyFont="1" applyFill="1" applyBorder="1" applyAlignment="1">
      <alignment horizontal="center"/>
    </xf>
    <xf numFmtId="0" fontId="3" fillId="3" borderId="7" xfId="0" applyFont="1" applyFill="1" applyBorder="1" applyAlignment="1">
      <alignment horizontal="center"/>
    </xf>
    <xf numFmtId="0" fontId="2" fillId="2" borderId="8" xfId="0" applyFont="1" applyFill="1" applyBorder="1" applyAlignment="1">
      <alignment horizontal="left"/>
    </xf>
    <xf numFmtId="0" fontId="2" fillId="2" borderId="5" xfId="0" applyFont="1" applyFill="1" applyBorder="1" applyAlignment="1">
      <alignment horizontal="left"/>
    </xf>
    <xf numFmtId="0" fontId="5" fillId="4" borderId="22"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28"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4" xfId="0" applyFont="1" applyFill="1" applyBorder="1" applyAlignment="1">
      <alignment horizontal="center" vertical="center"/>
    </xf>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13" xfId="0" applyFont="1" applyFill="1" applyBorder="1" applyAlignment="1">
      <alignment horizontal="center" vertical="center" wrapText="1"/>
    </xf>
  </cellXfs>
  <cellStyles count="28">
    <cellStyle name="Hipervínculo" xfId="6" builtinId="8"/>
    <cellStyle name="Incorrecto" xfId="10" builtinId="27"/>
    <cellStyle name="Millares" xfId="1" builtinId="3"/>
    <cellStyle name="Millares [0]" xfId="2" builtinId="6"/>
    <cellStyle name="Millares [0] 2" xfId="13"/>
    <cellStyle name="Millares 10" xfId="23"/>
    <cellStyle name="Millares 11" xfId="27"/>
    <cellStyle name="Millares 12" xfId="24"/>
    <cellStyle name="Millares 2" xfId="17"/>
    <cellStyle name="Millares 3" xfId="18"/>
    <cellStyle name="Millares 4" xfId="12"/>
    <cellStyle name="Millares 5" xfId="15"/>
    <cellStyle name="Millares 6" xfId="11"/>
    <cellStyle name="Millares 7" xfId="14"/>
    <cellStyle name="Millares 8" xfId="26"/>
    <cellStyle name="Millares 9" xfId="25"/>
    <cellStyle name="Moneda" xfId="3" builtinId="4"/>
    <cellStyle name="Moneda [0]" xfId="4" builtinId="7"/>
    <cellStyle name="Moneda [0] 2" xfId="8"/>
    <cellStyle name="Moneda [0] 2 2" xfId="20"/>
    <cellStyle name="Moneda [0] 3" xfId="7"/>
    <cellStyle name="Moneda [0] 5" xfId="16"/>
    <cellStyle name="Moneda 2" xfId="19"/>
    <cellStyle name="Moneda 4" xfId="21"/>
    <cellStyle name="Moneda 7" xfId="9"/>
    <cellStyle name="Moneda 8" xfId="22"/>
    <cellStyle name="Normal" xfId="0" builtinId="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gela.cruz/Desktop/Angela%20Patricia/Plan%20de%20seguimiento%20PIAA/Solicitud%20Seguimiento%202017/Matriz%20Plan%20de%20Acciones%20Afirmativas%20Gitano-Rrom%20Seguimiento%202017%20y%20Proyeccion%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No.1 Sector Salud"/>
      <sheetName val="Matriz No. 2 Sector Educación"/>
      <sheetName val="Matriz No.3 Sector Cultura"/>
      <sheetName val="Matriz No.4 Sector D.E.I.T."/>
      <sheetName val="Matriz No.5 Sector I.S."/>
      <sheetName val="Matriz No.6 Sector Hábitat"/>
      <sheetName val="Matriz No.7 Sector Ambiente"/>
      <sheetName val="Matriz No.8 Sector Mujer"/>
      <sheetName val="Matriz No.9 Sector Gobierno"/>
      <sheetName val="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B3" t="str">
            <v>Semestre 1</v>
          </cell>
          <cell r="D3" t="str">
            <v>_Eje_integridad_étnica_y_cultural</v>
          </cell>
          <cell r="N3" t="str">
            <v>_01_Pilar_Igualdad_de_Calidad_de_Vida</v>
          </cell>
          <cell r="BE3" t="str">
            <v>_Sector_Gestión_Pública</v>
          </cell>
        </row>
        <row r="4">
          <cell r="D4" t="str">
            <v>_Eje_Inclusión_y_no_discriminación</v>
          </cell>
          <cell r="N4" t="str">
            <v>_02_Pilar_Democracia_Urbana</v>
          </cell>
          <cell r="BE4" t="str">
            <v>_Sector_Gobierno</v>
          </cell>
        </row>
        <row r="5">
          <cell r="D5" t="str">
            <v>_Eje_Desarrollo_Económico</v>
          </cell>
          <cell r="N5" t="str">
            <v>_03_Pilar_Construcción_de_Comunidad_y_Cultura_Ciudadana</v>
          </cell>
          <cell r="BE5" t="str">
            <v>_Sector_Hacienda</v>
          </cell>
        </row>
        <row r="6">
          <cell r="D6" t="str">
            <v>_Eje_de_Educación</v>
          </cell>
          <cell r="N6" t="str">
            <v>_06_Eje_transversal_sostenibilidad_ambiental_basada_en_eficiencia_energética</v>
          </cell>
          <cell r="BE6" t="str">
            <v>_Sector_Planeación</v>
          </cell>
        </row>
        <row r="7">
          <cell r="D7" t="str">
            <v>_Eje_Salud</v>
          </cell>
          <cell r="N7" t="str">
            <v>_07_Eje_transversal_Gobierno_Legítimo_fortalecimiento_local_y_eficiencia</v>
          </cell>
          <cell r="BE7" t="str">
            <v>_Sector_Desarrollo_Económico_Industria_y_Turismo</v>
          </cell>
        </row>
        <row r="8">
          <cell r="D8" t="str">
            <v>_Eje_Seguridad_Social_y_Alimentaria</v>
          </cell>
          <cell r="BE8" t="str">
            <v>_Sector_Educación</v>
          </cell>
        </row>
        <row r="9">
          <cell r="D9" t="str">
            <v>_Eje_de_Hábitat</v>
          </cell>
          <cell r="BE9" t="str">
            <v>_Sector_Salud</v>
          </cell>
        </row>
        <row r="10">
          <cell r="D10" t="str">
            <v>_Eje_de_Género_y_Generaciones</v>
          </cell>
          <cell r="BE10" t="str">
            <v>_Sector_Integración_Social</v>
          </cell>
        </row>
        <row r="11">
          <cell r="D11" t="str">
            <v>_Eje_Goce_Disfrute_de_Derechos_Adecuación_Institucional_y_Participación</v>
          </cell>
          <cell r="BE11" t="str">
            <v>_Sector_Cultura_Recreación_y_Deporte</v>
          </cell>
        </row>
        <row r="12">
          <cell r="BE12" t="str">
            <v>_Sector_Ambiente</v>
          </cell>
        </row>
        <row r="13">
          <cell r="BE13" t="str">
            <v>_Sector_Movilidad</v>
          </cell>
        </row>
        <row r="14">
          <cell r="BE14" t="str">
            <v>_Sector_Hábitat</v>
          </cell>
        </row>
        <row r="15">
          <cell r="BE15" t="str">
            <v>_Sector_Mujer</v>
          </cell>
        </row>
        <row r="16">
          <cell r="BE16" t="str">
            <v>_Sector_Seguridad_Convivencia_y_Justicia</v>
          </cell>
        </row>
        <row r="17">
          <cell r="BE17" t="str">
            <v>_Sector_Gestión_Jurídica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reveron@educacionbogota.gov.co" TargetMode="External"/><Relationship Id="rId13" Type="http://schemas.openxmlformats.org/officeDocument/2006/relationships/hyperlink" Target="mailto:jcpena@sdis.gov.co" TargetMode="External"/><Relationship Id="rId18" Type="http://schemas.openxmlformats.org/officeDocument/2006/relationships/hyperlink" Target="mailto:ecastillo@sdmujer.gov.co" TargetMode="External"/><Relationship Id="rId26" Type="http://schemas.openxmlformats.org/officeDocument/2006/relationships/hyperlink" Target="mailto:carolina.fernandez@idpc.gov.co%20/" TargetMode="External"/><Relationship Id="rId3" Type="http://schemas.openxmlformats.org/officeDocument/2006/relationships/hyperlink" Target="mailto:ljcabiativa@saludcapital.gov.co" TargetMode="External"/><Relationship Id="rId21" Type="http://schemas.openxmlformats.org/officeDocument/2006/relationships/hyperlink" Target="mailto:cristian.pulido@gobiernobogota.gov.co" TargetMode="External"/><Relationship Id="rId7" Type="http://schemas.openxmlformats.org/officeDocument/2006/relationships/hyperlink" Target="mailto:creveron@educacionbogota.gov.co" TargetMode="External"/><Relationship Id="rId12" Type="http://schemas.openxmlformats.org/officeDocument/2006/relationships/hyperlink" Target="mailto:lcorrea@sdis.gov.co" TargetMode="External"/><Relationship Id="rId17" Type="http://schemas.openxmlformats.org/officeDocument/2006/relationships/hyperlink" Target="mailto:cebeltran@desarrolloeconomico.gov.co" TargetMode="External"/><Relationship Id="rId25" Type="http://schemas.openxmlformats.org/officeDocument/2006/relationships/hyperlink" Target="mailto:rhernandez@sdmujer.gov.co" TargetMode="External"/><Relationship Id="rId2" Type="http://schemas.openxmlformats.org/officeDocument/2006/relationships/hyperlink" Target="mailto:ljcabiativa@saludcapital.gov.co" TargetMode="External"/><Relationship Id="rId16" Type="http://schemas.openxmlformats.org/officeDocument/2006/relationships/hyperlink" Target="mailto:cebeltran@desarrolloeconomico.gov.co" TargetMode="External"/><Relationship Id="rId20" Type="http://schemas.openxmlformats.org/officeDocument/2006/relationships/hyperlink" Target="mailto:alvaro.vargas@gobiernobogota.gov.co" TargetMode="External"/><Relationship Id="rId29" Type="http://schemas.openxmlformats.org/officeDocument/2006/relationships/comments" Target="../comments1.xml"/><Relationship Id="rId1" Type="http://schemas.openxmlformats.org/officeDocument/2006/relationships/hyperlink" Target="mailto:Lmardila@saludcapital.gov.co" TargetMode="External"/><Relationship Id="rId6" Type="http://schemas.openxmlformats.org/officeDocument/2006/relationships/hyperlink" Target="mailto:educacionsuperior@educacionbogota.gov.co" TargetMode="External"/><Relationship Id="rId11" Type="http://schemas.openxmlformats.org/officeDocument/2006/relationships/hyperlink" Target="mailto:creveron@educacionbogota.gov.co" TargetMode="External"/><Relationship Id="rId24" Type="http://schemas.openxmlformats.org/officeDocument/2006/relationships/hyperlink" Target="mailto:jpalacios@participacionbogota.gov.co" TargetMode="External"/><Relationship Id="rId5" Type="http://schemas.openxmlformats.org/officeDocument/2006/relationships/hyperlink" Target="mailto:yjmora@saludcapital.gov.co" TargetMode="External"/><Relationship Id="rId15" Type="http://schemas.openxmlformats.org/officeDocument/2006/relationships/hyperlink" Target="mailto:cebeltran@desarrolloeconomico.gov.co" TargetMode="External"/><Relationship Id="rId23" Type="http://schemas.openxmlformats.org/officeDocument/2006/relationships/hyperlink" Target="mailto:rgonzalez@participacionbogota.gov.co" TargetMode="External"/><Relationship Id="rId28" Type="http://schemas.openxmlformats.org/officeDocument/2006/relationships/vmlDrawing" Target="../drawings/vmlDrawing1.vml"/><Relationship Id="rId10" Type="http://schemas.openxmlformats.org/officeDocument/2006/relationships/hyperlink" Target="mailto:dmartinez@educacionbogota.gov.co" TargetMode="External"/><Relationship Id="rId19" Type="http://schemas.openxmlformats.org/officeDocument/2006/relationships/hyperlink" Target="mailto:eddy.bermudez@gobiernobogota.gov.co" TargetMode="External"/><Relationship Id="rId4" Type="http://schemas.openxmlformats.org/officeDocument/2006/relationships/hyperlink" Target="mailto:y1ramirez@saludcapital.gov.co" TargetMode="External"/><Relationship Id="rId9" Type="http://schemas.openxmlformats.org/officeDocument/2006/relationships/hyperlink" Target="mailto:dmartinez@educacionbogota.gov.co" TargetMode="External"/><Relationship Id="rId14" Type="http://schemas.openxmlformats.org/officeDocument/2006/relationships/hyperlink" Target="mailto:cebeltran@desarrolloeconomico.gov.co" TargetMode="External"/><Relationship Id="rId22" Type="http://schemas.openxmlformats.org/officeDocument/2006/relationships/hyperlink" Target="mailto:mrios@participacionbogota.gov.co"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59"/>
  <sheetViews>
    <sheetView tabSelected="1" zoomScale="70" zoomScaleNormal="70" zoomScaleSheetLayoutView="40" workbookViewId="0">
      <selection activeCell="G5" sqref="G5"/>
    </sheetView>
  </sheetViews>
  <sheetFormatPr baseColWidth="10" defaultRowHeight="15" x14ac:dyDescent="0.25"/>
  <cols>
    <col min="1" max="1" width="4.42578125" style="13" customWidth="1"/>
    <col min="2" max="2" width="24.7109375" customWidth="1"/>
    <col min="3" max="3" width="22.28515625" customWidth="1"/>
    <col min="4" max="4" width="11" customWidth="1"/>
    <col min="5" max="5" width="31.42578125" customWidth="1"/>
    <col min="6" max="6" width="30" customWidth="1"/>
    <col min="7" max="7" width="22.42578125" customWidth="1"/>
    <col min="8" max="8" width="16.7109375" customWidth="1"/>
    <col min="9" max="9" width="15.5703125" customWidth="1"/>
    <col min="10" max="10" width="17.7109375" customWidth="1"/>
    <col min="11" max="11" width="20" customWidth="1"/>
    <col min="12" max="12" width="11.42578125" customWidth="1"/>
    <col min="13" max="13" width="17.28515625" customWidth="1"/>
    <col min="14" max="14" width="11.85546875" customWidth="1"/>
    <col min="15" max="15" width="14.5703125" customWidth="1"/>
    <col min="16" max="16" width="24.7109375" customWidth="1"/>
    <col min="17" max="17" width="27.42578125" customWidth="1"/>
    <col min="18" max="20" width="11.42578125" customWidth="1"/>
    <col min="21" max="21" width="11" customWidth="1"/>
    <col min="22" max="22" width="11.42578125" style="16" customWidth="1"/>
    <col min="23" max="23" width="11.42578125" style="14" customWidth="1"/>
    <col min="24" max="24" width="12" customWidth="1"/>
    <col min="25" max="25" width="11.42578125" style="14" customWidth="1"/>
    <col min="26" max="26" width="12.85546875" customWidth="1"/>
    <col min="27" max="27" width="14.140625" customWidth="1"/>
    <col min="28" max="28" width="12.85546875" customWidth="1"/>
    <col min="29" max="29" width="15.7109375" customWidth="1"/>
    <col min="30" max="30" width="15.85546875" customWidth="1"/>
    <col min="31" max="31" width="18" customWidth="1"/>
    <col min="32" max="32" width="16.28515625" customWidth="1"/>
    <col min="33" max="33" width="11.42578125" customWidth="1"/>
    <col min="34" max="34" width="18.7109375" customWidth="1"/>
    <col min="35" max="35" width="18.5703125" customWidth="1"/>
    <col min="36" max="36" width="20.140625" customWidth="1"/>
    <col min="37" max="37" width="18.140625" style="66" customWidth="1"/>
    <col min="38" max="38" width="19.140625" customWidth="1"/>
    <col min="39" max="39" width="92.28515625" customWidth="1"/>
    <col min="40" max="40" width="32.42578125" customWidth="1"/>
  </cols>
  <sheetData>
    <row r="1" spans="1:40" x14ac:dyDescent="0.25">
      <c r="A1" s="15"/>
      <c r="B1" s="1"/>
      <c r="C1" s="2"/>
      <c r="D1" s="2"/>
      <c r="E1" s="2"/>
      <c r="F1" s="2"/>
      <c r="G1" s="3"/>
    </row>
    <row r="2" spans="1:40" ht="32.25" customHeight="1" x14ac:dyDescent="0.25">
      <c r="A2" s="15"/>
      <c r="B2" s="4" t="s">
        <v>0</v>
      </c>
      <c r="C2" s="5"/>
      <c r="D2" s="145" t="s">
        <v>1</v>
      </c>
      <c r="E2" s="145"/>
      <c r="F2" s="145"/>
      <c r="G2" s="146"/>
    </row>
    <row r="3" spans="1:40" x14ac:dyDescent="0.25">
      <c r="A3" s="15"/>
      <c r="B3" s="6" t="s">
        <v>2</v>
      </c>
      <c r="C3" s="7"/>
      <c r="D3" s="147" t="s">
        <v>3</v>
      </c>
      <c r="E3" s="147"/>
      <c r="F3" s="147"/>
      <c r="G3" s="148"/>
    </row>
    <row r="4" spans="1:40" x14ac:dyDescent="0.25">
      <c r="A4" s="15"/>
      <c r="B4" s="6" t="s">
        <v>4</v>
      </c>
      <c r="C4" s="7"/>
      <c r="D4" s="147" t="s">
        <v>5</v>
      </c>
      <c r="E4" s="147"/>
      <c r="F4" s="147"/>
      <c r="G4" s="148"/>
    </row>
    <row r="5" spans="1:40" ht="18.75" customHeight="1" x14ac:dyDescent="0.25">
      <c r="A5" s="15"/>
      <c r="B5" s="149" t="s">
        <v>6</v>
      </c>
      <c r="C5" s="150"/>
      <c r="D5" s="8"/>
      <c r="E5" s="8"/>
      <c r="F5" s="11" t="s">
        <v>7</v>
      </c>
      <c r="G5" s="12" t="s">
        <v>530</v>
      </c>
    </row>
    <row r="6" spans="1:40" ht="15.75" thickBot="1" x14ac:dyDescent="0.3">
      <c r="A6" s="15"/>
      <c r="B6" s="51"/>
      <c r="C6" s="52"/>
      <c r="D6" s="53"/>
      <c r="E6" s="53"/>
      <c r="F6" s="53"/>
      <c r="G6" s="54"/>
    </row>
    <row r="7" spans="1:40" x14ac:dyDescent="0.25">
      <c r="A7" s="15"/>
      <c r="B7" s="151" t="s">
        <v>8</v>
      </c>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3"/>
      <c r="AC7" s="9"/>
      <c r="AD7" s="179" t="s">
        <v>9</v>
      </c>
      <c r="AE7" s="180"/>
      <c r="AF7" s="181"/>
      <c r="AG7" s="157" t="s">
        <v>10</v>
      </c>
      <c r="AH7" s="158"/>
      <c r="AI7" s="158"/>
      <c r="AJ7" s="158"/>
      <c r="AK7" s="158"/>
      <c r="AL7" s="158"/>
      <c r="AM7" s="159"/>
      <c r="AN7" s="163"/>
    </row>
    <row r="8" spans="1:40" x14ac:dyDescent="0.25">
      <c r="A8" s="15"/>
      <c r="B8" s="154"/>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6"/>
      <c r="AC8" s="10"/>
      <c r="AD8" s="182"/>
      <c r="AE8" s="183"/>
      <c r="AF8" s="184"/>
      <c r="AG8" s="160"/>
      <c r="AH8" s="161"/>
      <c r="AI8" s="161"/>
      <c r="AJ8" s="161"/>
      <c r="AK8" s="161"/>
      <c r="AL8" s="161"/>
      <c r="AM8" s="162"/>
      <c r="AN8" s="164"/>
    </row>
    <row r="9" spans="1:40" ht="30" customHeight="1" x14ac:dyDescent="0.25">
      <c r="A9" s="55"/>
      <c r="B9" s="142" t="s">
        <v>11</v>
      </c>
      <c r="C9" s="143"/>
      <c r="D9" s="144"/>
      <c r="E9" s="165" t="s">
        <v>12</v>
      </c>
      <c r="F9" s="165"/>
      <c r="G9" s="166"/>
      <c r="H9" s="167" t="s">
        <v>13</v>
      </c>
      <c r="I9" s="167"/>
      <c r="J9" s="167"/>
      <c r="K9" s="167"/>
      <c r="L9" s="167"/>
      <c r="M9" s="167"/>
      <c r="N9" s="168" t="s">
        <v>14</v>
      </c>
      <c r="O9" s="169"/>
      <c r="P9" s="170" t="s">
        <v>15</v>
      </c>
      <c r="Q9" s="170"/>
      <c r="R9" s="170"/>
      <c r="S9" s="170"/>
      <c r="T9" s="170"/>
      <c r="U9" s="170"/>
      <c r="V9" s="171" t="s">
        <v>16</v>
      </c>
      <c r="W9" s="165"/>
      <c r="X9" s="165"/>
      <c r="Y9" s="165"/>
      <c r="Z9" s="165"/>
      <c r="AA9" s="165"/>
      <c r="AB9" s="165"/>
      <c r="AC9" s="172"/>
      <c r="AD9" s="173"/>
      <c r="AE9" s="174"/>
      <c r="AF9" s="175"/>
      <c r="AG9" s="176" t="s">
        <v>17</v>
      </c>
      <c r="AH9" s="177"/>
      <c r="AI9" s="177"/>
      <c r="AJ9" s="177"/>
      <c r="AK9" s="177"/>
      <c r="AL9" s="177"/>
      <c r="AM9" s="178"/>
      <c r="AN9" s="164"/>
    </row>
    <row r="10" spans="1:40" ht="84" customHeight="1" x14ac:dyDescent="0.25">
      <c r="A10" s="30" t="s">
        <v>463</v>
      </c>
      <c r="B10" s="30" t="s">
        <v>18</v>
      </c>
      <c r="C10" s="30" t="s">
        <v>19</v>
      </c>
      <c r="D10" s="30" t="s">
        <v>20</v>
      </c>
      <c r="E10" s="30" t="s">
        <v>21</v>
      </c>
      <c r="F10" s="31" t="s">
        <v>22</v>
      </c>
      <c r="G10" s="31" t="s">
        <v>23</v>
      </c>
      <c r="H10" s="31" t="s">
        <v>24</v>
      </c>
      <c r="I10" s="30" t="s">
        <v>25</v>
      </c>
      <c r="J10" s="31" t="s">
        <v>26</v>
      </c>
      <c r="K10" s="31" t="s">
        <v>27</v>
      </c>
      <c r="L10" s="31" t="s">
        <v>28</v>
      </c>
      <c r="M10" s="31" t="s">
        <v>29</v>
      </c>
      <c r="N10" s="31" t="s">
        <v>30</v>
      </c>
      <c r="O10" s="31" t="s">
        <v>31</v>
      </c>
      <c r="P10" s="31" t="s">
        <v>32</v>
      </c>
      <c r="Q10" s="31" t="s">
        <v>33</v>
      </c>
      <c r="R10" s="30" t="s">
        <v>34</v>
      </c>
      <c r="S10" s="30" t="s">
        <v>35</v>
      </c>
      <c r="T10" s="30" t="s">
        <v>36</v>
      </c>
      <c r="U10" s="30" t="s">
        <v>37</v>
      </c>
      <c r="V10" s="32" t="s">
        <v>38</v>
      </c>
      <c r="W10" s="33" t="s">
        <v>39</v>
      </c>
      <c r="X10" s="30" t="s">
        <v>405</v>
      </c>
      <c r="Y10" s="34" t="s">
        <v>40</v>
      </c>
      <c r="Z10" s="30" t="s">
        <v>41</v>
      </c>
      <c r="AA10" s="35" t="s">
        <v>42</v>
      </c>
      <c r="AB10" s="30" t="s">
        <v>43</v>
      </c>
      <c r="AC10" s="35" t="s">
        <v>44</v>
      </c>
      <c r="AD10" s="36" t="s">
        <v>45</v>
      </c>
      <c r="AE10" s="36" t="s">
        <v>46</v>
      </c>
      <c r="AF10" s="36" t="s">
        <v>47</v>
      </c>
      <c r="AG10" s="30" t="s">
        <v>48</v>
      </c>
      <c r="AH10" s="30" t="s">
        <v>49</v>
      </c>
      <c r="AI10" s="30" t="s">
        <v>456</v>
      </c>
      <c r="AJ10" s="30" t="s">
        <v>460</v>
      </c>
      <c r="AK10" s="30" t="s">
        <v>461</v>
      </c>
      <c r="AL10" s="30" t="s">
        <v>462</v>
      </c>
      <c r="AM10" s="30" t="s">
        <v>50</v>
      </c>
      <c r="AN10" s="30" t="s">
        <v>51</v>
      </c>
    </row>
    <row r="11" spans="1:40" s="85" customFormat="1" ht="409.5" customHeight="1" x14ac:dyDescent="0.25">
      <c r="A11" s="17" t="s">
        <v>440</v>
      </c>
      <c r="B11" s="17" t="s">
        <v>52</v>
      </c>
      <c r="C11" s="82"/>
      <c r="D11" s="82"/>
      <c r="E11" s="20" t="s">
        <v>53</v>
      </c>
      <c r="F11" s="20" t="s">
        <v>54</v>
      </c>
      <c r="G11" s="17">
        <v>1.51</v>
      </c>
      <c r="H11" s="17" t="s">
        <v>63</v>
      </c>
      <c r="I11" s="18" t="s">
        <v>64</v>
      </c>
      <c r="J11" s="17" t="s">
        <v>65</v>
      </c>
      <c r="K11" s="18" t="s">
        <v>66</v>
      </c>
      <c r="L11" s="48" t="s">
        <v>67</v>
      </c>
      <c r="M11" s="83" t="s">
        <v>68</v>
      </c>
      <c r="N11" s="37">
        <v>42856</v>
      </c>
      <c r="O11" s="38">
        <v>43981</v>
      </c>
      <c r="P11" s="20" t="s">
        <v>247</v>
      </c>
      <c r="Q11" s="20" t="s">
        <v>248</v>
      </c>
      <c r="R11" s="21">
        <v>1</v>
      </c>
      <c r="S11" s="21">
        <v>1</v>
      </c>
      <c r="T11" s="21">
        <v>1</v>
      </c>
      <c r="U11" s="21">
        <v>1</v>
      </c>
      <c r="V11" s="21">
        <v>1</v>
      </c>
      <c r="W11" s="21">
        <v>1</v>
      </c>
      <c r="X11" s="21">
        <v>1</v>
      </c>
      <c r="Y11" s="42">
        <v>1</v>
      </c>
      <c r="Z11" s="62">
        <v>1</v>
      </c>
      <c r="AA11" s="62">
        <v>1</v>
      </c>
      <c r="AB11" s="82"/>
      <c r="AC11" s="82"/>
      <c r="AD11" s="18" t="s">
        <v>80</v>
      </c>
      <c r="AE11" s="18" t="s">
        <v>81</v>
      </c>
      <c r="AF11" s="18" t="s">
        <v>82</v>
      </c>
      <c r="AG11" s="17">
        <v>1184</v>
      </c>
      <c r="AH11" s="20" t="s">
        <v>83</v>
      </c>
      <c r="AI11" s="20" t="s">
        <v>84</v>
      </c>
      <c r="AJ11" s="84">
        <v>498127590</v>
      </c>
      <c r="AK11" s="63">
        <v>100</v>
      </c>
      <c r="AL11" s="84">
        <v>498127590</v>
      </c>
      <c r="AM11" s="64" t="s">
        <v>499</v>
      </c>
      <c r="AN11" s="64" t="s">
        <v>500</v>
      </c>
    </row>
    <row r="12" spans="1:40" s="85" customFormat="1" ht="408.75" customHeight="1" x14ac:dyDescent="0.25">
      <c r="A12" s="19" t="s">
        <v>441</v>
      </c>
      <c r="B12" s="17" t="s">
        <v>52</v>
      </c>
      <c r="C12" s="82"/>
      <c r="D12" s="82"/>
      <c r="E12" s="20" t="s">
        <v>55</v>
      </c>
      <c r="F12" s="20" t="s">
        <v>56</v>
      </c>
      <c r="G12" s="17">
        <v>1.5</v>
      </c>
      <c r="H12" s="17" t="s">
        <v>63</v>
      </c>
      <c r="I12" s="18" t="s">
        <v>64</v>
      </c>
      <c r="J12" s="17" t="s">
        <v>65</v>
      </c>
      <c r="K12" s="48" t="s">
        <v>69</v>
      </c>
      <c r="L12" s="48" t="s">
        <v>70</v>
      </c>
      <c r="M12" s="86" t="s">
        <v>71</v>
      </c>
      <c r="N12" s="37">
        <v>42856</v>
      </c>
      <c r="O12" s="38">
        <v>43981</v>
      </c>
      <c r="P12" s="18" t="s">
        <v>72</v>
      </c>
      <c r="Q12" s="20" t="s">
        <v>531</v>
      </c>
      <c r="R12" s="21">
        <v>0.25</v>
      </c>
      <c r="S12" s="21">
        <v>0.25</v>
      </c>
      <c r="T12" s="21">
        <v>0.25</v>
      </c>
      <c r="U12" s="21">
        <v>0.25</v>
      </c>
      <c r="V12" s="21">
        <v>0</v>
      </c>
      <c r="W12" s="28">
        <v>0</v>
      </c>
      <c r="X12" s="21">
        <v>0.25</v>
      </c>
      <c r="Y12" s="42">
        <v>1</v>
      </c>
      <c r="Z12" s="62">
        <v>0.25</v>
      </c>
      <c r="AA12" s="62">
        <v>1</v>
      </c>
      <c r="AB12" s="82"/>
      <c r="AC12" s="82"/>
      <c r="AD12" s="18" t="s">
        <v>80</v>
      </c>
      <c r="AE12" s="18" t="s">
        <v>81</v>
      </c>
      <c r="AF12" s="18" t="s">
        <v>82</v>
      </c>
      <c r="AG12" s="17">
        <v>7525</v>
      </c>
      <c r="AH12" s="20" t="s">
        <v>85</v>
      </c>
      <c r="AI12" s="20" t="s">
        <v>86</v>
      </c>
      <c r="AJ12" s="87" t="s">
        <v>115</v>
      </c>
      <c r="AK12" s="88" t="s">
        <v>115</v>
      </c>
      <c r="AL12" s="88" t="s">
        <v>115</v>
      </c>
      <c r="AM12" s="64" t="s">
        <v>505</v>
      </c>
      <c r="AN12" s="89" t="s">
        <v>87</v>
      </c>
    </row>
    <row r="13" spans="1:40" s="85" customFormat="1" ht="409.5" customHeight="1" x14ac:dyDescent="0.25">
      <c r="A13" s="19" t="s">
        <v>442</v>
      </c>
      <c r="B13" s="17" t="s">
        <v>52</v>
      </c>
      <c r="C13" s="82"/>
      <c r="D13" s="82"/>
      <c r="E13" s="20" t="s">
        <v>57</v>
      </c>
      <c r="F13" s="20" t="s">
        <v>58</v>
      </c>
      <c r="G13" s="17">
        <v>4.5</v>
      </c>
      <c r="H13" s="17" t="s">
        <v>63</v>
      </c>
      <c r="I13" s="17" t="s">
        <v>64</v>
      </c>
      <c r="J13" s="17" t="s">
        <v>65</v>
      </c>
      <c r="K13" s="17" t="s">
        <v>73</v>
      </c>
      <c r="L13" s="17" t="s">
        <v>74</v>
      </c>
      <c r="M13" s="17" t="s">
        <v>75</v>
      </c>
      <c r="N13" s="37">
        <v>42856</v>
      </c>
      <c r="O13" s="38">
        <v>43981</v>
      </c>
      <c r="P13" s="18" t="s">
        <v>76</v>
      </c>
      <c r="Q13" s="18" t="s">
        <v>249</v>
      </c>
      <c r="R13" s="21">
        <v>1</v>
      </c>
      <c r="S13" s="21">
        <v>1</v>
      </c>
      <c r="T13" s="21">
        <v>1</v>
      </c>
      <c r="U13" s="21">
        <v>1</v>
      </c>
      <c r="V13" s="21">
        <v>1</v>
      </c>
      <c r="W13" s="28">
        <v>1</v>
      </c>
      <c r="X13" s="21">
        <v>1</v>
      </c>
      <c r="Y13" s="42">
        <v>1</v>
      </c>
      <c r="Z13" s="90">
        <v>1</v>
      </c>
      <c r="AA13" s="62">
        <v>1</v>
      </c>
      <c r="AB13" s="82"/>
      <c r="AC13" s="82"/>
      <c r="AD13" s="17" t="s">
        <v>80</v>
      </c>
      <c r="AE13" s="17" t="s">
        <v>81</v>
      </c>
      <c r="AF13" s="17" t="s">
        <v>82</v>
      </c>
      <c r="AG13" s="17">
        <v>1186</v>
      </c>
      <c r="AH13" s="17" t="s">
        <v>88</v>
      </c>
      <c r="AI13" s="20" t="s">
        <v>89</v>
      </c>
      <c r="AJ13" s="87">
        <v>305370131</v>
      </c>
      <c r="AK13" s="63">
        <f>AL13/AJ13*100</f>
        <v>93.284347774013298</v>
      </c>
      <c r="AL13" s="87">
        <v>284862535</v>
      </c>
      <c r="AM13" s="64" t="s">
        <v>501</v>
      </c>
      <c r="AN13" s="64" t="s">
        <v>502</v>
      </c>
    </row>
    <row r="14" spans="1:40" s="85" customFormat="1" ht="297" customHeight="1" x14ac:dyDescent="0.25">
      <c r="A14" s="19" t="s">
        <v>443</v>
      </c>
      <c r="B14" s="17" t="s">
        <v>52</v>
      </c>
      <c r="C14" s="82"/>
      <c r="D14" s="82"/>
      <c r="E14" s="20" t="s">
        <v>59</v>
      </c>
      <c r="F14" s="20" t="s">
        <v>60</v>
      </c>
      <c r="G14" s="17">
        <v>4.5</v>
      </c>
      <c r="H14" s="17" t="s">
        <v>63</v>
      </c>
      <c r="I14" s="17" t="s">
        <v>64</v>
      </c>
      <c r="J14" s="17" t="s">
        <v>65</v>
      </c>
      <c r="K14" s="17" t="s">
        <v>73</v>
      </c>
      <c r="L14" s="17" t="s">
        <v>74</v>
      </c>
      <c r="M14" s="17" t="s">
        <v>75</v>
      </c>
      <c r="N14" s="37">
        <v>42856</v>
      </c>
      <c r="O14" s="38">
        <v>43981</v>
      </c>
      <c r="P14" s="18" t="s">
        <v>250</v>
      </c>
      <c r="Q14" s="18" t="s">
        <v>532</v>
      </c>
      <c r="R14" s="21">
        <v>0.1</v>
      </c>
      <c r="S14" s="21">
        <v>0.3</v>
      </c>
      <c r="T14" s="21">
        <v>0.3</v>
      </c>
      <c r="U14" s="21">
        <v>0.3</v>
      </c>
      <c r="V14" s="21">
        <v>0</v>
      </c>
      <c r="W14" s="28">
        <v>0</v>
      </c>
      <c r="X14" s="91">
        <v>0.5</v>
      </c>
      <c r="Y14" s="42">
        <v>1.6659999999999999</v>
      </c>
      <c r="Z14" s="90">
        <v>0.3</v>
      </c>
      <c r="AA14" s="62">
        <v>1</v>
      </c>
      <c r="AB14" s="82"/>
      <c r="AC14" s="82"/>
      <c r="AD14" s="17" t="s">
        <v>80</v>
      </c>
      <c r="AE14" s="17" t="s">
        <v>81</v>
      </c>
      <c r="AF14" s="17" t="s">
        <v>82</v>
      </c>
      <c r="AG14" s="17">
        <v>1186</v>
      </c>
      <c r="AH14" s="17" t="s">
        <v>88</v>
      </c>
      <c r="AI14" s="20" t="s">
        <v>90</v>
      </c>
      <c r="AJ14" s="92" t="s">
        <v>115</v>
      </c>
      <c r="AK14" s="88" t="s">
        <v>115</v>
      </c>
      <c r="AL14" s="93" t="s">
        <v>115</v>
      </c>
      <c r="AM14" s="64" t="s">
        <v>503</v>
      </c>
      <c r="AN14" s="64" t="s">
        <v>455</v>
      </c>
    </row>
    <row r="15" spans="1:40" s="85" customFormat="1" ht="294.75" customHeight="1" x14ac:dyDescent="0.25">
      <c r="A15" s="19" t="s">
        <v>444</v>
      </c>
      <c r="B15" s="17" t="s">
        <v>52</v>
      </c>
      <c r="C15" s="82"/>
      <c r="D15" s="82"/>
      <c r="E15" s="20" t="s">
        <v>61</v>
      </c>
      <c r="F15" s="20" t="s">
        <v>62</v>
      </c>
      <c r="G15" s="17">
        <v>3.01</v>
      </c>
      <c r="H15" s="17" t="s">
        <v>63</v>
      </c>
      <c r="I15" s="17" t="s">
        <v>64</v>
      </c>
      <c r="J15" s="17" t="s">
        <v>65</v>
      </c>
      <c r="K15" s="17" t="s">
        <v>77</v>
      </c>
      <c r="L15" s="17" t="s">
        <v>78</v>
      </c>
      <c r="M15" s="17" t="s">
        <v>79</v>
      </c>
      <c r="N15" s="37">
        <v>42856</v>
      </c>
      <c r="O15" s="38">
        <v>43981</v>
      </c>
      <c r="P15" s="20" t="s">
        <v>251</v>
      </c>
      <c r="Q15" s="20" t="s">
        <v>252</v>
      </c>
      <c r="R15" s="21">
        <v>0.25</v>
      </c>
      <c r="S15" s="21">
        <v>0.25</v>
      </c>
      <c r="T15" s="21">
        <v>0.25</v>
      </c>
      <c r="U15" s="21">
        <v>0.25</v>
      </c>
      <c r="V15" s="21">
        <v>0.25</v>
      </c>
      <c r="W15" s="28">
        <v>1</v>
      </c>
      <c r="X15" s="21">
        <v>0.5</v>
      </c>
      <c r="Y15" s="42">
        <v>2</v>
      </c>
      <c r="Z15" s="90">
        <v>0.25</v>
      </c>
      <c r="AA15" s="62">
        <v>1</v>
      </c>
      <c r="AB15" s="82"/>
      <c r="AC15" s="82"/>
      <c r="AD15" s="20" t="s">
        <v>80</v>
      </c>
      <c r="AE15" s="20" t="s">
        <v>81</v>
      </c>
      <c r="AF15" s="20" t="s">
        <v>82</v>
      </c>
      <c r="AG15" s="17">
        <v>1187</v>
      </c>
      <c r="AH15" s="17" t="s">
        <v>91</v>
      </c>
      <c r="AI15" s="20" t="s">
        <v>92</v>
      </c>
      <c r="AJ15" s="92" t="s">
        <v>65</v>
      </c>
      <c r="AK15" s="88" t="s">
        <v>65</v>
      </c>
      <c r="AL15" s="93" t="s">
        <v>65</v>
      </c>
      <c r="AM15" s="64" t="s">
        <v>504</v>
      </c>
      <c r="AN15" s="65" t="s">
        <v>467</v>
      </c>
    </row>
    <row r="16" spans="1:40" s="85" customFormat="1" ht="246.75" customHeight="1" x14ac:dyDescent="0.25">
      <c r="A16" s="19" t="s">
        <v>434</v>
      </c>
      <c r="B16" s="18" t="s">
        <v>93</v>
      </c>
      <c r="C16" s="82"/>
      <c r="D16" s="82"/>
      <c r="E16" s="18" t="s">
        <v>94</v>
      </c>
      <c r="F16" s="18" t="s">
        <v>95</v>
      </c>
      <c r="G16" s="19">
        <v>2.8333333299999999</v>
      </c>
      <c r="H16" s="17" t="s">
        <v>106</v>
      </c>
      <c r="I16" s="17" t="s">
        <v>107</v>
      </c>
      <c r="J16" s="17" t="s">
        <v>65</v>
      </c>
      <c r="K16" s="18" t="s">
        <v>108</v>
      </c>
      <c r="L16" s="18" t="s">
        <v>109</v>
      </c>
      <c r="M16" s="83" t="s">
        <v>110</v>
      </c>
      <c r="N16" s="37">
        <v>42917</v>
      </c>
      <c r="O16" s="37">
        <v>43981</v>
      </c>
      <c r="P16" s="18" t="s">
        <v>111</v>
      </c>
      <c r="Q16" s="18" t="s">
        <v>112</v>
      </c>
      <c r="R16" s="21">
        <v>1</v>
      </c>
      <c r="S16" s="21">
        <v>1</v>
      </c>
      <c r="T16" s="21">
        <v>1</v>
      </c>
      <c r="U16" s="21">
        <v>1</v>
      </c>
      <c r="V16" s="21">
        <v>1</v>
      </c>
      <c r="W16" s="28">
        <v>1</v>
      </c>
      <c r="X16" s="21">
        <v>0</v>
      </c>
      <c r="Y16" s="28">
        <v>0</v>
      </c>
      <c r="Z16" s="67">
        <v>1</v>
      </c>
      <c r="AA16" s="62">
        <v>1</v>
      </c>
      <c r="AB16" s="17"/>
      <c r="AC16" s="82"/>
      <c r="AD16" s="18" t="s">
        <v>80</v>
      </c>
      <c r="AE16" s="18" t="s">
        <v>132</v>
      </c>
      <c r="AF16" s="18" t="s">
        <v>133</v>
      </c>
      <c r="AG16" s="17">
        <v>1049</v>
      </c>
      <c r="AH16" s="18" t="s">
        <v>134</v>
      </c>
      <c r="AI16" s="20" t="s">
        <v>135</v>
      </c>
      <c r="AJ16" s="94">
        <v>304714554378</v>
      </c>
      <c r="AK16" s="95" t="s">
        <v>115</v>
      </c>
      <c r="AL16" s="96" t="s">
        <v>115</v>
      </c>
      <c r="AM16" s="97" t="s">
        <v>484</v>
      </c>
      <c r="AN16" s="64" t="s">
        <v>485</v>
      </c>
    </row>
    <row r="17" spans="1:40" s="85" customFormat="1" ht="220.5" customHeight="1" x14ac:dyDescent="0.25">
      <c r="A17" s="19" t="s">
        <v>435</v>
      </c>
      <c r="B17" s="18" t="s">
        <v>93</v>
      </c>
      <c r="C17" s="82"/>
      <c r="D17" s="82"/>
      <c r="E17" s="18" t="s">
        <v>96</v>
      </c>
      <c r="F17" s="18" t="s">
        <v>97</v>
      </c>
      <c r="G17" s="19">
        <v>2.8333333299999999</v>
      </c>
      <c r="H17" s="17" t="s">
        <v>106</v>
      </c>
      <c r="I17" s="17" t="s">
        <v>107</v>
      </c>
      <c r="J17" s="17" t="s">
        <v>65</v>
      </c>
      <c r="K17" s="18" t="s">
        <v>108</v>
      </c>
      <c r="L17" s="18" t="s">
        <v>109</v>
      </c>
      <c r="M17" s="83" t="s">
        <v>110</v>
      </c>
      <c r="N17" s="37">
        <v>42856</v>
      </c>
      <c r="O17" s="37">
        <v>43981</v>
      </c>
      <c r="P17" s="18" t="s">
        <v>113</v>
      </c>
      <c r="Q17" s="18" t="s">
        <v>114</v>
      </c>
      <c r="R17" s="21">
        <v>1</v>
      </c>
      <c r="S17" s="21">
        <v>1</v>
      </c>
      <c r="T17" s="21">
        <v>1</v>
      </c>
      <c r="U17" s="21">
        <v>1</v>
      </c>
      <c r="V17" s="21">
        <v>1</v>
      </c>
      <c r="W17" s="28">
        <v>1</v>
      </c>
      <c r="X17" s="21">
        <v>0</v>
      </c>
      <c r="Y17" s="28">
        <v>0</v>
      </c>
      <c r="Z17" s="21">
        <v>1</v>
      </c>
      <c r="AA17" s="62">
        <v>1</v>
      </c>
      <c r="AB17" s="17"/>
      <c r="AC17" s="82"/>
      <c r="AD17" s="18" t="s">
        <v>80</v>
      </c>
      <c r="AE17" s="18" t="s">
        <v>132</v>
      </c>
      <c r="AF17" s="18" t="s">
        <v>133</v>
      </c>
      <c r="AG17" s="17">
        <v>1049</v>
      </c>
      <c r="AH17" s="18" t="s">
        <v>134</v>
      </c>
      <c r="AI17" s="20" t="s">
        <v>136</v>
      </c>
      <c r="AJ17" s="98">
        <v>18815886313</v>
      </c>
      <c r="AK17" s="99" t="s">
        <v>115</v>
      </c>
      <c r="AL17" s="92" t="s">
        <v>115</v>
      </c>
      <c r="AM17" s="18" t="s">
        <v>486</v>
      </c>
      <c r="AN17" s="64" t="s">
        <v>487</v>
      </c>
    </row>
    <row r="18" spans="1:40" s="85" customFormat="1" ht="188.25" customHeight="1" x14ac:dyDescent="0.25">
      <c r="A18" s="19" t="s">
        <v>436</v>
      </c>
      <c r="B18" s="18" t="s">
        <v>93</v>
      </c>
      <c r="C18" s="82"/>
      <c r="D18" s="82"/>
      <c r="E18" s="18" t="s">
        <v>98</v>
      </c>
      <c r="F18" s="18" t="s">
        <v>99</v>
      </c>
      <c r="G18" s="19">
        <v>2.8333333299999999</v>
      </c>
      <c r="H18" s="17" t="s">
        <v>106</v>
      </c>
      <c r="I18" s="17" t="s">
        <v>107</v>
      </c>
      <c r="J18" s="17" t="s">
        <v>65</v>
      </c>
      <c r="K18" s="18" t="s">
        <v>108</v>
      </c>
      <c r="L18" s="18" t="s">
        <v>109</v>
      </c>
      <c r="M18" s="83" t="s">
        <v>110</v>
      </c>
      <c r="N18" s="37">
        <v>43101</v>
      </c>
      <c r="O18" s="37">
        <v>43981</v>
      </c>
      <c r="P18" s="18" t="s">
        <v>116</v>
      </c>
      <c r="Q18" s="18" t="s">
        <v>117</v>
      </c>
      <c r="R18" s="17" t="s">
        <v>115</v>
      </c>
      <c r="S18" s="21">
        <v>1</v>
      </c>
      <c r="T18" s="21">
        <v>1</v>
      </c>
      <c r="U18" s="21">
        <v>1</v>
      </c>
      <c r="V18" s="27" t="s">
        <v>259</v>
      </c>
      <c r="W18" s="27" t="s">
        <v>259</v>
      </c>
      <c r="X18" s="21">
        <v>0</v>
      </c>
      <c r="Y18" s="28">
        <v>0</v>
      </c>
      <c r="Z18" s="21">
        <v>1</v>
      </c>
      <c r="AA18" s="62">
        <v>1</v>
      </c>
      <c r="AB18" s="17"/>
      <c r="AC18" s="82"/>
      <c r="AD18" s="18" t="s">
        <v>80</v>
      </c>
      <c r="AE18" s="18" t="s">
        <v>132</v>
      </c>
      <c r="AF18" s="18" t="s">
        <v>133</v>
      </c>
      <c r="AG18" s="17">
        <v>1049</v>
      </c>
      <c r="AH18" s="18" t="s">
        <v>134</v>
      </c>
      <c r="AI18" s="20" t="s">
        <v>135</v>
      </c>
      <c r="AJ18" s="98">
        <v>304714554378</v>
      </c>
      <c r="AK18" s="100" t="s">
        <v>115</v>
      </c>
      <c r="AL18" s="98" t="s">
        <v>115</v>
      </c>
      <c r="AM18" s="18" t="s">
        <v>488</v>
      </c>
      <c r="AN18" s="20" t="s">
        <v>464</v>
      </c>
    </row>
    <row r="19" spans="1:40" s="85" customFormat="1" ht="151.5" customHeight="1" x14ac:dyDescent="0.25">
      <c r="A19" s="19" t="s">
        <v>437</v>
      </c>
      <c r="B19" s="18" t="s">
        <v>93</v>
      </c>
      <c r="C19" s="82"/>
      <c r="D19" s="82"/>
      <c r="E19" s="18" t="s">
        <v>100</v>
      </c>
      <c r="F19" s="18" t="s">
        <v>101</v>
      </c>
      <c r="G19" s="19">
        <v>2.8333333299999999</v>
      </c>
      <c r="H19" s="17" t="s">
        <v>106</v>
      </c>
      <c r="I19" s="17" t="s">
        <v>107</v>
      </c>
      <c r="J19" s="17" t="s">
        <v>65</v>
      </c>
      <c r="K19" s="18" t="s">
        <v>118</v>
      </c>
      <c r="L19" s="18" t="s">
        <v>119</v>
      </c>
      <c r="M19" s="83" t="s">
        <v>120</v>
      </c>
      <c r="N19" s="37">
        <v>43132</v>
      </c>
      <c r="O19" s="37">
        <v>44195</v>
      </c>
      <c r="P19" s="18" t="s">
        <v>121</v>
      </c>
      <c r="Q19" s="18" t="s">
        <v>122</v>
      </c>
      <c r="R19" s="17" t="s">
        <v>115</v>
      </c>
      <c r="S19" s="21">
        <v>0.4</v>
      </c>
      <c r="T19" s="21">
        <v>0.4</v>
      </c>
      <c r="U19" s="21">
        <v>0.2</v>
      </c>
      <c r="V19" s="27" t="s">
        <v>259</v>
      </c>
      <c r="W19" s="28" t="s">
        <v>259</v>
      </c>
      <c r="X19" s="21">
        <v>0</v>
      </c>
      <c r="Y19" s="28">
        <v>0</v>
      </c>
      <c r="Z19" s="68">
        <v>0</v>
      </c>
      <c r="AA19" s="62">
        <v>0</v>
      </c>
      <c r="AB19" s="17"/>
      <c r="AC19" s="82"/>
      <c r="AD19" s="18" t="s">
        <v>80</v>
      </c>
      <c r="AE19" s="18" t="s">
        <v>137</v>
      </c>
      <c r="AF19" s="18" t="s">
        <v>138</v>
      </c>
      <c r="AG19" s="17">
        <v>1053</v>
      </c>
      <c r="AH19" s="18" t="s">
        <v>139</v>
      </c>
      <c r="AI19" s="18" t="s">
        <v>140</v>
      </c>
      <c r="AJ19" s="98">
        <v>50784469908</v>
      </c>
      <c r="AK19" s="100" t="s">
        <v>141</v>
      </c>
      <c r="AL19" s="100" t="s">
        <v>141</v>
      </c>
      <c r="AM19" s="18" t="s">
        <v>489</v>
      </c>
      <c r="AN19" s="18" t="s">
        <v>465</v>
      </c>
    </row>
    <row r="20" spans="1:40" s="85" customFormat="1" ht="147" customHeight="1" x14ac:dyDescent="0.25">
      <c r="A20" s="19" t="s">
        <v>438</v>
      </c>
      <c r="B20" s="18" t="s">
        <v>93</v>
      </c>
      <c r="C20" s="82"/>
      <c r="D20" s="82"/>
      <c r="E20" s="18" t="s">
        <v>102</v>
      </c>
      <c r="F20" s="18" t="s">
        <v>103</v>
      </c>
      <c r="G20" s="19">
        <v>2.8333333299999999</v>
      </c>
      <c r="H20" s="17" t="s">
        <v>106</v>
      </c>
      <c r="I20" s="17" t="s">
        <v>107</v>
      </c>
      <c r="J20" s="17" t="s">
        <v>65</v>
      </c>
      <c r="K20" s="18" t="s">
        <v>123</v>
      </c>
      <c r="L20" s="18" t="s">
        <v>119</v>
      </c>
      <c r="M20" s="83" t="s">
        <v>124</v>
      </c>
      <c r="N20" s="37">
        <v>43009</v>
      </c>
      <c r="O20" s="37">
        <v>44195</v>
      </c>
      <c r="P20" s="18" t="s">
        <v>125</v>
      </c>
      <c r="Q20" s="18" t="s">
        <v>126</v>
      </c>
      <c r="R20" s="17">
        <v>1</v>
      </c>
      <c r="S20" s="17">
        <v>1</v>
      </c>
      <c r="T20" s="17">
        <v>1</v>
      </c>
      <c r="U20" s="17">
        <v>1</v>
      </c>
      <c r="V20" s="27">
        <v>0</v>
      </c>
      <c r="W20" s="28">
        <v>0</v>
      </c>
      <c r="X20" s="17">
        <v>1</v>
      </c>
      <c r="Y20" s="28">
        <v>1</v>
      </c>
      <c r="Z20" s="17">
        <v>1</v>
      </c>
      <c r="AA20" s="62">
        <v>1</v>
      </c>
      <c r="AB20" s="17"/>
      <c r="AC20" s="82"/>
      <c r="AD20" s="18" t="s">
        <v>80</v>
      </c>
      <c r="AE20" s="18" t="s">
        <v>137</v>
      </c>
      <c r="AF20" s="18" t="s">
        <v>138</v>
      </c>
      <c r="AG20" s="17">
        <v>1053</v>
      </c>
      <c r="AH20" s="18" t="s">
        <v>139</v>
      </c>
      <c r="AI20" s="18" t="s">
        <v>140</v>
      </c>
      <c r="AJ20" s="98">
        <v>50784469908</v>
      </c>
      <c r="AK20" s="101">
        <v>4.1081744158785559E-4</v>
      </c>
      <c r="AL20" s="102">
        <v>20863146</v>
      </c>
      <c r="AM20" s="18" t="s">
        <v>490</v>
      </c>
      <c r="AN20" s="18" t="s">
        <v>491</v>
      </c>
    </row>
    <row r="21" spans="1:40" s="85" customFormat="1" ht="263.25" customHeight="1" x14ac:dyDescent="0.25">
      <c r="A21" s="19" t="s">
        <v>439</v>
      </c>
      <c r="B21" s="18" t="s">
        <v>93</v>
      </c>
      <c r="C21" s="82"/>
      <c r="D21" s="82"/>
      <c r="E21" s="18" t="s">
        <v>104</v>
      </c>
      <c r="F21" s="18" t="s">
        <v>105</v>
      </c>
      <c r="G21" s="19">
        <v>2.8333333299999999</v>
      </c>
      <c r="H21" s="17" t="s">
        <v>106</v>
      </c>
      <c r="I21" s="17" t="s">
        <v>107</v>
      </c>
      <c r="J21" s="17" t="s">
        <v>65</v>
      </c>
      <c r="K21" s="18" t="s">
        <v>127</v>
      </c>
      <c r="L21" s="18" t="s">
        <v>128</v>
      </c>
      <c r="M21" s="83" t="s">
        <v>129</v>
      </c>
      <c r="N21" s="37">
        <v>42917</v>
      </c>
      <c r="O21" s="37">
        <v>43981</v>
      </c>
      <c r="P21" s="18" t="s">
        <v>130</v>
      </c>
      <c r="Q21" s="18" t="s">
        <v>131</v>
      </c>
      <c r="R21" s="21">
        <v>1</v>
      </c>
      <c r="S21" s="21">
        <v>1</v>
      </c>
      <c r="T21" s="21">
        <v>1</v>
      </c>
      <c r="U21" s="21">
        <v>1</v>
      </c>
      <c r="V21" s="21">
        <v>1</v>
      </c>
      <c r="W21" s="28">
        <v>1</v>
      </c>
      <c r="X21" s="21">
        <v>1</v>
      </c>
      <c r="Y21" s="28">
        <v>1</v>
      </c>
      <c r="Z21" s="21">
        <v>1</v>
      </c>
      <c r="AA21" s="62">
        <v>1</v>
      </c>
      <c r="AB21" s="17"/>
      <c r="AC21" s="82"/>
      <c r="AD21" s="18" t="s">
        <v>80</v>
      </c>
      <c r="AE21" s="18" t="s">
        <v>132</v>
      </c>
      <c r="AF21" s="18" t="s">
        <v>133</v>
      </c>
      <c r="AG21" s="17">
        <v>1074</v>
      </c>
      <c r="AH21" s="18" t="s">
        <v>142</v>
      </c>
      <c r="AI21" s="18" t="s">
        <v>143</v>
      </c>
      <c r="AJ21" s="103">
        <v>136340000373</v>
      </c>
      <c r="AK21" s="101">
        <v>2.9186719651704222E-3</v>
      </c>
      <c r="AL21" s="103">
        <v>397931736.81999999</v>
      </c>
      <c r="AM21" s="18" t="s">
        <v>492</v>
      </c>
      <c r="AN21" s="18" t="s">
        <v>466</v>
      </c>
    </row>
    <row r="22" spans="1:40" s="85" customFormat="1" ht="134.25" customHeight="1" x14ac:dyDescent="0.25">
      <c r="A22" s="19" t="s">
        <v>447</v>
      </c>
      <c r="B22" s="17" t="s">
        <v>144</v>
      </c>
      <c r="C22" s="82"/>
      <c r="D22" s="82"/>
      <c r="E22" s="25" t="s">
        <v>145</v>
      </c>
      <c r="F22" s="25" t="s">
        <v>146</v>
      </c>
      <c r="G22" s="19">
        <v>5.85</v>
      </c>
      <c r="H22" s="17" t="s">
        <v>159</v>
      </c>
      <c r="I22" s="17" t="s">
        <v>160</v>
      </c>
      <c r="J22" s="17" t="s">
        <v>65</v>
      </c>
      <c r="K22" s="17" t="s">
        <v>161</v>
      </c>
      <c r="L22" s="17">
        <v>3795750</v>
      </c>
      <c r="M22" s="17" t="s">
        <v>162</v>
      </c>
      <c r="N22" s="39">
        <v>42856</v>
      </c>
      <c r="O22" s="39">
        <v>44012</v>
      </c>
      <c r="P22" s="20" t="s">
        <v>163</v>
      </c>
      <c r="Q22" s="20" t="s">
        <v>164</v>
      </c>
      <c r="R22" s="17">
        <v>2</v>
      </c>
      <c r="S22" s="17">
        <v>2</v>
      </c>
      <c r="T22" s="17">
        <v>2</v>
      </c>
      <c r="U22" s="17">
        <v>2</v>
      </c>
      <c r="V22" s="27">
        <v>2</v>
      </c>
      <c r="W22" s="28">
        <v>1</v>
      </c>
      <c r="X22" s="17">
        <v>2</v>
      </c>
      <c r="Y22" s="42">
        <v>1</v>
      </c>
      <c r="Z22" s="19">
        <v>2</v>
      </c>
      <c r="AA22" s="62">
        <v>1</v>
      </c>
      <c r="AB22" s="82"/>
      <c r="AC22" s="82"/>
      <c r="AD22" s="20" t="s">
        <v>80</v>
      </c>
      <c r="AE22" s="20" t="s">
        <v>185</v>
      </c>
      <c r="AF22" s="20" t="s">
        <v>186</v>
      </c>
      <c r="AG22" s="20">
        <v>1017</v>
      </c>
      <c r="AH22" s="20" t="s">
        <v>187</v>
      </c>
      <c r="AI22" s="20" t="s">
        <v>188</v>
      </c>
      <c r="AJ22" s="104" t="s">
        <v>406</v>
      </c>
      <c r="AK22" s="105">
        <v>0.2</v>
      </c>
      <c r="AL22" s="69">
        <v>31800000</v>
      </c>
      <c r="AM22" s="73" t="s">
        <v>469</v>
      </c>
      <c r="AN22" s="64" t="s">
        <v>470</v>
      </c>
    </row>
    <row r="23" spans="1:40" s="85" customFormat="1" ht="119.25" customHeight="1" x14ac:dyDescent="0.25">
      <c r="A23" s="19" t="s">
        <v>448</v>
      </c>
      <c r="B23" s="17" t="s">
        <v>144</v>
      </c>
      <c r="C23" s="82"/>
      <c r="D23" s="82"/>
      <c r="E23" s="25" t="s">
        <v>147</v>
      </c>
      <c r="F23" s="25" t="s">
        <v>148</v>
      </c>
      <c r="G23" s="19">
        <v>1.8</v>
      </c>
      <c r="H23" s="17" t="s">
        <v>159</v>
      </c>
      <c r="I23" s="17" t="s">
        <v>160</v>
      </c>
      <c r="J23" s="17" t="s">
        <v>65</v>
      </c>
      <c r="K23" s="17" t="s">
        <v>161</v>
      </c>
      <c r="L23" s="17">
        <v>3795750</v>
      </c>
      <c r="M23" s="17" t="s">
        <v>162</v>
      </c>
      <c r="N23" s="39">
        <v>43101</v>
      </c>
      <c r="O23" s="39">
        <v>44012</v>
      </c>
      <c r="P23" s="20" t="s">
        <v>168</v>
      </c>
      <c r="Q23" s="20" t="s">
        <v>169</v>
      </c>
      <c r="R23" s="17" t="s">
        <v>259</v>
      </c>
      <c r="S23" s="17">
        <v>2</v>
      </c>
      <c r="T23" s="17">
        <v>2</v>
      </c>
      <c r="U23" s="17">
        <v>2</v>
      </c>
      <c r="V23" s="27" t="s">
        <v>259</v>
      </c>
      <c r="W23" s="27" t="s">
        <v>259</v>
      </c>
      <c r="X23" s="17">
        <v>2</v>
      </c>
      <c r="Y23" s="42">
        <v>1</v>
      </c>
      <c r="Z23" s="19">
        <v>0</v>
      </c>
      <c r="AA23" s="62">
        <v>0</v>
      </c>
      <c r="AB23" s="82"/>
      <c r="AC23" s="82"/>
      <c r="AD23" s="20" t="s">
        <v>80</v>
      </c>
      <c r="AE23" s="20" t="s">
        <v>185</v>
      </c>
      <c r="AF23" s="20" t="s">
        <v>186</v>
      </c>
      <c r="AG23" s="20">
        <v>1017</v>
      </c>
      <c r="AH23" s="20" t="s">
        <v>187</v>
      </c>
      <c r="AI23" s="20" t="s">
        <v>188</v>
      </c>
      <c r="AJ23" s="104" t="s">
        <v>406</v>
      </c>
      <c r="AK23" s="105">
        <v>0.02</v>
      </c>
      <c r="AL23" s="69">
        <v>8480000</v>
      </c>
      <c r="AM23" s="73"/>
      <c r="AN23" s="64" t="s">
        <v>471</v>
      </c>
    </row>
    <row r="24" spans="1:40" s="85" customFormat="1" ht="119.25" customHeight="1" x14ac:dyDescent="0.25">
      <c r="A24" s="19" t="s">
        <v>449</v>
      </c>
      <c r="B24" s="17" t="s">
        <v>144</v>
      </c>
      <c r="C24" s="82"/>
      <c r="D24" s="82"/>
      <c r="E24" s="25" t="s">
        <v>147</v>
      </c>
      <c r="F24" s="25" t="s">
        <v>148</v>
      </c>
      <c r="G24" s="19">
        <v>2.4</v>
      </c>
      <c r="H24" s="17" t="s">
        <v>159</v>
      </c>
      <c r="I24" s="17" t="s">
        <v>170</v>
      </c>
      <c r="J24" s="17" t="s">
        <v>65</v>
      </c>
      <c r="K24" s="17" t="s">
        <v>171</v>
      </c>
      <c r="L24" s="17" t="s">
        <v>172</v>
      </c>
      <c r="M24" s="17" t="s">
        <v>173</v>
      </c>
      <c r="N24" s="39">
        <v>43101</v>
      </c>
      <c r="O24" s="39">
        <v>44012</v>
      </c>
      <c r="P24" s="20" t="s">
        <v>168</v>
      </c>
      <c r="Q24" s="20" t="s">
        <v>169</v>
      </c>
      <c r="R24" s="17" t="s">
        <v>259</v>
      </c>
      <c r="S24" s="17">
        <v>1</v>
      </c>
      <c r="T24" s="17">
        <v>1</v>
      </c>
      <c r="U24" s="17">
        <v>1</v>
      </c>
      <c r="V24" s="27" t="s">
        <v>259</v>
      </c>
      <c r="W24" s="27" t="s">
        <v>259</v>
      </c>
      <c r="X24" s="17">
        <v>1</v>
      </c>
      <c r="Y24" s="42">
        <v>1</v>
      </c>
      <c r="Z24" s="19">
        <v>0</v>
      </c>
      <c r="AA24" s="62">
        <v>0</v>
      </c>
      <c r="AB24" s="82"/>
      <c r="AC24" s="82"/>
      <c r="AD24" s="20" t="s">
        <v>80</v>
      </c>
      <c r="AE24" s="20" t="s">
        <v>185</v>
      </c>
      <c r="AF24" s="20" t="s">
        <v>186</v>
      </c>
      <c r="AG24" s="20">
        <v>10</v>
      </c>
      <c r="AH24" s="20" t="s">
        <v>193</v>
      </c>
      <c r="AI24" s="20" t="s">
        <v>194</v>
      </c>
      <c r="AJ24" s="69">
        <v>0</v>
      </c>
      <c r="AK24" s="90">
        <v>0</v>
      </c>
      <c r="AL24" s="70">
        <v>0</v>
      </c>
      <c r="AM24" s="71" t="s">
        <v>513</v>
      </c>
      <c r="AN24" s="72" t="s">
        <v>468</v>
      </c>
    </row>
    <row r="25" spans="1:40" s="85" customFormat="1" ht="150" customHeight="1" x14ac:dyDescent="0.25">
      <c r="A25" s="19" t="s">
        <v>450</v>
      </c>
      <c r="B25" s="17" t="s">
        <v>144</v>
      </c>
      <c r="C25" s="82"/>
      <c r="D25" s="82"/>
      <c r="E25" s="40" t="s">
        <v>149</v>
      </c>
      <c r="F25" s="25" t="s">
        <v>150</v>
      </c>
      <c r="G25" s="19">
        <v>1.8</v>
      </c>
      <c r="H25" s="17" t="s">
        <v>159</v>
      </c>
      <c r="I25" s="17" t="s">
        <v>165</v>
      </c>
      <c r="J25" s="17" t="s">
        <v>65</v>
      </c>
      <c r="K25" s="73" t="s">
        <v>514</v>
      </c>
      <c r="L25" s="74">
        <v>3550800</v>
      </c>
      <c r="M25" s="73" t="s">
        <v>515</v>
      </c>
      <c r="N25" s="39">
        <v>43101</v>
      </c>
      <c r="O25" s="39">
        <v>44012</v>
      </c>
      <c r="P25" s="20" t="s">
        <v>174</v>
      </c>
      <c r="Q25" s="20" t="s">
        <v>175</v>
      </c>
      <c r="R25" s="21" t="s">
        <v>259</v>
      </c>
      <c r="S25" s="21">
        <v>0.5</v>
      </c>
      <c r="T25" s="21">
        <v>0.5</v>
      </c>
      <c r="U25" s="21">
        <v>0</v>
      </c>
      <c r="V25" s="27" t="s">
        <v>259</v>
      </c>
      <c r="W25" s="27" t="s">
        <v>259</v>
      </c>
      <c r="X25" s="17">
        <v>0</v>
      </c>
      <c r="Y25" s="42">
        <v>0</v>
      </c>
      <c r="Z25" s="19">
        <v>0</v>
      </c>
      <c r="AA25" s="62">
        <v>0</v>
      </c>
      <c r="AB25" s="82"/>
      <c r="AC25" s="82"/>
      <c r="AD25" s="20" t="s">
        <v>189</v>
      </c>
      <c r="AE25" s="20" t="s">
        <v>190</v>
      </c>
      <c r="AF25" s="20" t="s">
        <v>191</v>
      </c>
      <c r="AG25" s="20">
        <v>1114</v>
      </c>
      <c r="AH25" s="20" t="s">
        <v>195</v>
      </c>
      <c r="AI25" s="20" t="s">
        <v>196</v>
      </c>
      <c r="AJ25" s="23">
        <v>16230206371</v>
      </c>
      <c r="AK25" s="106" t="s">
        <v>259</v>
      </c>
      <c r="AL25" s="106" t="s">
        <v>259</v>
      </c>
      <c r="AM25" s="75" t="s">
        <v>516</v>
      </c>
      <c r="AN25" s="64" t="s">
        <v>517</v>
      </c>
    </row>
    <row r="26" spans="1:40" s="85" customFormat="1" ht="119.25" customHeight="1" x14ac:dyDescent="0.25">
      <c r="A26" s="19" t="s">
        <v>411</v>
      </c>
      <c r="B26" s="17" t="s">
        <v>144</v>
      </c>
      <c r="C26" s="82"/>
      <c r="D26" s="82"/>
      <c r="E26" s="107" t="s">
        <v>151</v>
      </c>
      <c r="F26" s="18" t="s">
        <v>152</v>
      </c>
      <c r="G26" s="19">
        <v>1.8</v>
      </c>
      <c r="H26" s="17" t="s">
        <v>159</v>
      </c>
      <c r="I26" s="17" t="s">
        <v>176</v>
      </c>
      <c r="J26" s="17" t="s">
        <v>65</v>
      </c>
      <c r="K26" s="17" t="s">
        <v>177</v>
      </c>
      <c r="L26" s="17">
        <v>3274850</v>
      </c>
      <c r="M26" s="17" t="s">
        <v>178</v>
      </c>
      <c r="N26" s="39">
        <v>43101</v>
      </c>
      <c r="O26" s="39">
        <v>44012</v>
      </c>
      <c r="P26" s="20" t="s">
        <v>166</v>
      </c>
      <c r="Q26" s="20" t="s">
        <v>167</v>
      </c>
      <c r="R26" s="17" t="s">
        <v>259</v>
      </c>
      <c r="S26" s="17">
        <v>1</v>
      </c>
      <c r="T26" s="17">
        <v>1</v>
      </c>
      <c r="U26" s="17">
        <v>1</v>
      </c>
      <c r="V26" s="27" t="s">
        <v>259</v>
      </c>
      <c r="W26" s="27" t="s">
        <v>259</v>
      </c>
      <c r="X26" s="17">
        <v>1</v>
      </c>
      <c r="Y26" s="42">
        <v>1</v>
      </c>
      <c r="Z26" s="19">
        <v>1</v>
      </c>
      <c r="AA26" s="62">
        <v>1</v>
      </c>
      <c r="AB26" s="82"/>
      <c r="AC26" s="82"/>
      <c r="AD26" s="20" t="s">
        <v>189</v>
      </c>
      <c r="AE26" s="20" t="s">
        <v>190</v>
      </c>
      <c r="AF26" s="20" t="s">
        <v>192</v>
      </c>
      <c r="AG26" s="20">
        <v>1016</v>
      </c>
      <c r="AH26" s="20" t="s">
        <v>197</v>
      </c>
      <c r="AI26" s="20" t="s">
        <v>198</v>
      </c>
      <c r="AJ26" s="108" t="s">
        <v>199</v>
      </c>
      <c r="AK26" s="90">
        <v>0</v>
      </c>
      <c r="AL26" s="73" t="s">
        <v>65</v>
      </c>
      <c r="AM26" s="64" t="s">
        <v>518</v>
      </c>
      <c r="AN26" s="73" t="s">
        <v>472</v>
      </c>
    </row>
    <row r="27" spans="1:40" s="85" customFormat="1" ht="119.25" customHeight="1" x14ac:dyDescent="0.25">
      <c r="A27" s="19" t="s">
        <v>451</v>
      </c>
      <c r="B27" s="17" t="s">
        <v>144</v>
      </c>
      <c r="C27" s="82"/>
      <c r="D27" s="82"/>
      <c r="E27" s="107" t="s">
        <v>151</v>
      </c>
      <c r="F27" s="18" t="s">
        <v>152</v>
      </c>
      <c r="G27" s="19">
        <v>1</v>
      </c>
      <c r="H27" s="17" t="s">
        <v>159</v>
      </c>
      <c r="I27" s="17" t="s">
        <v>160</v>
      </c>
      <c r="J27" s="17" t="s">
        <v>65</v>
      </c>
      <c r="K27" s="17" t="s">
        <v>161</v>
      </c>
      <c r="L27" s="17">
        <v>3795750</v>
      </c>
      <c r="M27" s="17" t="s">
        <v>162</v>
      </c>
      <c r="N27" s="39">
        <v>43101</v>
      </c>
      <c r="O27" s="39">
        <v>44012</v>
      </c>
      <c r="P27" s="20" t="s">
        <v>166</v>
      </c>
      <c r="Q27" s="20" t="s">
        <v>167</v>
      </c>
      <c r="R27" s="17" t="s">
        <v>259</v>
      </c>
      <c r="S27" s="17">
        <v>1</v>
      </c>
      <c r="T27" s="17">
        <v>1</v>
      </c>
      <c r="U27" s="17">
        <v>1</v>
      </c>
      <c r="V27" s="27" t="s">
        <v>259</v>
      </c>
      <c r="W27" s="27" t="s">
        <v>259</v>
      </c>
      <c r="X27" s="17">
        <v>1</v>
      </c>
      <c r="Y27" s="42">
        <v>1</v>
      </c>
      <c r="Z27" s="19">
        <v>0</v>
      </c>
      <c r="AA27" s="62">
        <v>0</v>
      </c>
      <c r="AB27" s="82"/>
      <c r="AC27" s="82"/>
      <c r="AD27" s="20" t="s">
        <v>189</v>
      </c>
      <c r="AE27" s="20" t="s">
        <v>190</v>
      </c>
      <c r="AF27" s="20" t="s">
        <v>191</v>
      </c>
      <c r="AG27" s="17">
        <v>1017</v>
      </c>
      <c r="AH27" s="17" t="s">
        <v>187</v>
      </c>
      <c r="AI27" s="17" t="s">
        <v>188</v>
      </c>
      <c r="AJ27" s="108">
        <v>22717765000</v>
      </c>
      <c r="AK27" s="109">
        <v>0</v>
      </c>
      <c r="AL27" s="69">
        <v>4240000</v>
      </c>
      <c r="AM27" s="73" t="s">
        <v>519</v>
      </c>
      <c r="AN27" s="73" t="s">
        <v>520</v>
      </c>
    </row>
    <row r="28" spans="1:40" s="85" customFormat="1" ht="119.25" customHeight="1" x14ac:dyDescent="0.25">
      <c r="A28" s="19" t="s">
        <v>413</v>
      </c>
      <c r="B28" s="17" t="s">
        <v>144</v>
      </c>
      <c r="C28" s="82"/>
      <c r="D28" s="82"/>
      <c r="E28" s="107" t="s">
        <v>153</v>
      </c>
      <c r="F28" s="110" t="s">
        <v>154</v>
      </c>
      <c r="G28" s="19">
        <v>0.9</v>
      </c>
      <c r="H28" s="17" t="s">
        <v>159</v>
      </c>
      <c r="I28" s="17" t="s">
        <v>176</v>
      </c>
      <c r="J28" s="17" t="s">
        <v>65</v>
      </c>
      <c r="K28" s="17" t="s">
        <v>177</v>
      </c>
      <c r="L28" s="17">
        <v>3274850</v>
      </c>
      <c r="M28" s="17" t="s">
        <v>178</v>
      </c>
      <c r="N28" s="39">
        <v>43101</v>
      </c>
      <c r="O28" s="39">
        <v>44012</v>
      </c>
      <c r="P28" s="20" t="s">
        <v>179</v>
      </c>
      <c r="Q28" s="20" t="s">
        <v>180</v>
      </c>
      <c r="R28" s="17" t="s">
        <v>259</v>
      </c>
      <c r="S28" s="17">
        <v>5</v>
      </c>
      <c r="T28" s="17">
        <v>5</v>
      </c>
      <c r="U28" s="17">
        <v>0</v>
      </c>
      <c r="V28" s="27" t="s">
        <v>259</v>
      </c>
      <c r="W28" s="28" t="s">
        <v>259</v>
      </c>
      <c r="X28" s="17">
        <v>5</v>
      </c>
      <c r="Y28" s="42">
        <v>1</v>
      </c>
      <c r="Z28" s="19">
        <v>5</v>
      </c>
      <c r="AA28" s="62">
        <v>1</v>
      </c>
      <c r="AB28" s="82"/>
      <c r="AC28" s="82"/>
      <c r="AD28" s="20" t="s">
        <v>189</v>
      </c>
      <c r="AE28" s="20" t="s">
        <v>190</v>
      </c>
      <c r="AF28" s="20" t="s">
        <v>192</v>
      </c>
      <c r="AG28" s="20" t="s">
        <v>200</v>
      </c>
      <c r="AH28" s="20" t="s">
        <v>201</v>
      </c>
      <c r="AI28" s="20" t="s">
        <v>198</v>
      </c>
      <c r="AJ28" s="69" t="s">
        <v>199</v>
      </c>
      <c r="AK28" s="90">
        <v>0</v>
      </c>
      <c r="AL28" s="70">
        <v>0</v>
      </c>
      <c r="AM28" s="64" t="s">
        <v>473</v>
      </c>
      <c r="AN28" s="73" t="s">
        <v>521</v>
      </c>
    </row>
    <row r="29" spans="1:40" s="85" customFormat="1" ht="119.25" customHeight="1" x14ac:dyDescent="0.25">
      <c r="A29" s="19" t="s">
        <v>414</v>
      </c>
      <c r="B29" s="17" t="s">
        <v>144</v>
      </c>
      <c r="C29" s="82"/>
      <c r="D29" s="82"/>
      <c r="E29" s="25" t="s">
        <v>155</v>
      </c>
      <c r="F29" s="25" t="s">
        <v>156</v>
      </c>
      <c r="G29" s="19">
        <v>1.1000000000000001</v>
      </c>
      <c r="H29" s="17" t="s">
        <v>159</v>
      </c>
      <c r="I29" s="17" t="s">
        <v>176</v>
      </c>
      <c r="J29" s="17" t="s">
        <v>65</v>
      </c>
      <c r="K29" s="17" t="s">
        <v>177</v>
      </c>
      <c r="L29" s="17">
        <v>3274850</v>
      </c>
      <c r="M29" s="17" t="s">
        <v>178</v>
      </c>
      <c r="N29" s="24">
        <v>43101</v>
      </c>
      <c r="O29" s="111">
        <v>43830</v>
      </c>
      <c r="P29" s="20" t="s">
        <v>181</v>
      </c>
      <c r="Q29" s="20" t="s">
        <v>182</v>
      </c>
      <c r="R29" s="17" t="s">
        <v>259</v>
      </c>
      <c r="S29" s="17">
        <v>1</v>
      </c>
      <c r="T29" s="17">
        <v>1</v>
      </c>
      <c r="U29" s="17">
        <v>0</v>
      </c>
      <c r="V29" s="27" t="s">
        <v>259</v>
      </c>
      <c r="W29" s="28" t="s">
        <v>259</v>
      </c>
      <c r="X29" s="17">
        <v>1</v>
      </c>
      <c r="Y29" s="42">
        <v>1</v>
      </c>
      <c r="Z29" s="19">
        <v>1</v>
      </c>
      <c r="AA29" s="62">
        <v>1</v>
      </c>
      <c r="AB29" s="82"/>
      <c r="AC29" s="82"/>
      <c r="AD29" s="20" t="s">
        <v>189</v>
      </c>
      <c r="AE29" s="20" t="s">
        <v>190</v>
      </c>
      <c r="AF29" s="20" t="s">
        <v>192</v>
      </c>
      <c r="AG29" s="20">
        <v>1016</v>
      </c>
      <c r="AH29" s="20" t="s">
        <v>202</v>
      </c>
      <c r="AI29" s="20" t="s">
        <v>198</v>
      </c>
      <c r="AJ29" s="112" t="s">
        <v>199</v>
      </c>
      <c r="AK29" s="65">
        <v>0</v>
      </c>
      <c r="AL29" s="76">
        <v>0</v>
      </c>
      <c r="AM29" s="64" t="s">
        <v>522</v>
      </c>
      <c r="AN29" s="64" t="s">
        <v>523</v>
      </c>
    </row>
    <row r="30" spans="1:40" s="85" customFormat="1" ht="119.25" customHeight="1" x14ac:dyDescent="0.25">
      <c r="A30" s="19" t="s">
        <v>452</v>
      </c>
      <c r="B30" s="17" t="s">
        <v>144</v>
      </c>
      <c r="C30" s="25" t="s">
        <v>157</v>
      </c>
      <c r="D30" s="25" t="s">
        <v>158</v>
      </c>
      <c r="E30" s="25" t="s">
        <v>157</v>
      </c>
      <c r="F30" s="25" t="s">
        <v>158</v>
      </c>
      <c r="G30" s="19">
        <v>2</v>
      </c>
      <c r="H30" s="17" t="s">
        <v>159</v>
      </c>
      <c r="I30" s="17" t="s">
        <v>176</v>
      </c>
      <c r="J30" s="17" t="s">
        <v>65</v>
      </c>
      <c r="K30" s="18" t="s">
        <v>183</v>
      </c>
      <c r="L30" s="17" t="s">
        <v>184</v>
      </c>
      <c r="M30" s="17" t="s">
        <v>115</v>
      </c>
      <c r="N30" s="26">
        <v>43101</v>
      </c>
      <c r="O30" s="26">
        <v>43830</v>
      </c>
      <c r="P30" s="18" t="s">
        <v>183</v>
      </c>
      <c r="Q30" s="17" t="s">
        <v>184</v>
      </c>
      <c r="R30" s="17" t="s">
        <v>115</v>
      </c>
      <c r="S30" s="17">
        <v>1</v>
      </c>
      <c r="T30" s="17">
        <v>1</v>
      </c>
      <c r="U30" s="17">
        <v>0</v>
      </c>
      <c r="V30" s="17" t="s">
        <v>65</v>
      </c>
      <c r="W30" s="21" t="s">
        <v>115</v>
      </c>
      <c r="X30" s="17">
        <v>0</v>
      </c>
      <c r="Y30" s="42">
        <v>0</v>
      </c>
      <c r="Z30" s="17">
        <v>1</v>
      </c>
      <c r="AA30" s="62">
        <v>1</v>
      </c>
      <c r="AB30" s="17"/>
      <c r="AC30" s="17"/>
      <c r="AD30" s="18" t="s">
        <v>189</v>
      </c>
      <c r="AE30" s="18" t="s">
        <v>190</v>
      </c>
      <c r="AF30" s="18" t="s">
        <v>192</v>
      </c>
      <c r="AG30" s="17">
        <v>1016</v>
      </c>
      <c r="AH30" s="17" t="s">
        <v>202</v>
      </c>
      <c r="AI30" s="17" t="s">
        <v>198</v>
      </c>
      <c r="AJ30" s="112" t="s">
        <v>199</v>
      </c>
      <c r="AK30" s="113">
        <v>0</v>
      </c>
      <c r="AL30" s="64" t="s">
        <v>65</v>
      </c>
      <c r="AM30" s="64" t="s">
        <v>524</v>
      </c>
      <c r="AN30" s="64" t="s">
        <v>525</v>
      </c>
    </row>
    <row r="31" spans="1:40" s="85" customFormat="1" ht="119.25" customHeight="1" x14ac:dyDescent="0.25">
      <c r="A31" s="19" t="s">
        <v>412</v>
      </c>
      <c r="B31" s="17" t="s">
        <v>144</v>
      </c>
      <c r="C31" s="82"/>
      <c r="D31" s="82"/>
      <c r="E31" s="25" t="s">
        <v>157</v>
      </c>
      <c r="F31" s="25" t="s">
        <v>158</v>
      </c>
      <c r="G31" s="19">
        <v>0.9</v>
      </c>
      <c r="H31" s="17" t="s">
        <v>159</v>
      </c>
      <c r="I31" s="17" t="s">
        <v>176</v>
      </c>
      <c r="J31" s="17" t="s">
        <v>65</v>
      </c>
      <c r="K31" s="17" t="s">
        <v>177</v>
      </c>
      <c r="L31" s="17">
        <v>3274850</v>
      </c>
      <c r="M31" s="17" t="s">
        <v>178</v>
      </c>
      <c r="N31" s="39">
        <v>43101</v>
      </c>
      <c r="O31" s="39">
        <v>43830</v>
      </c>
      <c r="P31" s="20" t="s">
        <v>183</v>
      </c>
      <c r="Q31" s="20" t="s">
        <v>184</v>
      </c>
      <c r="R31" s="17" t="s">
        <v>259</v>
      </c>
      <c r="S31" s="17">
        <v>1</v>
      </c>
      <c r="T31" s="17">
        <v>1</v>
      </c>
      <c r="U31" s="17">
        <v>0</v>
      </c>
      <c r="V31" s="27" t="s">
        <v>259</v>
      </c>
      <c r="W31" s="28" t="s">
        <v>259</v>
      </c>
      <c r="X31" s="17">
        <v>0</v>
      </c>
      <c r="Y31" s="42">
        <v>0</v>
      </c>
      <c r="Z31" s="19">
        <v>1</v>
      </c>
      <c r="AA31" s="62">
        <v>1</v>
      </c>
      <c r="AB31" s="82"/>
      <c r="AC31" s="82"/>
      <c r="AD31" s="20" t="s">
        <v>189</v>
      </c>
      <c r="AE31" s="20" t="s">
        <v>190</v>
      </c>
      <c r="AF31" s="20" t="s">
        <v>192</v>
      </c>
      <c r="AG31" s="20">
        <v>1016</v>
      </c>
      <c r="AH31" s="20" t="s">
        <v>202</v>
      </c>
      <c r="AI31" s="20" t="s">
        <v>198</v>
      </c>
      <c r="AJ31" s="112" t="s">
        <v>199</v>
      </c>
      <c r="AK31" s="113">
        <v>0</v>
      </c>
      <c r="AL31" s="64" t="s">
        <v>65</v>
      </c>
      <c r="AM31" s="64" t="s">
        <v>526</v>
      </c>
      <c r="AN31" s="64"/>
    </row>
    <row r="32" spans="1:40" s="85" customFormat="1" ht="119.25" customHeight="1" x14ac:dyDescent="0.25">
      <c r="A32" s="19" t="s">
        <v>430</v>
      </c>
      <c r="B32" s="18" t="s">
        <v>274</v>
      </c>
      <c r="C32" s="18"/>
      <c r="D32" s="18"/>
      <c r="E32" s="18" t="s">
        <v>275</v>
      </c>
      <c r="F32" s="20" t="s">
        <v>276</v>
      </c>
      <c r="G32" s="19">
        <v>1.75</v>
      </c>
      <c r="H32" s="18" t="s">
        <v>203</v>
      </c>
      <c r="I32" s="18" t="s">
        <v>280</v>
      </c>
      <c r="J32" s="17" t="s">
        <v>65</v>
      </c>
      <c r="K32" s="17" t="s">
        <v>281</v>
      </c>
      <c r="L32" s="17" t="s">
        <v>282</v>
      </c>
      <c r="M32" s="114" t="s">
        <v>283</v>
      </c>
      <c r="N32" s="26">
        <v>42917</v>
      </c>
      <c r="O32" s="26">
        <v>44196</v>
      </c>
      <c r="P32" s="20" t="s">
        <v>284</v>
      </c>
      <c r="Q32" s="20" t="s">
        <v>285</v>
      </c>
      <c r="R32" s="17" t="s">
        <v>286</v>
      </c>
      <c r="S32" s="17" t="s">
        <v>287</v>
      </c>
      <c r="T32" s="17" t="s">
        <v>288</v>
      </c>
      <c r="U32" s="17" t="s">
        <v>289</v>
      </c>
      <c r="V32" s="27"/>
      <c r="W32" s="28"/>
      <c r="X32" s="18"/>
      <c r="Y32" s="28"/>
      <c r="Z32" s="18"/>
      <c r="AA32" s="62"/>
      <c r="AB32" s="18"/>
      <c r="AC32" s="18"/>
      <c r="AD32" s="17" t="s">
        <v>290</v>
      </c>
      <c r="AE32" s="17" t="s">
        <v>291</v>
      </c>
      <c r="AF32" s="17" t="s">
        <v>292</v>
      </c>
      <c r="AG32" s="93">
        <v>1023</v>
      </c>
      <c r="AH32" s="20" t="s">
        <v>293</v>
      </c>
      <c r="AI32" s="20" t="s">
        <v>294</v>
      </c>
      <c r="AJ32" s="17" t="s">
        <v>295</v>
      </c>
      <c r="AK32" s="18"/>
      <c r="AL32" s="18"/>
      <c r="AM32" s="18"/>
      <c r="AN32" s="20" t="s">
        <v>296</v>
      </c>
    </row>
    <row r="33" spans="1:40" s="85" customFormat="1" ht="119.25" customHeight="1" x14ac:dyDescent="0.25">
      <c r="A33" s="19" t="s">
        <v>431</v>
      </c>
      <c r="B33" s="18" t="s">
        <v>274</v>
      </c>
      <c r="C33" s="18"/>
      <c r="D33" s="18"/>
      <c r="E33" s="18" t="s">
        <v>277</v>
      </c>
      <c r="F33" s="18" t="s">
        <v>277</v>
      </c>
      <c r="G33" s="19">
        <v>1.75</v>
      </c>
      <c r="H33" s="18" t="s">
        <v>203</v>
      </c>
      <c r="I33" s="18" t="s">
        <v>280</v>
      </c>
      <c r="J33" s="19" t="s">
        <v>65</v>
      </c>
      <c r="K33" s="17" t="s">
        <v>281</v>
      </c>
      <c r="L33" s="17" t="s">
        <v>282</v>
      </c>
      <c r="M33" s="114" t="s">
        <v>283</v>
      </c>
      <c r="N33" s="26">
        <v>42917</v>
      </c>
      <c r="O33" s="26">
        <v>44196</v>
      </c>
      <c r="P33" s="20" t="s">
        <v>297</v>
      </c>
      <c r="Q33" s="20" t="s">
        <v>298</v>
      </c>
      <c r="R33" s="21">
        <v>1</v>
      </c>
      <c r="S33" s="21">
        <v>1</v>
      </c>
      <c r="T33" s="21">
        <v>1</v>
      </c>
      <c r="U33" s="21">
        <v>1</v>
      </c>
      <c r="V33" s="27"/>
      <c r="W33" s="28"/>
      <c r="X33" s="18"/>
      <c r="Y33" s="28"/>
      <c r="Z33" s="18"/>
      <c r="AA33" s="62"/>
      <c r="AB33" s="18"/>
      <c r="AC33" s="18"/>
      <c r="AD33" s="17" t="s">
        <v>290</v>
      </c>
      <c r="AE33" s="17" t="s">
        <v>299</v>
      </c>
      <c r="AF33" s="17" t="s">
        <v>300</v>
      </c>
      <c r="AG33" s="93">
        <v>1022</v>
      </c>
      <c r="AH33" s="20" t="s">
        <v>301</v>
      </c>
      <c r="AI33" s="20" t="s">
        <v>302</v>
      </c>
      <c r="AJ33" s="46">
        <v>325000000</v>
      </c>
      <c r="AK33" s="18"/>
      <c r="AL33" s="18"/>
      <c r="AM33" s="18"/>
      <c r="AN33" s="20" t="s">
        <v>303</v>
      </c>
    </row>
    <row r="34" spans="1:40" s="85" customFormat="1" ht="119.25" customHeight="1" x14ac:dyDescent="0.25">
      <c r="A34" s="19" t="s">
        <v>432</v>
      </c>
      <c r="B34" s="18" t="s">
        <v>274</v>
      </c>
      <c r="C34" s="18"/>
      <c r="D34" s="18"/>
      <c r="E34" s="20" t="s">
        <v>278</v>
      </c>
      <c r="F34" s="20" t="s">
        <v>278</v>
      </c>
      <c r="G34" s="19">
        <v>1.75</v>
      </c>
      <c r="H34" s="18" t="s">
        <v>203</v>
      </c>
      <c r="I34" s="18" t="s">
        <v>280</v>
      </c>
      <c r="J34" s="17" t="s">
        <v>65</v>
      </c>
      <c r="K34" s="17" t="s">
        <v>281</v>
      </c>
      <c r="L34" s="17" t="s">
        <v>282</v>
      </c>
      <c r="M34" s="114" t="s">
        <v>283</v>
      </c>
      <c r="N34" s="37">
        <v>42948</v>
      </c>
      <c r="O34" s="26">
        <v>44196</v>
      </c>
      <c r="P34" s="20" t="s">
        <v>304</v>
      </c>
      <c r="Q34" s="20" t="s">
        <v>305</v>
      </c>
      <c r="R34" s="20" t="s">
        <v>306</v>
      </c>
      <c r="S34" s="20" t="s">
        <v>306</v>
      </c>
      <c r="T34" s="20" t="s">
        <v>306</v>
      </c>
      <c r="U34" s="20" t="s">
        <v>306</v>
      </c>
      <c r="V34" s="27"/>
      <c r="W34" s="28"/>
      <c r="X34" s="18"/>
      <c r="Y34" s="28"/>
      <c r="Z34" s="18"/>
      <c r="AA34" s="62"/>
      <c r="AB34" s="18"/>
      <c r="AC34" s="18"/>
      <c r="AD34" s="18"/>
      <c r="AE34" s="18"/>
      <c r="AF34" s="18"/>
      <c r="AG34" s="93"/>
      <c r="AH34" s="20"/>
      <c r="AI34" s="20" t="s">
        <v>307</v>
      </c>
      <c r="AJ34" s="18" t="s">
        <v>308</v>
      </c>
      <c r="AK34" s="18"/>
      <c r="AL34" s="18"/>
      <c r="AM34" s="18"/>
      <c r="AN34" s="20" t="s">
        <v>309</v>
      </c>
    </row>
    <row r="35" spans="1:40" s="85" customFormat="1" ht="119.25" customHeight="1" x14ac:dyDescent="0.25">
      <c r="A35" s="19" t="s">
        <v>433</v>
      </c>
      <c r="B35" s="18" t="s">
        <v>274</v>
      </c>
      <c r="C35" s="18"/>
      <c r="D35" s="18"/>
      <c r="E35" s="20" t="s">
        <v>279</v>
      </c>
      <c r="F35" s="20" t="s">
        <v>279</v>
      </c>
      <c r="G35" s="19">
        <v>1.75</v>
      </c>
      <c r="H35" s="18" t="s">
        <v>203</v>
      </c>
      <c r="I35" s="18" t="s">
        <v>280</v>
      </c>
      <c r="J35" s="17" t="s">
        <v>65</v>
      </c>
      <c r="K35" s="17" t="s">
        <v>281</v>
      </c>
      <c r="L35" s="17" t="s">
        <v>282</v>
      </c>
      <c r="M35" s="114" t="s">
        <v>283</v>
      </c>
      <c r="N35" s="37">
        <v>42948</v>
      </c>
      <c r="O35" s="26">
        <v>44196</v>
      </c>
      <c r="P35" s="20" t="s">
        <v>533</v>
      </c>
      <c r="Q35" s="20" t="s">
        <v>310</v>
      </c>
      <c r="R35" s="20" t="s">
        <v>311</v>
      </c>
      <c r="S35" s="20" t="s">
        <v>311</v>
      </c>
      <c r="T35" s="20" t="s">
        <v>311</v>
      </c>
      <c r="U35" s="20" t="s">
        <v>311</v>
      </c>
      <c r="V35" s="27"/>
      <c r="W35" s="28"/>
      <c r="X35" s="18"/>
      <c r="Y35" s="28"/>
      <c r="Z35" s="18"/>
      <c r="AA35" s="62"/>
      <c r="AB35" s="18"/>
      <c r="AC35" s="18"/>
      <c r="AD35" s="17" t="s">
        <v>290</v>
      </c>
      <c r="AE35" s="17" t="s">
        <v>312</v>
      </c>
      <c r="AF35" s="17" t="s">
        <v>313</v>
      </c>
      <c r="AG35" s="93">
        <v>1020</v>
      </c>
      <c r="AH35" s="20" t="s">
        <v>314</v>
      </c>
      <c r="AI35" s="20" t="s">
        <v>315</v>
      </c>
      <c r="AJ35" s="46">
        <v>2169000000</v>
      </c>
      <c r="AK35" s="18"/>
      <c r="AL35" s="18"/>
      <c r="AM35" s="18"/>
      <c r="AN35" s="20" t="s">
        <v>316</v>
      </c>
    </row>
    <row r="36" spans="1:40" s="85" customFormat="1" ht="409.5" customHeight="1" x14ac:dyDescent="0.25">
      <c r="A36" s="19" t="s">
        <v>415</v>
      </c>
      <c r="B36" s="18" t="s">
        <v>253</v>
      </c>
      <c r="C36" s="82"/>
      <c r="D36" s="82"/>
      <c r="E36" s="18" t="s">
        <v>254</v>
      </c>
      <c r="F36" s="18" t="s">
        <v>255</v>
      </c>
      <c r="G36" s="19">
        <v>5</v>
      </c>
      <c r="H36" s="18" t="s">
        <v>204</v>
      </c>
      <c r="I36" s="18" t="s">
        <v>258</v>
      </c>
      <c r="J36" s="19" t="s">
        <v>259</v>
      </c>
      <c r="K36" s="20" t="s">
        <v>260</v>
      </c>
      <c r="L36" s="20" t="s">
        <v>261</v>
      </c>
      <c r="M36" s="44" t="s">
        <v>262</v>
      </c>
      <c r="N36" s="41">
        <v>42838</v>
      </c>
      <c r="O36" s="41">
        <v>44177</v>
      </c>
      <c r="P36" s="20" t="s">
        <v>263</v>
      </c>
      <c r="Q36" s="20" t="s">
        <v>264</v>
      </c>
      <c r="R36" s="21">
        <v>0.1</v>
      </c>
      <c r="S36" s="21">
        <v>0.4</v>
      </c>
      <c r="T36" s="21">
        <v>0.4</v>
      </c>
      <c r="U36" s="21">
        <v>0.1</v>
      </c>
      <c r="V36" s="43">
        <v>0.1</v>
      </c>
      <c r="W36" s="42">
        <v>1</v>
      </c>
      <c r="X36" s="43">
        <v>0.4</v>
      </c>
      <c r="Y36" s="42">
        <v>1</v>
      </c>
      <c r="Z36" s="43">
        <v>0.35</v>
      </c>
      <c r="AA36" s="62">
        <v>0.88</v>
      </c>
      <c r="AB36" s="82"/>
      <c r="AC36" s="82"/>
      <c r="AD36" s="20" t="s">
        <v>80</v>
      </c>
      <c r="AE36" s="20" t="s">
        <v>81</v>
      </c>
      <c r="AF36" s="20"/>
      <c r="AG36" s="20">
        <v>1098</v>
      </c>
      <c r="AH36" s="20" t="s">
        <v>270</v>
      </c>
      <c r="AI36" s="20" t="s">
        <v>271</v>
      </c>
      <c r="AJ36" s="77">
        <v>10916626695</v>
      </c>
      <c r="AK36" s="58" t="s">
        <v>259</v>
      </c>
      <c r="AL36" s="58" t="s">
        <v>259</v>
      </c>
      <c r="AM36" s="59" t="s">
        <v>407</v>
      </c>
      <c r="AN36" s="59" t="s">
        <v>497</v>
      </c>
    </row>
    <row r="37" spans="1:40" s="85" customFormat="1" ht="409.5" customHeight="1" x14ac:dyDescent="0.25">
      <c r="A37" s="19" t="s">
        <v>416</v>
      </c>
      <c r="B37" s="18" t="s">
        <v>221</v>
      </c>
      <c r="C37" s="82"/>
      <c r="D37" s="82"/>
      <c r="E37" s="18" t="s">
        <v>256</v>
      </c>
      <c r="F37" s="18" t="s">
        <v>257</v>
      </c>
      <c r="G37" s="17">
        <v>5</v>
      </c>
      <c r="H37" s="18" t="s">
        <v>204</v>
      </c>
      <c r="I37" s="18" t="s">
        <v>258</v>
      </c>
      <c r="J37" s="19" t="s">
        <v>259</v>
      </c>
      <c r="K37" s="20" t="s">
        <v>265</v>
      </c>
      <c r="L37" s="20" t="s">
        <v>266</v>
      </c>
      <c r="M37" s="44" t="s">
        <v>267</v>
      </c>
      <c r="N37" s="41">
        <v>42832</v>
      </c>
      <c r="O37" s="41">
        <v>43982</v>
      </c>
      <c r="P37" s="20" t="s">
        <v>268</v>
      </c>
      <c r="Q37" s="20" t="s">
        <v>269</v>
      </c>
      <c r="R37" s="21">
        <v>0.15</v>
      </c>
      <c r="S37" s="21">
        <v>0.4</v>
      </c>
      <c r="T37" s="21">
        <v>0.4</v>
      </c>
      <c r="U37" s="21">
        <v>0.05</v>
      </c>
      <c r="V37" s="43">
        <v>7.0000000000000007E-2</v>
      </c>
      <c r="W37" s="42">
        <v>0.47</v>
      </c>
      <c r="X37" s="43">
        <v>0.3</v>
      </c>
      <c r="Y37" s="42">
        <v>0.75</v>
      </c>
      <c r="Z37" s="56">
        <v>0.4</v>
      </c>
      <c r="AA37" s="62">
        <v>1</v>
      </c>
      <c r="AB37" s="82"/>
      <c r="AC37" s="82"/>
      <c r="AD37" s="20" t="s">
        <v>80</v>
      </c>
      <c r="AE37" s="20" t="s">
        <v>81</v>
      </c>
      <c r="AF37" s="20" t="s">
        <v>272</v>
      </c>
      <c r="AG37" s="20">
        <v>1099</v>
      </c>
      <c r="AH37" s="20" t="s">
        <v>272</v>
      </c>
      <c r="AI37" s="20" t="s">
        <v>273</v>
      </c>
      <c r="AJ37" s="78">
        <v>730561216411</v>
      </c>
      <c r="AK37" s="58">
        <v>0</v>
      </c>
      <c r="AL37" s="60">
        <v>0</v>
      </c>
      <c r="AM37" s="61" t="s">
        <v>496</v>
      </c>
      <c r="AN37" s="61" t="s">
        <v>498</v>
      </c>
    </row>
    <row r="38" spans="1:40" s="85" customFormat="1" ht="192.75" customHeight="1" x14ac:dyDescent="0.25">
      <c r="A38" s="19" t="s">
        <v>458</v>
      </c>
      <c r="B38" s="48" t="s">
        <v>205</v>
      </c>
      <c r="C38" s="82"/>
      <c r="D38" s="82"/>
      <c r="E38" s="20" t="s">
        <v>206</v>
      </c>
      <c r="F38" s="20" t="s">
        <v>206</v>
      </c>
      <c r="G38" s="19">
        <v>3.5</v>
      </c>
      <c r="H38" s="17" t="s">
        <v>208</v>
      </c>
      <c r="I38" s="18" t="s">
        <v>209</v>
      </c>
      <c r="J38" s="17" t="s">
        <v>65</v>
      </c>
      <c r="K38" s="18" t="s">
        <v>210</v>
      </c>
      <c r="L38" s="18" t="s">
        <v>211</v>
      </c>
      <c r="M38" s="18" t="s">
        <v>212</v>
      </c>
      <c r="N38" s="37">
        <v>42856</v>
      </c>
      <c r="O38" s="37">
        <v>44196</v>
      </c>
      <c r="P38" s="20" t="s">
        <v>213</v>
      </c>
      <c r="Q38" s="18" t="s">
        <v>214</v>
      </c>
      <c r="R38" s="21">
        <v>1</v>
      </c>
      <c r="S38" s="21">
        <v>1</v>
      </c>
      <c r="T38" s="21">
        <v>1</v>
      </c>
      <c r="U38" s="21">
        <v>1</v>
      </c>
      <c r="V38" s="21">
        <v>1</v>
      </c>
      <c r="W38" s="21">
        <v>1</v>
      </c>
      <c r="X38" s="21">
        <v>1</v>
      </c>
      <c r="Y38" s="42">
        <v>1</v>
      </c>
      <c r="Z38" s="43">
        <v>1</v>
      </c>
      <c r="AA38" s="62">
        <v>1</v>
      </c>
      <c r="AB38" s="82"/>
      <c r="AC38" s="82"/>
      <c r="AD38" s="18" t="s">
        <v>217</v>
      </c>
      <c r="AE38" s="18" t="s">
        <v>218</v>
      </c>
      <c r="AF38" s="18" t="s">
        <v>219</v>
      </c>
      <c r="AG38" s="17">
        <v>1075</v>
      </c>
      <c r="AH38" s="20" t="s">
        <v>220</v>
      </c>
      <c r="AI38" s="20" t="s">
        <v>427</v>
      </c>
      <c r="AJ38" s="29">
        <v>9461000000</v>
      </c>
      <c r="AK38" s="115" t="s">
        <v>65</v>
      </c>
      <c r="AL38" s="46" t="s">
        <v>65</v>
      </c>
      <c r="AM38" s="20" t="s">
        <v>494</v>
      </c>
      <c r="AN38" s="20" t="s">
        <v>493</v>
      </c>
    </row>
    <row r="39" spans="1:40" s="85" customFormat="1" ht="119.25" customHeight="1" x14ac:dyDescent="0.25">
      <c r="A39" s="19" t="s">
        <v>459</v>
      </c>
      <c r="B39" s="48" t="s">
        <v>205</v>
      </c>
      <c r="C39" s="82"/>
      <c r="D39" s="82"/>
      <c r="E39" s="20" t="s">
        <v>207</v>
      </c>
      <c r="F39" s="20" t="s">
        <v>207</v>
      </c>
      <c r="G39" s="19">
        <v>3.5</v>
      </c>
      <c r="H39" s="17" t="s">
        <v>208</v>
      </c>
      <c r="I39" s="18" t="s">
        <v>209</v>
      </c>
      <c r="J39" s="17" t="s">
        <v>65</v>
      </c>
      <c r="K39" s="18" t="s">
        <v>210</v>
      </c>
      <c r="L39" s="18" t="s">
        <v>211</v>
      </c>
      <c r="M39" s="18" t="s">
        <v>212</v>
      </c>
      <c r="N39" s="37">
        <v>42856</v>
      </c>
      <c r="O39" s="37">
        <v>43465</v>
      </c>
      <c r="P39" s="20" t="s">
        <v>215</v>
      </c>
      <c r="Q39" s="18" t="s">
        <v>216</v>
      </c>
      <c r="R39" s="17">
        <v>1</v>
      </c>
      <c r="S39" s="17">
        <v>1</v>
      </c>
      <c r="T39" s="17" t="s">
        <v>65</v>
      </c>
      <c r="U39" s="17" t="s">
        <v>65</v>
      </c>
      <c r="V39" s="27">
        <v>0</v>
      </c>
      <c r="W39" s="28">
        <v>0</v>
      </c>
      <c r="X39" s="17">
        <v>1</v>
      </c>
      <c r="Y39" s="42">
        <v>1</v>
      </c>
      <c r="Z39" s="19">
        <v>1</v>
      </c>
      <c r="AA39" s="62" t="s">
        <v>115</v>
      </c>
      <c r="AB39" s="82"/>
      <c r="AC39" s="82"/>
      <c r="AD39" s="18" t="s">
        <v>217</v>
      </c>
      <c r="AE39" s="18" t="s">
        <v>218</v>
      </c>
      <c r="AF39" s="18" t="s">
        <v>219</v>
      </c>
      <c r="AG39" s="17">
        <v>1075</v>
      </c>
      <c r="AH39" s="20" t="s">
        <v>220</v>
      </c>
      <c r="AI39" s="20" t="s">
        <v>428</v>
      </c>
      <c r="AJ39" s="29">
        <v>1325000000</v>
      </c>
      <c r="AK39" s="116">
        <v>1.17E-2</v>
      </c>
      <c r="AL39" s="29">
        <f>1200000*3</f>
        <v>3600000</v>
      </c>
      <c r="AM39" s="20" t="s">
        <v>495</v>
      </c>
      <c r="AN39" s="20" t="s">
        <v>534</v>
      </c>
    </row>
    <row r="40" spans="1:40" s="85" customFormat="1" ht="253.5" customHeight="1" x14ac:dyDescent="0.25">
      <c r="A40" s="19" t="s">
        <v>417</v>
      </c>
      <c r="B40" s="20" t="s">
        <v>221</v>
      </c>
      <c r="C40" s="82"/>
      <c r="D40" s="82"/>
      <c r="E40" s="20" t="s">
        <v>222</v>
      </c>
      <c r="F40" s="20" t="s">
        <v>223</v>
      </c>
      <c r="G40" s="19">
        <v>2.5</v>
      </c>
      <c r="H40" s="20" t="s">
        <v>228</v>
      </c>
      <c r="I40" s="20" t="s">
        <v>229</v>
      </c>
      <c r="J40" s="17" t="s">
        <v>65</v>
      </c>
      <c r="K40" s="20" t="s">
        <v>230</v>
      </c>
      <c r="L40" s="20">
        <v>3778881</v>
      </c>
      <c r="M40" s="20" t="s">
        <v>231</v>
      </c>
      <c r="N40" s="26">
        <v>43101</v>
      </c>
      <c r="O40" s="26">
        <v>44196</v>
      </c>
      <c r="P40" s="20" t="s">
        <v>232</v>
      </c>
      <c r="Q40" s="20" t="s">
        <v>233</v>
      </c>
      <c r="R40" s="17" t="s">
        <v>234</v>
      </c>
      <c r="S40" s="17">
        <v>1</v>
      </c>
      <c r="T40" s="17">
        <v>1</v>
      </c>
      <c r="U40" s="17">
        <v>1</v>
      </c>
      <c r="V40" s="27" t="s">
        <v>259</v>
      </c>
      <c r="W40" s="27" t="s">
        <v>259</v>
      </c>
      <c r="X40" s="17">
        <v>1</v>
      </c>
      <c r="Y40" s="42">
        <v>1</v>
      </c>
      <c r="Z40" s="19">
        <v>1</v>
      </c>
      <c r="AA40" s="62">
        <v>1</v>
      </c>
      <c r="AB40" s="82"/>
      <c r="AC40" s="82"/>
      <c r="AD40" s="20" t="s">
        <v>239</v>
      </c>
      <c r="AE40" s="20" t="s">
        <v>240</v>
      </c>
      <c r="AF40" s="20" t="s">
        <v>241</v>
      </c>
      <c r="AG40" s="20">
        <v>981</v>
      </c>
      <c r="AH40" s="20" t="s">
        <v>242</v>
      </c>
      <c r="AI40" s="20" t="s">
        <v>429</v>
      </c>
      <c r="AJ40" s="45">
        <v>2661807900</v>
      </c>
      <c r="AK40" s="91">
        <v>2.9399999999999999E-2</v>
      </c>
      <c r="AL40" s="117">
        <f>(19624000+18730000)</f>
        <v>38354000</v>
      </c>
      <c r="AM40" s="64" t="s">
        <v>482</v>
      </c>
      <c r="AN40" s="20" t="s">
        <v>481</v>
      </c>
    </row>
    <row r="41" spans="1:40" s="85" customFormat="1" ht="127.5" customHeight="1" x14ac:dyDescent="0.25">
      <c r="A41" s="19" t="s">
        <v>446</v>
      </c>
      <c r="B41" s="20" t="s">
        <v>93</v>
      </c>
      <c r="C41" s="82"/>
      <c r="D41" s="82"/>
      <c r="E41" s="20" t="s">
        <v>224</v>
      </c>
      <c r="F41" s="20" t="s">
        <v>225</v>
      </c>
      <c r="G41" s="19">
        <v>2</v>
      </c>
      <c r="H41" s="20" t="s">
        <v>228</v>
      </c>
      <c r="I41" s="20" t="s">
        <v>229</v>
      </c>
      <c r="J41" s="17" t="s">
        <v>65</v>
      </c>
      <c r="K41" s="20" t="s">
        <v>230</v>
      </c>
      <c r="L41" s="20">
        <v>3778881</v>
      </c>
      <c r="M41" s="20" t="s">
        <v>231</v>
      </c>
      <c r="N41" s="41">
        <v>43101</v>
      </c>
      <c r="O41" s="41">
        <v>44196</v>
      </c>
      <c r="P41" s="20" t="s">
        <v>235</v>
      </c>
      <c r="Q41" s="20" t="s">
        <v>236</v>
      </c>
      <c r="R41" s="17" t="s">
        <v>234</v>
      </c>
      <c r="S41" s="17">
        <v>2</v>
      </c>
      <c r="T41" s="17">
        <v>2</v>
      </c>
      <c r="U41" s="17">
        <v>2</v>
      </c>
      <c r="V41" s="27" t="s">
        <v>259</v>
      </c>
      <c r="W41" s="27" t="s">
        <v>259</v>
      </c>
      <c r="X41" s="17">
        <v>2</v>
      </c>
      <c r="Y41" s="42">
        <v>1</v>
      </c>
      <c r="Z41" s="43">
        <v>0.02</v>
      </c>
      <c r="AA41" s="62">
        <v>1</v>
      </c>
      <c r="AB41" s="82"/>
      <c r="AC41" s="82"/>
      <c r="AD41" s="20" t="s">
        <v>239</v>
      </c>
      <c r="AE41" s="20" t="s">
        <v>240</v>
      </c>
      <c r="AF41" s="20" t="s">
        <v>241</v>
      </c>
      <c r="AG41" s="20">
        <v>981</v>
      </c>
      <c r="AH41" s="20" t="s">
        <v>242</v>
      </c>
      <c r="AI41" s="20" t="s">
        <v>243</v>
      </c>
      <c r="AJ41" s="45">
        <v>2661807900</v>
      </c>
      <c r="AK41" s="17" t="s">
        <v>234</v>
      </c>
      <c r="AL41" s="17" t="s">
        <v>234</v>
      </c>
      <c r="AM41" s="64" t="s">
        <v>480</v>
      </c>
      <c r="AN41" s="20" t="s">
        <v>453</v>
      </c>
    </row>
    <row r="42" spans="1:40" s="85" customFormat="1" ht="351.75" customHeight="1" x14ac:dyDescent="0.25">
      <c r="A42" s="19" t="s">
        <v>418</v>
      </c>
      <c r="B42" s="20" t="s">
        <v>221</v>
      </c>
      <c r="C42" s="82"/>
      <c r="D42" s="82"/>
      <c r="E42" s="20" t="s">
        <v>226</v>
      </c>
      <c r="F42" s="20" t="s">
        <v>227</v>
      </c>
      <c r="G42" s="19">
        <v>2.5</v>
      </c>
      <c r="H42" s="20" t="s">
        <v>228</v>
      </c>
      <c r="I42" s="20" t="s">
        <v>229</v>
      </c>
      <c r="J42" s="17" t="s">
        <v>65</v>
      </c>
      <c r="K42" s="20" t="s">
        <v>230</v>
      </c>
      <c r="L42" s="20">
        <v>3778881</v>
      </c>
      <c r="M42" s="20" t="s">
        <v>231</v>
      </c>
      <c r="N42" s="41">
        <v>43101</v>
      </c>
      <c r="O42" s="41">
        <v>44196</v>
      </c>
      <c r="P42" s="20" t="s">
        <v>238</v>
      </c>
      <c r="Q42" s="20" t="s">
        <v>237</v>
      </c>
      <c r="R42" s="17" t="s">
        <v>234</v>
      </c>
      <c r="S42" s="68">
        <v>1</v>
      </c>
      <c r="T42" s="68">
        <v>1</v>
      </c>
      <c r="U42" s="68">
        <v>1</v>
      </c>
      <c r="V42" s="27" t="s">
        <v>259</v>
      </c>
      <c r="W42" s="27" t="s">
        <v>259</v>
      </c>
      <c r="X42" s="21">
        <v>0</v>
      </c>
      <c r="Y42" s="42">
        <v>0</v>
      </c>
      <c r="Z42" s="43">
        <v>1</v>
      </c>
      <c r="AA42" s="62">
        <v>1</v>
      </c>
      <c r="AB42" s="82"/>
      <c r="AC42" s="82"/>
      <c r="AD42" s="20" t="s">
        <v>239</v>
      </c>
      <c r="AE42" s="20" t="s">
        <v>240</v>
      </c>
      <c r="AF42" s="20" t="s">
        <v>241</v>
      </c>
      <c r="AG42" s="20" t="s">
        <v>244</v>
      </c>
      <c r="AH42" s="20" t="s">
        <v>245</v>
      </c>
      <c r="AI42" s="20" t="s">
        <v>246</v>
      </c>
      <c r="AJ42" s="18" t="s">
        <v>535</v>
      </c>
      <c r="AK42" s="17" t="s">
        <v>234</v>
      </c>
      <c r="AL42" s="17" t="s">
        <v>234</v>
      </c>
      <c r="AM42" s="22" t="s">
        <v>483</v>
      </c>
      <c r="AN42" s="20" t="s">
        <v>454</v>
      </c>
    </row>
    <row r="43" spans="1:40" s="85" customFormat="1" ht="373.5" customHeight="1" x14ac:dyDescent="0.25">
      <c r="A43" s="19" t="s">
        <v>445</v>
      </c>
      <c r="B43" s="18" t="s">
        <v>317</v>
      </c>
      <c r="C43" s="82"/>
      <c r="D43" s="82"/>
      <c r="E43" s="18" t="s">
        <v>319</v>
      </c>
      <c r="F43" s="18" t="s">
        <v>320</v>
      </c>
      <c r="G43" s="17">
        <v>6</v>
      </c>
      <c r="H43" s="17" t="s">
        <v>326</v>
      </c>
      <c r="I43" s="20" t="s">
        <v>327</v>
      </c>
      <c r="J43" s="17" t="s">
        <v>65</v>
      </c>
      <c r="K43" s="17" t="s">
        <v>390</v>
      </c>
      <c r="L43" s="18" t="s">
        <v>328</v>
      </c>
      <c r="M43" s="83" t="s">
        <v>329</v>
      </c>
      <c r="N43" s="39">
        <v>42983</v>
      </c>
      <c r="O43" s="39">
        <v>43713</v>
      </c>
      <c r="P43" s="18" t="s">
        <v>330</v>
      </c>
      <c r="Q43" s="18" t="s">
        <v>331</v>
      </c>
      <c r="R43" s="17">
        <v>1</v>
      </c>
      <c r="S43" s="17">
        <v>1</v>
      </c>
      <c r="T43" s="17">
        <v>1</v>
      </c>
      <c r="U43" s="17">
        <v>0</v>
      </c>
      <c r="V43" s="118">
        <v>1</v>
      </c>
      <c r="W43" s="42">
        <v>1</v>
      </c>
      <c r="X43" s="17">
        <v>1</v>
      </c>
      <c r="Y43" s="42">
        <v>1</v>
      </c>
      <c r="Z43" s="17">
        <v>2</v>
      </c>
      <c r="AA43" s="62">
        <v>2</v>
      </c>
      <c r="AB43" s="82"/>
      <c r="AC43" s="82"/>
      <c r="AD43" s="20" t="s">
        <v>80</v>
      </c>
      <c r="AE43" s="20" t="s">
        <v>394</v>
      </c>
      <c r="AF43" s="119" t="s">
        <v>395</v>
      </c>
      <c r="AG43" s="20">
        <v>7527</v>
      </c>
      <c r="AH43" s="120" t="s">
        <v>396</v>
      </c>
      <c r="AI43" s="120" t="s">
        <v>397</v>
      </c>
      <c r="AJ43" s="112">
        <v>1373473300</v>
      </c>
      <c r="AK43" s="73" t="s">
        <v>506</v>
      </c>
      <c r="AL43" s="112">
        <f>7436300+12875800+19586111</f>
        <v>39898211</v>
      </c>
      <c r="AM43" s="20" t="s">
        <v>507</v>
      </c>
      <c r="AN43" s="20" t="s">
        <v>536</v>
      </c>
    </row>
    <row r="44" spans="1:40" s="85" customFormat="1" ht="409.6" customHeight="1" x14ac:dyDescent="0.25">
      <c r="A44" s="19" t="s">
        <v>457</v>
      </c>
      <c r="B44" s="17" t="s">
        <v>93</v>
      </c>
      <c r="C44" s="82"/>
      <c r="D44" s="82"/>
      <c r="E44" s="17" t="s">
        <v>388</v>
      </c>
      <c r="F44" s="17" t="s">
        <v>389</v>
      </c>
      <c r="G44" s="17">
        <v>1</v>
      </c>
      <c r="H44" s="17" t="s">
        <v>326</v>
      </c>
      <c r="I44" s="20" t="s">
        <v>327</v>
      </c>
      <c r="J44" s="17" t="s">
        <v>65</v>
      </c>
      <c r="K44" s="17" t="s">
        <v>390</v>
      </c>
      <c r="L44" s="17" t="s">
        <v>328</v>
      </c>
      <c r="M44" s="114" t="s">
        <v>391</v>
      </c>
      <c r="N44" s="39">
        <v>43348</v>
      </c>
      <c r="O44" s="39">
        <v>43713</v>
      </c>
      <c r="P44" s="17" t="s">
        <v>392</v>
      </c>
      <c r="Q44" s="17" t="s">
        <v>393</v>
      </c>
      <c r="R44" s="21" t="s">
        <v>259</v>
      </c>
      <c r="S44" s="21">
        <v>1</v>
      </c>
      <c r="T44" s="21">
        <v>1</v>
      </c>
      <c r="U44" s="21">
        <v>1</v>
      </c>
      <c r="V44" s="21" t="s">
        <v>259</v>
      </c>
      <c r="W44" s="21" t="s">
        <v>259</v>
      </c>
      <c r="X44" s="17">
        <v>0</v>
      </c>
      <c r="Y44" s="42">
        <v>0</v>
      </c>
      <c r="Z44" s="21">
        <v>1</v>
      </c>
      <c r="AA44" s="62">
        <v>1</v>
      </c>
      <c r="AB44" s="82"/>
      <c r="AC44" s="82"/>
      <c r="AD44" s="20" t="s">
        <v>80</v>
      </c>
      <c r="AE44" s="20" t="s">
        <v>394</v>
      </c>
      <c r="AF44" s="119" t="s">
        <v>395</v>
      </c>
      <c r="AG44" s="20">
        <v>7527</v>
      </c>
      <c r="AH44" s="120" t="s">
        <v>396</v>
      </c>
      <c r="AI44" s="120" t="s">
        <v>397</v>
      </c>
      <c r="AJ44" s="112">
        <v>1373473300</v>
      </c>
      <c r="AK44" s="69" t="s">
        <v>506</v>
      </c>
      <c r="AL44" s="112">
        <v>2785600</v>
      </c>
      <c r="AM44" s="64" t="s">
        <v>537</v>
      </c>
      <c r="AN44" s="64" t="s">
        <v>508</v>
      </c>
    </row>
    <row r="45" spans="1:40" s="85" customFormat="1" ht="350.25" customHeight="1" x14ac:dyDescent="0.25">
      <c r="A45" s="121" t="s">
        <v>408</v>
      </c>
      <c r="B45" s="18" t="s">
        <v>221</v>
      </c>
      <c r="C45" s="82"/>
      <c r="D45" s="82"/>
      <c r="E45" s="18" t="s">
        <v>321</v>
      </c>
      <c r="F45" s="18" t="s">
        <v>322</v>
      </c>
      <c r="G45" s="17">
        <v>1</v>
      </c>
      <c r="H45" s="17" t="s">
        <v>332</v>
      </c>
      <c r="I45" s="18" t="s">
        <v>333</v>
      </c>
      <c r="J45" s="17" t="s">
        <v>65</v>
      </c>
      <c r="K45" s="18" t="s">
        <v>334</v>
      </c>
      <c r="L45" s="17" t="s">
        <v>335</v>
      </c>
      <c r="M45" s="83" t="s">
        <v>336</v>
      </c>
      <c r="N45" s="37">
        <v>42887</v>
      </c>
      <c r="O45" s="37">
        <v>43830</v>
      </c>
      <c r="P45" s="18" t="s">
        <v>337</v>
      </c>
      <c r="Q45" s="18" t="s">
        <v>538</v>
      </c>
      <c r="R45" s="21">
        <v>0.33</v>
      </c>
      <c r="S45" s="21">
        <v>0.33</v>
      </c>
      <c r="T45" s="21">
        <v>0.33</v>
      </c>
      <c r="U45" s="17" t="s">
        <v>65</v>
      </c>
      <c r="V45" s="118">
        <v>10</v>
      </c>
      <c r="W45" s="42">
        <v>0.3</v>
      </c>
      <c r="X45" s="21">
        <v>0.33</v>
      </c>
      <c r="Y45" s="42">
        <v>1</v>
      </c>
      <c r="Z45" s="122">
        <v>0.25</v>
      </c>
      <c r="AA45" s="62">
        <v>0.76</v>
      </c>
      <c r="AB45" s="82"/>
      <c r="AC45" s="82"/>
      <c r="AD45" s="18" t="s">
        <v>189</v>
      </c>
      <c r="AE45" s="18" t="s">
        <v>398</v>
      </c>
      <c r="AF45" s="18" t="s">
        <v>399</v>
      </c>
      <c r="AG45" s="17" t="s">
        <v>400</v>
      </c>
      <c r="AH45" s="17" t="s">
        <v>401</v>
      </c>
      <c r="AI45" s="20" t="s">
        <v>402</v>
      </c>
      <c r="AJ45" s="49">
        <v>4513000000</v>
      </c>
      <c r="AK45" s="123" t="s">
        <v>259</v>
      </c>
      <c r="AL45" s="79">
        <f>737122+48897246+11751960</f>
        <v>61386328</v>
      </c>
      <c r="AM45" s="124" t="s">
        <v>527</v>
      </c>
      <c r="AN45" s="125" t="s">
        <v>539</v>
      </c>
    </row>
    <row r="46" spans="1:40" s="85" customFormat="1" ht="240.75" customHeight="1" x14ac:dyDescent="0.25">
      <c r="A46" s="121" t="s">
        <v>409</v>
      </c>
      <c r="B46" s="18" t="s">
        <v>318</v>
      </c>
      <c r="C46" s="82"/>
      <c r="D46" s="82"/>
      <c r="E46" s="18" t="s">
        <v>323</v>
      </c>
      <c r="F46" s="18" t="s">
        <v>324</v>
      </c>
      <c r="G46" s="17">
        <v>1</v>
      </c>
      <c r="H46" s="17" t="s">
        <v>332</v>
      </c>
      <c r="I46" s="18" t="s">
        <v>333</v>
      </c>
      <c r="J46" s="17" t="s">
        <v>65</v>
      </c>
      <c r="K46" s="18" t="s">
        <v>338</v>
      </c>
      <c r="L46" s="17" t="s">
        <v>339</v>
      </c>
      <c r="M46" s="83" t="s">
        <v>340</v>
      </c>
      <c r="N46" s="37">
        <v>43252</v>
      </c>
      <c r="O46" s="37">
        <v>43615</v>
      </c>
      <c r="P46" s="18" t="s">
        <v>341</v>
      </c>
      <c r="Q46" s="18" t="s">
        <v>342</v>
      </c>
      <c r="R46" s="17" t="s">
        <v>65</v>
      </c>
      <c r="S46" s="17">
        <v>1</v>
      </c>
      <c r="T46" s="17">
        <v>1</v>
      </c>
      <c r="U46" s="17" t="s">
        <v>259</v>
      </c>
      <c r="V46" s="118" t="s">
        <v>259</v>
      </c>
      <c r="W46" s="42" t="s">
        <v>259</v>
      </c>
      <c r="X46" s="126">
        <v>1</v>
      </c>
      <c r="Y46" s="42">
        <v>1</v>
      </c>
      <c r="Z46" s="127">
        <v>0</v>
      </c>
      <c r="AA46" s="62">
        <v>0</v>
      </c>
      <c r="AB46" s="82"/>
      <c r="AC46" s="82"/>
      <c r="AD46" s="18" t="s">
        <v>189</v>
      </c>
      <c r="AE46" s="18" t="s">
        <v>398</v>
      </c>
      <c r="AF46" s="18" t="s">
        <v>399</v>
      </c>
      <c r="AG46" s="17">
        <v>1131</v>
      </c>
      <c r="AH46" s="17" t="s">
        <v>403</v>
      </c>
      <c r="AI46" s="20" t="s">
        <v>404</v>
      </c>
      <c r="AJ46" s="50">
        <v>2689000000</v>
      </c>
      <c r="AK46" s="123" t="s">
        <v>259</v>
      </c>
      <c r="AL46" s="128">
        <v>8000000</v>
      </c>
      <c r="AM46" s="80" t="s">
        <v>528</v>
      </c>
      <c r="AN46" s="64" t="s">
        <v>540</v>
      </c>
    </row>
    <row r="47" spans="1:40" s="85" customFormat="1" ht="243" customHeight="1" x14ac:dyDescent="0.25">
      <c r="A47" s="121" t="s">
        <v>410</v>
      </c>
      <c r="B47" s="18" t="s">
        <v>221</v>
      </c>
      <c r="C47" s="82"/>
      <c r="D47" s="82"/>
      <c r="E47" s="18" t="s">
        <v>325</v>
      </c>
      <c r="F47" s="18" t="s">
        <v>325</v>
      </c>
      <c r="G47" s="17">
        <v>1</v>
      </c>
      <c r="H47" s="17" t="s">
        <v>332</v>
      </c>
      <c r="I47" s="18" t="s">
        <v>333</v>
      </c>
      <c r="J47" s="17" t="s">
        <v>65</v>
      </c>
      <c r="K47" s="18" t="s">
        <v>343</v>
      </c>
      <c r="L47" s="17" t="s">
        <v>344</v>
      </c>
      <c r="M47" s="83" t="s">
        <v>345</v>
      </c>
      <c r="N47" s="37">
        <v>42857</v>
      </c>
      <c r="O47" s="37">
        <v>43981</v>
      </c>
      <c r="P47" s="18" t="s">
        <v>346</v>
      </c>
      <c r="Q47" s="18" t="s">
        <v>347</v>
      </c>
      <c r="R47" s="21">
        <v>1</v>
      </c>
      <c r="S47" s="21">
        <v>1</v>
      </c>
      <c r="T47" s="21">
        <v>1</v>
      </c>
      <c r="U47" s="21">
        <v>1</v>
      </c>
      <c r="V47" s="43">
        <v>1</v>
      </c>
      <c r="W47" s="42">
        <v>1</v>
      </c>
      <c r="X47" s="21">
        <v>1</v>
      </c>
      <c r="Y47" s="42">
        <v>1</v>
      </c>
      <c r="Z47" s="122">
        <v>1</v>
      </c>
      <c r="AA47" s="62">
        <v>1</v>
      </c>
      <c r="AB47" s="82"/>
      <c r="AC47" s="82"/>
      <c r="AD47" s="18" t="s">
        <v>189</v>
      </c>
      <c r="AE47" s="18" t="s">
        <v>398</v>
      </c>
      <c r="AF47" s="18" t="s">
        <v>399</v>
      </c>
      <c r="AG47" s="17">
        <v>1131</v>
      </c>
      <c r="AH47" s="17" t="s">
        <v>403</v>
      </c>
      <c r="AI47" s="20" t="s">
        <v>402</v>
      </c>
      <c r="AJ47" s="123">
        <v>10442000000</v>
      </c>
      <c r="AK47" s="123" t="s">
        <v>259</v>
      </c>
      <c r="AL47" s="79">
        <f>36900000+13297334+47443333+43301000</f>
        <v>140941667</v>
      </c>
      <c r="AM47" s="80" t="s">
        <v>529</v>
      </c>
      <c r="AN47" s="64" t="s">
        <v>541</v>
      </c>
    </row>
    <row r="48" spans="1:40" s="85" customFormat="1" ht="116.25" customHeight="1" x14ac:dyDescent="0.25">
      <c r="A48" s="121" t="s">
        <v>419</v>
      </c>
      <c r="B48" s="18" t="s">
        <v>221</v>
      </c>
      <c r="C48" s="82"/>
      <c r="D48" s="82"/>
      <c r="E48" s="18" t="s">
        <v>348</v>
      </c>
      <c r="F48" s="18" t="s">
        <v>348</v>
      </c>
      <c r="G48" s="17">
        <v>0.53</v>
      </c>
      <c r="H48" s="17" t="s">
        <v>332</v>
      </c>
      <c r="I48" s="18" t="s">
        <v>356</v>
      </c>
      <c r="J48" s="17" t="s">
        <v>259</v>
      </c>
      <c r="K48" s="18" t="s">
        <v>357</v>
      </c>
      <c r="L48" s="18">
        <v>2417900</v>
      </c>
      <c r="M48" s="48" t="s">
        <v>358</v>
      </c>
      <c r="N48" s="37">
        <v>42906</v>
      </c>
      <c r="O48" s="37">
        <v>43982</v>
      </c>
      <c r="P48" s="17" t="s">
        <v>424</v>
      </c>
      <c r="Q48" s="17" t="s">
        <v>359</v>
      </c>
      <c r="R48" s="46">
        <v>2500</v>
      </c>
      <c r="S48" s="46">
        <v>5000</v>
      </c>
      <c r="T48" s="46">
        <v>5000</v>
      </c>
      <c r="U48" s="46">
        <v>5000</v>
      </c>
      <c r="V48" s="46">
        <v>5290</v>
      </c>
      <c r="W48" s="21">
        <v>2.1160000000000001</v>
      </c>
      <c r="X48" s="46">
        <v>6582</v>
      </c>
      <c r="Y48" s="42">
        <v>1.3164</v>
      </c>
      <c r="Z48" s="129">
        <v>5000</v>
      </c>
      <c r="AA48" s="62">
        <v>1</v>
      </c>
      <c r="AB48" s="82"/>
      <c r="AC48" s="82"/>
      <c r="AD48" s="18" t="s">
        <v>375</v>
      </c>
      <c r="AE48" s="18" t="s">
        <v>376</v>
      </c>
      <c r="AF48" s="18" t="s">
        <v>377</v>
      </c>
      <c r="AG48" s="17" t="s">
        <v>378</v>
      </c>
      <c r="AH48" s="25" t="s">
        <v>379</v>
      </c>
      <c r="AI48" s="25" t="s">
        <v>425</v>
      </c>
      <c r="AJ48" s="49">
        <v>8179000000</v>
      </c>
      <c r="AK48" s="123" t="s">
        <v>259</v>
      </c>
      <c r="AL48" s="123" t="s">
        <v>259</v>
      </c>
      <c r="AM48" s="81" t="s">
        <v>509</v>
      </c>
      <c r="AN48" s="80" t="s">
        <v>510</v>
      </c>
    </row>
    <row r="49" spans="1:40" s="132" customFormat="1" ht="129.75" customHeight="1" x14ac:dyDescent="0.2">
      <c r="A49" s="121" t="s">
        <v>420</v>
      </c>
      <c r="B49" s="18" t="s">
        <v>318</v>
      </c>
      <c r="C49" s="82"/>
      <c r="D49" s="82"/>
      <c r="E49" s="18" t="s">
        <v>349</v>
      </c>
      <c r="F49" s="18" t="s">
        <v>349</v>
      </c>
      <c r="G49" s="17">
        <v>1.1000000000000001</v>
      </c>
      <c r="H49" s="17" t="s">
        <v>332</v>
      </c>
      <c r="I49" s="18" t="s">
        <v>356</v>
      </c>
      <c r="J49" s="17" t="s">
        <v>259</v>
      </c>
      <c r="K49" s="18" t="s">
        <v>357</v>
      </c>
      <c r="L49" s="18">
        <v>2417900</v>
      </c>
      <c r="M49" s="18" t="s">
        <v>358</v>
      </c>
      <c r="N49" s="37">
        <v>42906</v>
      </c>
      <c r="O49" s="37">
        <v>43982</v>
      </c>
      <c r="P49" s="17" t="s">
        <v>360</v>
      </c>
      <c r="Q49" s="17" t="s">
        <v>361</v>
      </c>
      <c r="R49" s="17">
        <v>4</v>
      </c>
      <c r="S49" s="17">
        <v>4</v>
      </c>
      <c r="T49" s="17">
        <v>4</v>
      </c>
      <c r="U49" s="17">
        <v>4</v>
      </c>
      <c r="V49" s="17">
        <v>2</v>
      </c>
      <c r="W49" s="21">
        <v>0.5</v>
      </c>
      <c r="X49" s="17">
        <v>1</v>
      </c>
      <c r="Y49" s="42">
        <v>0.25</v>
      </c>
      <c r="Z49" s="130">
        <v>2</v>
      </c>
      <c r="AA49" s="62">
        <v>0.5</v>
      </c>
      <c r="AB49" s="82"/>
      <c r="AC49" s="82"/>
      <c r="AD49" s="18" t="s">
        <v>375</v>
      </c>
      <c r="AE49" s="18" t="s">
        <v>376</v>
      </c>
      <c r="AF49" s="18" t="s">
        <v>377</v>
      </c>
      <c r="AG49" s="17">
        <v>1014</v>
      </c>
      <c r="AH49" s="20" t="s">
        <v>380</v>
      </c>
      <c r="AI49" s="18" t="s">
        <v>381</v>
      </c>
      <c r="AJ49" s="50">
        <v>2689000000</v>
      </c>
      <c r="AK49" s="123" t="s">
        <v>259</v>
      </c>
      <c r="AL49" s="123" t="s">
        <v>259</v>
      </c>
      <c r="AM49" s="131" t="s">
        <v>511</v>
      </c>
      <c r="AN49" s="57" t="s">
        <v>512</v>
      </c>
    </row>
    <row r="50" spans="1:40" s="132" customFormat="1" ht="147.75" customHeight="1" x14ac:dyDescent="0.2">
      <c r="A50" s="19" t="s">
        <v>421</v>
      </c>
      <c r="B50" s="18" t="s">
        <v>318</v>
      </c>
      <c r="C50" s="82"/>
      <c r="D50" s="82"/>
      <c r="E50" s="18" t="s">
        <v>350</v>
      </c>
      <c r="F50" s="18" t="s">
        <v>351</v>
      </c>
      <c r="G50" s="17">
        <v>1.1000000000000001</v>
      </c>
      <c r="H50" s="17" t="s">
        <v>332</v>
      </c>
      <c r="I50" s="18" t="s">
        <v>356</v>
      </c>
      <c r="J50" s="17" t="s">
        <v>259</v>
      </c>
      <c r="K50" s="18" t="s">
        <v>362</v>
      </c>
      <c r="L50" s="18">
        <v>2417900</v>
      </c>
      <c r="M50" s="18" t="s">
        <v>363</v>
      </c>
      <c r="N50" s="37">
        <v>42887</v>
      </c>
      <c r="O50" s="37">
        <v>43982</v>
      </c>
      <c r="P50" s="17" t="s">
        <v>364</v>
      </c>
      <c r="Q50" s="17" t="s">
        <v>365</v>
      </c>
      <c r="R50" s="17">
        <v>2</v>
      </c>
      <c r="S50" s="17">
        <v>2</v>
      </c>
      <c r="T50" s="17">
        <v>2</v>
      </c>
      <c r="U50" s="17">
        <v>2</v>
      </c>
      <c r="V50" s="17">
        <v>1</v>
      </c>
      <c r="W50" s="21">
        <v>0.5</v>
      </c>
      <c r="X50" s="17">
        <v>1</v>
      </c>
      <c r="Y50" s="42">
        <v>0.5</v>
      </c>
      <c r="Z50" s="130">
        <v>2</v>
      </c>
      <c r="AA50" s="62">
        <v>1</v>
      </c>
      <c r="AB50" s="82"/>
      <c r="AC50" s="82"/>
      <c r="AD50" s="18" t="s">
        <v>375</v>
      </c>
      <c r="AE50" s="18" t="s">
        <v>376</v>
      </c>
      <c r="AF50" s="18" t="s">
        <v>377</v>
      </c>
      <c r="AG50" s="17">
        <v>1013</v>
      </c>
      <c r="AH50" s="18" t="s">
        <v>382</v>
      </c>
      <c r="AI50" s="18" t="s">
        <v>426</v>
      </c>
      <c r="AJ50" s="123">
        <v>10442000000</v>
      </c>
      <c r="AK50" s="123" t="s">
        <v>259</v>
      </c>
      <c r="AL50" s="123" t="s">
        <v>259</v>
      </c>
      <c r="AM50" s="133" t="s">
        <v>475</v>
      </c>
      <c r="AN50" s="134" t="s">
        <v>474</v>
      </c>
    </row>
    <row r="51" spans="1:40" s="132" customFormat="1" ht="212.25" customHeight="1" x14ac:dyDescent="0.2">
      <c r="A51" s="19" t="s">
        <v>422</v>
      </c>
      <c r="B51" s="18" t="s">
        <v>318</v>
      </c>
      <c r="C51" s="82"/>
      <c r="D51" s="82"/>
      <c r="E51" s="18" t="s">
        <v>352</v>
      </c>
      <c r="F51" s="18" t="s">
        <v>353</v>
      </c>
      <c r="G51" s="17">
        <v>2</v>
      </c>
      <c r="H51" s="17" t="s">
        <v>332</v>
      </c>
      <c r="I51" s="18" t="s">
        <v>356</v>
      </c>
      <c r="J51" s="17" t="s">
        <v>259</v>
      </c>
      <c r="K51" s="17" t="s">
        <v>366</v>
      </c>
      <c r="L51" s="18">
        <v>2417900</v>
      </c>
      <c r="M51" s="18" t="s">
        <v>367</v>
      </c>
      <c r="N51" s="37">
        <v>42887</v>
      </c>
      <c r="O51" s="37">
        <v>43982</v>
      </c>
      <c r="P51" s="17" t="s">
        <v>368</v>
      </c>
      <c r="Q51" s="17" t="s">
        <v>369</v>
      </c>
      <c r="R51" s="17" t="s">
        <v>370</v>
      </c>
      <c r="S51" s="17" t="s">
        <v>370</v>
      </c>
      <c r="T51" s="17" t="s">
        <v>370</v>
      </c>
      <c r="U51" s="17" t="s">
        <v>370</v>
      </c>
      <c r="V51" s="47">
        <v>0</v>
      </c>
      <c r="W51" s="21">
        <v>0</v>
      </c>
      <c r="X51" s="17">
        <v>1</v>
      </c>
      <c r="Y51" s="42">
        <v>0.5</v>
      </c>
      <c r="Z51" s="130">
        <v>1</v>
      </c>
      <c r="AA51" s="62">
        <v>0.5</v>
      </c>
      <c r="AB51" s="82"/>
      <c r="AC51" s="82"/>
      <c r="AD51" s="18" t="s">
        <v>375</v>
      </c>
      <c r="AE51" s="18" t="s">
        <v>376</v>
      </c>
      <c r="AF51" s="18" t="s">
        <v>377</v>
      </c>
      <c r="AG51" s="17" t="s">
        <v>383</v>
      </c>
      <c r="AH51" s="25" t="s">
        <v>384</v>
      </c>
      <c r="AI51" s="25" t="s">
        <v>385</v>
      </c>
      <c r="AJ51" s="49">
        <v>8179000000</v>
      </c>
      <c r="AK51" s="123" t="s">
        <v>259</v>
      </c>
      <c r="AL51" s="123" t="s">
        <v>259</v>
      </c>
      <c r="AM51" s="81" t="s">
        <v>476</v>
      </c>
      <c r="AN51" s="134" t="s">
        <v>477</v>
      </c>
    </row>
    <row r="52" spans="1:40" s="132" customFormat="1" ht="92.25" customHeight="1" x14ac:dyDescent="0.2">
      <c r="A52" s="19" t="s">
        <v>423</v>
      </c>
      <c r="B52" s="18" t="s">
        <v>318</v>
      </c>
      <c r="C52" s="82"/>
      <c r="D52" s="82"/>
      <c r="E52" s="20" t="s">
        <v>354</v>
      </c>
      <c r="F52" s="20" t="s">
        <v>355</v>
      </c>
      <c r="G52" s="17">
        <v>2</v>
      </c>
      <c r="H52" s="17" t="s">
        <v>332</v>
      </c>
      <c r="I52" s="18" t="s">
        <v>356</v>
      </c>
      <c r="J52" s="17" t="s">
        <v>259</v>
      </c>
      <c r="K52" s="18" t="s">
        <v>371</v>
      </c>
      <c r="L52" s="18">
        <v>2417900</v>
      </c>
      <c r="M52" s="18" t="s">
        <v>372</v>
      </c>
      <c r="N52" s="37">
        <v>42948</v>
      </c>
      <c r="O52" s="37">
        <v>44012</v>
      </c>
      <c r="P52" s="17" t="s">
        <v>373</v>
      </c>
      <c r="Q52" s="18" t="s">
        <v>374</v>
      </c>
      <c r="R52" s="17">
        <v>170</v>
      </c>
      <c r="S52" s="17">
        <v>170</v>
      </c>
      <c r="T52" s="17">
        <v>170</v>
      </c>
      <c r="U52" s="17">
        <v>170</v>
      </c>
      <c r="V52" s="17">
        <v>170</v>
      </c>
      <c r="W52" s="21">
        <v>1</v>
      </c>
      <c r="X52" s="17">
        <v>170</v>
      </c>
      <c r="Y52" s="42">
        <v>1</v>
      </c>
      <c r="Z52" s="130">
        <v>170</v>
      </c>
      <c r="AA52" s="62">
        <v>1</v>
      </c>
      <c r="AB52" s="82"/>
      <c r="AC52" s="82"/>
      <c r="AD52" s="18" t="s">
        <v>375</v>
      </c>
      <c r="AE52" s="18" t="s">
        <v>376</v>
      </c>
      <c r="AF52" s="18" t="s">
        <v>377</v>
      </c>
      <c r="AG52" s="17">
        <v>1014</v>
      </c>
      <c r="AH52" s="18" t="s">
        <v>386</v>
      </c>
      <c r="AI52" s="18" t="s">
        <v>387</v>
      </c>
      <c r="AJ52" s="50">
        <v>2689000000</v>
      </c>
      <c r="AK52" s="123" t="s">
        <v>259</v>
      </c>
      <c r="AL52" s="123" t="s">
        <v>259</v>
      </c>
      <c r="AM52" s="131" t="s">
        <v>478</v>
      </c>
      <c r="AN52" s="57" t="s">
        <v>479</v>
      </c>
    </row>
    <row r="53" spans="1:40" s="85" customFormat="1" x14ac:dyDescent="0.25">
      <c r="A53" s="135"/>
      <c r="V53" s="136"/>
      <c r="W53" s="137"/>
      <c r="Y53" s="137"/>
      <c r="AK53" s="138"/>
    </row>
    <row r="54" spans="1:40" s="85" customFormat="1" x14ac:dyDescent="0.25">
      <c r="A54" s="135"/>
      <c r="V54" s="136"/>
      <c r="W54" s="137"/>
      <c r="Y54" s="137"/>
      <c r="AJ54" s="139"/>
      <c r="AK54" s="140"/>
      <c r="AL54" s="141"/>
    </row>
    <row r="55" spans="1:40" s="85" customFormat="1" x14ac:dyDescent="0.25">
      <c r="A55" s="135"/>
      <c r="V55" s="136"/>
      <c r="W55" s="137"/>
      <c r="Y55" s="137"/>
      <c r="Z55" s="137"/>
      <c r="AA55" s="137"/>
      <c r="AB55" s="137"/>
      <c r="AJ55" s="139"/>
      <c r="AK55" s="138"/>
    </row>
    <row r="56" spans="1:40" s="85" customFormat="1" ht="60.75" customHeight="1" x14ac:dyDescent="0.25">
      <c r="A56" s="135"/>
      <c r="V56" s="136"/>
      <c r="W56" s="137"/>
      <c r="Y56" s="137"/>
      <c r="Z56" s="137"/>
      <c r="AA56" s="137"/>
      <c r="AB56" s="137"/>
      <c r="AK56" s="138"/>
    </row>
    <row r="57" spans="1:40" x14ac:dyDescent="0.25">
      <c r="Z57" s="14"/>
      <c r="AA57" s="14"/>
      <c r="AB57" s="14"/>
    </row>
    <row r="58" spans="1:40" x14ac:dyDescent="0.25">
      <c r="Z58" s="14"/>
      <c r="AA58" s="14"/>
      <c r="AB58" s="14"/>
    </row>
    <row r="59" spans="1:40" x14ac:dyDescent="0.25">
      <c r="Z59" s="14"/>
      <c r="AA59" s="14"/>
      <c r="AB59" s="14"/>
    </row>
  </sheetData>
  <autoFilter ref="A10:AN52"/>
  <mergeCells count="16">
    <mergeCell ref="AG7:AM8"/>
    <mergeCell ref="AN7:AN9"/>
    <mergeCell ref="E9:G9"/>
    <mergeCell ref="H9:M9"/>
    <mergeCell ref="N9:O9"/>
    <mergeCell ref="P9:U9"/>
    <mergeCell ref="V9:AC9"/>
    <mergeCell ref="AD9:AF9"/>
    <mergeCell ref="AG9:AM9"/>
    <mergeCell ref="AD7:AF8"/>
    <mergeCell ref="B9:D9"/>
    <mergeCell ref="D2:G2"/>
    <mergeCell ref="D3:G3"/>
    <mergeCell ref="D4:G4"/>
    <mergeCell ref="B5:C5"/>
    <mergeCell ref="B7:AB8"/>
  </mergeCells>
  <dataValidations xWindow="1007" yWindow="797" count="42">
    <dataValidation allowBlank="1" showInputMessage="1" showErrorMessage="1" prompt="Escriba el nombre del profesional que diligencia la matriz _x000a_" sqref="D4:E4"/>
    <dataValidation allowBlank="1" showInputMessage="1" showErrorMessage="1" prompt="Escriba el nombre de la Entidad qué hizo el reporte_x000a_" sqref="D3:E3"/>
    <dataValidation type="date" operator="greaterThan" allowBlank="1" showInputMessage="1" showErrorMessage="1" prompt="Escriba la fecha en formato DD-MM-AA_x000a_" sqref="D5:E5">
      <formula1>32874</formula1>
    </dataValidation>
    <dataValidation allowBlank="1" showInputMessage="1" showErrorMessage="1" prompt="Teniendo en cuenta la fórmula de cálculo de cada indicador, registre el resultado de cada uno para la vigencia." sqref="X10"/>
    <dataValidation allowBlank="1" showInputMessage="1" showErrorMessage="1" prompt="Este avance se calcula en la Dirección de Equidad y Políticas Poblacionales a partir del resultado de cada indicador frente a su meta anual." sqref="Y10 AA10 AC10"/>
    <dataValidation allowBlank="1" showInputMessage="1" showErrorMessage="1" prompt=" Este avance se calcula en la Dirección de Equidad y Políticas Poblacionales a partir del resultado de cada indicador frente a su meta anual." sqref="W10"/>
    <dataValidation allowBlank="1" showInputMessage="1" showErrorMessage="1" prompt="Teniendo en cuenta la fórmula de cálculo de cada indicador, registre el resultado de cada uno para la vigencia_x000a_" sqref="V10"/>
    <dataValidation allowBlank="1" showInputMessage="1" showErrorMessage="1" prompt="Por favor indique el porcentaje de recursos del proyecto que corresponden a la acción referenciada de esta polìtica o programa._x000a_" sqref="AK10"/>
    <dataValidation allowBlank="1" showInputMessage="1" showErrorMessage="1" prompt="Por favor diligencie los recursos del proyecto. Si no hay un proyecto asociado, por favor incluya los recursos por funcionamiento (gestión)._x000a_" sqref="AJ10"/>
    <dataValidation allowBlank="1" showInputMessage="1" showErrorMessage="1" prompt="Por favor diligencie la Meta del proyecto._x000a__x000a_" sqref="AI10"/>
    <dataValidation allowBlank="1" showInputMessage="1" showErrorMessage="1" prompt="Diligencia por favor el código o número del proyecto._x000a__x000a_" sqref="AG10"/>
    <dataValidation allowBlank="1" showInputMessage="1" showErrorMessage="1" prompt="Por favor diligencie el nombre del proyecto o las actividades de funcionamiento con las que se da cumplimiento (gestión)._x000a__x000a__x000a__x000a_" sqref="AH10"/>
    <dataValidation allowBlank="1" showInputMessage="1" showErrorMessage="1" prompt="Por diligencie las observaciones que considere pertinentes." sqref="AN10"/>
    <dataValidation allowBlank="1" showInputMessage="1" showErrorMessage="1" prompt="Por favor incluya los avances frente  la meta del proyecto de inversión." sqref="AM10"/>
    <dataValidation allowBlank="1" showInputMessage="1" showErrorMessage="1" prompt="Por favor indicar en recursos: presupuesto obligado/ persupuesto asignado" sqref="AL10"/>
    <dataValidation allowBlank="1" showInputMessage="1" showErrorMessage="1" prompt="Por favor seleccionar el Proyecto de acuerdo al Progama" sqref="AF10"/>
    <dataValidation allowBlank="1" showInputMessage="1" showErrorMessage="1" prompt="Por favor seleccionar el Programa de acuerdo al Pilar o Eje." sqref="AE10"/>
    <dataValidation allowBlank="1" showInputMessage="1" showErrorMessage="1" prompt="Por favor elija el Pilar o Eje del PDD." sqref="AD10"/>
    <dataValidation allowBlank="1" showInputMessage="1" showErrorMessage="1" prompt="Teniendo en cuenta la fórmula de cálculo de cada indicador, registre el resultado de cada uno para la vigencia" sqref="AB10 Z10"/>
    <dataValidation allowBlank="1" showInputMessage="1" showErrorMessage="1" prompt="Escriba la Meta que se tienen programada." sqref="R10:U10"/>
    <dataValidation allowBlank="1" showInputMessage="1" showErrorMessage="1" prompt="Por favor incluya las variables consideradas para el cálculo del indicador tomando como referencia las variables señaladas en la definición de la fórmula. (forma matematica)." sqref="Q10"/>
    <dataValidation allowBlank="1" showInputMessage="1" showErrorMessage="1" prompt="Escriba el nombre del indicador. Debe ser claro,apropiado,medible, adecuado y sensible. Recuerde NO formular varios indicadores para la misma acción." sqref="P10"/>
    <dataValidation allowBlank="1" showInputMessage="1" showErrorMessage="1" prompt="Escriba la fecha de finalización de la acción. Formato DD-MM-AAAA" sqref="O10"/>
    <dataValidation allowBlank="1" showInputMessage="1" showErrorMessage="1" prompt="Escriba la fecha de inicio de la acción. Formato DD-MM-AAAA" sqref="N10"/>
    <dataValidation allowBlank="1" showInputMessage="1" showErrorMessage="1" prompt="Por favor escriba el correo electrónico de la persona responsable de reportar la información sobre la ejecución de la acción." sqref="M10"/>
    <dataValidation allowBlank="1" showInputMessage="1" showErrorMessage="1" prompt="Por favor escriba el número telefónico de la persona responsable de reportar la información sobre la ejecución de la acción." sqref="L10"/>
    <dataValidation allowBlank="1" showInputMessage="1" showErrorMessage="1" prompt="Escriba el nombre completo de la persona responsable de reportar la ejecución de la acción." sqref="K10"/>
    <dataValidation allowBlank="1" showInputMessage="1" showErrorMessage="1" prompt="Defina la ponderación de cada acción por su nivel de importancia en el cumplimiento del objetivo o componente específico de la pp o plan de acciones afirmativas." sqref="G10"/>
    <dataValidation allowBlank="1" showInputMessage="1" showErrorMessage="1" prompt="Elija de acuerdo a la categoría anterior_x000a_" sqref="C10"/>
    <dataValidation allowBlank="1" showInputMessage="1" showErrorMessage="1" prompt="Si el reporte de la información no corresponde al Distrito por favor diligencie el nombre completo de quién debe repotar." sqref="J10"/>
    <dataValidation allowBlank="1" showInputMessage="1" showErrorMessage="1" prompt="De acuerdo al Sector elija la entidad responsable de repotar la información." sqref="I10"/>
    <dataValidation allowBlank="1" showInputMessage="1" showErrorMessage="1" prompt="Por favor elija el Sector de la Administración Distrital que está a cargo del reporte de la información sobre el desarrollo de la acción. " sqref="H10"/>
    <dataValidation allowBlank="1" showInputMessage="1" showErrorMessage="1" prompt="Describa las acciones que desarrollan los componentes de la PP o Plan de Acciones Afirmativas" sqref="F10"/>
    <dataValidation allowBlank="1" showInputMessage="1" showErrorMessage="1" prompt="Por favor elegir de acuerdo a la categoría anterior, el objetivo o componente que desarrolla la categoría._x000a_" sqref="D10:E10"/>
    <dataValidation allowBlank="1" showInputMessage="1" showErrorMessage="1" prompt="Por favor elegir la categoría que estructura la pp o el plan de acciones afirmativas_x000a_" sqref="B10"/>
    <dataValidation type="list" allowBlank="1" showInputMessage="1" showErrorMessage="1" sqref="B11:B35 B37:B52">
      <formula1>Dimensiones</formula1>
    </dataValidation>
    <dataValidation type="list" allowBlank="1" showInputMessage="1" showErrorMessage="1" sqref="I11:I15 AE11:AF15 AE34:AF34 I36:I37 AE37 AE36:AF36 AE22:AF31 I22:I31">
      <formula1>INDIRECT(#REF!)</formula1>
    </dataValidation>
    <dataValidation type="date" operator="greaterThan" allowBlank="1" showInputMessage="1" showErrorMessage="1" sqref="N32:O52 N26:O28 N11:O24">
      <formula1>42736</formula1>
    </dataValidation>
    <dataValidation type="list" allowBlank="1" showInputMessage="1" showErrorMessage="1" sqref="AD37:AD52 AD34 AD11:AD31">
      <formula1>_Pilar_Eje</formula1>
    </dataValidation>
    <dataValidation type="whole" allowBlank="1" showInputMessage="1" showErrorMessage="1" sqref="G37 AK45:AK48 AK11 G45:G47 AK24 AM23 AK50:AK51 AK27:AK35">
      <formula1>0</formula1>
      <formula2>100</formula2>
    </dataValidation>
    <dataValidation type="list" allowBlank="1" showInputMessage="1" showErrorMessage="1" sqref="I16:I21 AE16:AF21 AE45:AF52 AE38:AF42 I32:I35 I38:I52">
      <formula1>INDIRECT(H16)</formula1>
    </dataValidation>
    <dataValidation type="list" allowBlank="1" showInputMessage="1" showErrorMessage="1" sqref="H11:H52">
      <formula1>Sector</formula1>
    </dataValidation>
  </dataValidations>
  <hyperlinks>
    <hyperlink ref="M15" r:id="rId1"/>
    <hyperlink ref="M13" r:id="rId2"/>
    <hyperlink ref="M14" r:id="rId3"/>
    <hyperlink ref="M12" r:id="rId4"/>
    <hyperlink ref="M11" r:id="rId5"/>
    <hyperlink ref="M21" r:id="rId6"/>
    <hyperlink ref="M18" r:id="rId7"/>
    <hyperlink ref="M16" r:id="rId8"/>
    <hyperlink ref="M19" r:id="rId9" display="dmartinez@educacionbogota.gov.co "/>
    <hyperlink ref="M20" r:id="rId10"/>
    <hyperlink ref="M17" r:id="rId11"/>
    <hyperlink ref="M37" r:id="rId12"/>
    <hyperlink ref="M36" r:id="rId13"/>
    <hyperlink ref="M32" r:id="rId14"/>
    <hyperlink ref="M33" r:id="rId15"/>
    <hyperlink ref="M34" r:id="rId16"/>
    <hyperlink ref="M35" r:id="rId17"/>
    <hyperlink ref="M43" r:id="rId18"/>
    <hyperlink ref="M45" r:id="rId19"/>
    <hyperlink ref="M46" r:id="rId20"/>
    <hyperlink ref="M47" r:id="rId21"/>
    <hyperlink ref="M48" r:id="rId22"/>
    <hyperlink ref="M51" r:id="rId23"/>
    <hyperlink ref="M52" r:id="rId24"/>
    <hyperlink ref="M44" r:id="rId25"/>
    <hyperlink ref="M25" r:id="rId26" display="carolina.fernandez@idpc.gov.co / "/>
  </hyperlinks>
  <pageMargins left="0.7" right="0.7" top="0.75" bottom="0.75" header="0.3" footer="0.3"/>
  <pageSetup orientation="portrait" r:id="rId27"/>
  <legacyDrawing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Felipe Rodriguez Maury</dc:creator>
  <cp:lastModifiedBy>Windows 10</cp:lastModifiedBy>
  <dcterms:created xsi:type="dcterms:W3CDTF">2018-09-10T20:16:20Z</dcterms:created>
  <dcterms:modified xsi:type="dcterms:W3CDTF">2020-04-17T14:28:51Z</dcterms:modified>
</cp:coreProperties>
</file>