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vejez\"/>
    </mc:Choice>
  </mc:AlternateContent>
  <bookViews>
    <workbookView xWindow="0" yWindow="0" windowWidth="20490" windowHeight="7905" tabRatio="599"/>
  </bookViews>
  <sheets>
    <sheet name="Hoja1" sheetId="1" r:id="rId1"/>
  </sheets>
  <definedNames>
    <definedName name="_01_Pilar_Igualdad_de_Calidad_de_Vida">#REF!</definedName>
    <definedName name="_01_Prevención_y_atención_de_la_maternidad_y_la_paternidad_tempranas">#REF!</definedName>
    <definedName name="_02_Desarrollo_integral_desde_la_gestación_hasta_la_adolescencia">#REF!</definedName>
    <definedName name="_02_Pilar_Democracia_Urbana">#REF!</definedName>
    <definedName name="_03_Pilar_Construcción_de_Comunidad_y_Cultura_Ciudadana">#REF!</definedName>
    <definedName name="_04_Familias_protegidas_y_adaptadas_al_cambio_climático">#REF!</definedName>
    <definedName name="_05_Desarrollo_integral_para_la_felicidad_y_el_ejercicio_de_la_ciudadanía">#REF!</definedName>
    <definedName name="_06_Calidad_educativa_para_todos">#REF!</definedName>
    <definedName name="_07_Inclusión_educativa_para_la_equidad">#REF!</definedName>
    <definedName name="_08_Acceso_con_calidad_a_la_educación_superior">#REF!</definedName>
    <definedName name="_09_Atención_integral_y_eficiente_en_salud">#REF!</definedName>
    <definedName name="_11_Mejores_oportunidades_para_el_desarrollo_a_través_de_la_cultura_la_recreación_y_el_deporte">#REF!</definedName>
    <definedName name="_16_Integración_social_para_una_ciudad_de_oportunidades">#REF!</definedName>
    <definedName name="_17_Espacio_público_derecho_de_todos">#REF!</definedName>
    <definedName name="_19_Seguridad_y_convivencia_para_todos">#REF!</definedName>
    <definedName name="_21_Justicia_para_todos_consolidación_del_sistema_distrital_de_justicia">#REF!</definedName>
    <definedName name="_22_Bogotá_vive_los_derechos_humanos">#REF!</definedName>
    <definedName name="_25_Cambio_cultural_y_construcción_del_tejido_social_para_la_vida">#REF!</definedName>
    <definedName name="_xlnm._FilterDatabase" localSheetId="0" hidden="1">Hoja1!$A$8:$AM$63</definedName>
    <definedName name="_Pilar_Eje">#REF!</definedName>
    <definedName name="_Sector_Ambiente">#REF!</definedName>
    <definedName name="_Sector_Cultura_Recreación_y_Deporte">#REF!</definedName>
    <definedName name="_Sector_Desarrollo_Económico_Industria_y_Turismo">#REF!</definedName>
    <definedName name="_Sector_Educación">#REF!</definedName>
    <definedName name="_Sector_Gestión_Jurídica">#REF!</definedName>
    <definedName name="_Sector_Gestión_Pública">#REF!</definedName>
    <definedName name="_Sector_Gobierno">#REF!</definedName>
    <definedName name="_Sector_Hábitat">#REF!</definedName>
    <definedName name="_Sector_Hacienda">#REF!</definedName>
    <definedName name="_Sector_Integración_Social">#REF!</definedName>
    <definedName name="_Sector_Movilidad">#REF!</definedName>
    <definedName name="_Sector_Mujer">#REF!</definedName>
    <definedName name="_Sector_Planeación">#REF!</definedName>
    <definedName name="_Sector_Salud">#REF!</definedName>
    <definedName name="_Sector_Seguridad_Convivencia_y_Justicia">#REF!</definedName>
    <definedName name="Derecho_a_la_salud">#REF!</definedName>
    <definedName name="Derecho_al_ambiente_sano_y_al_hábitat">#REF!</definedName>
    <definedName name="Derecho_al_trabajo">#REF!</definedName>
    <definedName name="Derechos_a_la_educación_y_la_tecnología">#REF!</definedName>
    <definedName name="Derechos_a_la_equidad_y_no_discriminación">#REF!</definedName>
    <definedName name="Derechos_a_la_participación_y_organización">#REF!</definedName>
    <definedName name="Derechos_a_la_recreación_y_al_deporte">#REF!</definedName>
    <definedName name="Derechos_a_la_vida_libertad_y_seguridad">#REF!</definedName>
    <definedName name="Derechos_a_las_expresiones_culturales_artísticas_turísticas_y_del_patrimonio">#REF!</definedName>
    <definedName name="Dimensiones">#REF!</definedName>
    <definedName name="Periodo">#REF!</definedName>
    <definedName name="Política_Pública">#REF!</definedName>
    <definedName name="Sec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9" i="1" l="1"/>
  <c r="AI54" i="1" l="1"/>
  <c r="AK12" i="1" l="1"/>
  <c r="AI12" i="1" l="1"/>
  <c r="AI11" i="1"/>
  <c r="AK11" i="1" l="1"/>
  <c r="AI17" i="1"/>
  <c r="X43" i="1"/>
  <c r="X40" i="1"/>
  <c r="X39" i="1"/>
  <c r="X38" i="1"/>
  <c r="X37" i="1"/>
  <c r="V26" i="1"/>
  <c r="V25" i="1"/>
  <c r="Q24" i="1"/>
  <c r="V24" i="1" s="1"/>
  <c r="T24" i="1"/>
  <c r="S24" i="1"/>
  <c r="R24" i="1"/>
  <c r="V23" i="1"/>
  <c r="U41" i="1"/>
  <c r="V29" i="1"/>
  <c r="V28" i="1"/>
  <c r="V40" i="1"/>
  <c r="V39" i="1"/>
  <c r="V38" i="1"/>
  <c r="V37" i="1"/>
</calcChain>
</file>

<file path=xl/sharedStrings.xml><?xml version="1.0" encoding="utf-8"?>
<sst xmlns="http://schemas.openxmlformats.org/spreadsheetml/2006/main" count="1142" uniqueCount="580">
  <si>
    <t>Política Pública</t>
  </si>
  <si>
    <t>Política_Pública_de_Vejez_Envejecimiento</t>
  </si>
  <si>
    <t>Entidad que diligencia</t>
  </si>
  <si>
    <t>Secretaría Distrital de Integración Social</t>
  </si>
  <si>
    <t>Profesional que diligencia</t>
  </si>
  <si>
    <t xml:space="preserve">Andrea Torres Guarín </t>
  </si>
  <si>
    <t>Fecha de entrega</t>
  </si>
  <si>
    <t>Periodo</t>
  </si>
  <si>
    <t xml:space="preserve">POLÍTICA PÚBLICA </t>
  </si>
  <si>
    <t>PLAN DE DESARROLLO DISTRITAL</t>
  </si>
  <si>
    <t>INVERSIÓN</t>
  </si>
  <si>
    <t>Observaciones</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</si>
  <si>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</si>
  <si>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</si>
  <si>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</si>
  <si>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</si>
  <si>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</si>
  <si>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</si>
  <si>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</si>
  <si>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Dimensiones</t>
  </si>
  <si>
    <t>Ejes</t>
  </si>
  <si>
    <t>Líneas</t>
  </si>
  <si>
    <t>Meta del Plan Indicativo</t>
  </si>
  <si>
    <t>Acciones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</si>
  <si>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</si>
  <si>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</si>
  <si>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</si>
  <si>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</si>
  <si>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</si>
  <si>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</si>
  <si>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</si>
  <si>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</si>
  <si>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</si>
  <si>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</si>
  <si>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</si>
  <si>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</si>
  <si>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</si>
  <si>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</si>
  <si>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</si>
  <si>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</si>
  <si>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</si>
  <si>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</si>
  <si>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</si>
  <si>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</si>
  <si>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</si>
  <si>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</si>
  <si>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</si>
  <si>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</si>
  <si>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</si>
  <si>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</si>
  <si>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</si>
  <si>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</si>
  <si>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</si>
  <si>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Presupuesto programado </t>
  </si>
  <si>
    <t>Porcentaje del presupuesto programado para las acciones
(0 a 100)</t>
  </si>
  <si>
    <t xml:space="preserve">Presupuesto ejecutado
</t>
  </si>
  <si>
    <t xml:space="preserve">Avances frente a la meta del Proyecto 
</t>
  </si>
  <si>
    <t xml:space="preserve">Vivir como se quiere la Vejez
</t>
  </si>
  <si>
    <t>Decidiendo y viviendo a mi manera</t>
  </si>
  <si>
    <t>Información, comunicación y conocimiento.</t>
  </si>
  <si>
    <t>El total de los bienes y servicios distritales y locales ofrecidos a personas mayores son dados a conocer a la población para promover habilidades para el desarrollo de la autonomía de de este grupo poblacional.</t>
  </si>
  <si>
    <t>Difundir la oferta institucional de servicios a personas mayores de 60 años en el Distrito Capital</t>
  </si>
  <si>
    <t>_Sector_Ambiente</t>
  </si>
  <si>
    <t>Secretaría de Ambiente</t>
  </si>
  <si>
    <t>ALIX MONTES
Jefe Oficina de Participación, Educación y Localidades.
Profesional OPEL - Silvia Ortiz</t>
  </si>
  <si>
    <t>3778881-3166234777</t>
  </si>
  <si>
    <t>silvia.ortiz@ambientebogota.gov.co</t>
  </si>
  <si>
    <t>Piezas comunicativas difundidas de la  oferta institucional de servicios a personas mayores de 60 años en el Distrito Capital</t>
  </si>
  <si>
    <t>Sumatoria de piezas comunicativas difundidas de la  oferta institucional de servicios a personas mayores de 60 años en el Distrito Capital</t>
  </si>
  <si>
    <t>Sostenibilidad Ambiental, basada en la eficiencia energética.</t>
  </si>
  <si>
    <t>Ambiente sano para la equidad y el disfrute ciudadano</t>
  </si>
  <si>
    <t>179 Ambiente sano</t>
  </si>
  <si>
    <t>Comunicación, participación y educación para la sostenibilidad ambiental en el D.C</t>
  </si>
  <si>
    <t>Diseñar y ejecutar 5 planes de comunicación.</t>
  </si>
  <si>
    <t>No aplica</t>
  </si>
  <si>
    <t xml:space="preserve">No aplica </t>
  </si>
  <si>
    <r>
      <t xml:space="preserve">* Esta meta de proyecto de inversión, no hace diferenciación por temáticas o por grupos poblacionales, por tal motivo, desde la SDA se realiza el diseño y ejecución de los planes de comunicación de manera transversal. 
* El presupuesto programado correspondiente a la meta proyecto: </t>
    </r>
    <r>
      <rPr>
        <i/>
        <sz val="10"/>
        <rFont val="Calibri Light"/>
        <family val="2"/>
      </rPr>
      <t>Diseñar y ejecutar 5 planes de comunicación</t>
    </r>
    <r>
      <rPr>
        <sz val="10"/>
        <rFont val="Calibri Light"/>
        <family val="2"/>
      </rPr>
      <t xml:space="preserve"> en el año 2019, se reporta: 2,251 millones de pesos corrientes. El valor corresponde a la ficha EBI del proyecto de inversión 981, version 31 de marzo de 2019. http://ambientebogota.gov.co/c/document_library/get_file?uuid=907f154f-eb5e-47f7-99cc-a9ffb23c5154&amp;groupId=55886</t>
    </r>
  </si>
  <si>
    <t>Implementar una ruta de atención integral para las personas mayores</t>
  </si>
  <si>
    <t>_Sector_Integración_Social</t>
  </si>
  <si>
    <t>Secretaría Integración Social</t>
  </si>
  <si>
    <t>Subdirectora para la Vejez - Sonia Giselle Tovar Jiménez
Profesional de Planeación - Adriana Guerrero Calderón</t>
  </si>
  <si>
    <t>Subdirectora para la Vejez - stovar@sdis.gov.co
Profesional de Planeación - Aguerrero@sdis.gov.co</t>
  </si>
  <si>
    <t>Porcentaje de implementación de la ruta de atención integral para las personas mayores</t>
  </si>
  <si>
    <t>(Sumatoria de acciones realizadas/Total de acciones programadas)*100</t>
  </si>
  <si>
    <t>Igualdad de calidad de vida</t>
  </si>
  <si>
    <t>Igualdad y autonomía para una Bogotá incluyente</t>
  </si>
  <si>
    <t>Envejecimiento Digno, Activo y Feliz</t>
  </si>
  <si>
    <t>Implementar un Plan de Seguimiento del plan de acción de la Política Pública.</t>
  </si>
  <si>
    <t>Durante la vigencia 2019, la Subdirección para la Vejez construyó la estructura y marco teórico de la Ruta de Atención Integral para las personas mayores del Distrito, las realizaciones y el primer borrador de atenciones.</t>
  </si>
  <si>
    <t>Construyendo el bien común</t>
  </si>
  <si>
    <t>Participación</t>
  </si>
  <si>
    <t xml:space="preserve">El 100% de las instancias distritales y locales fortalecen y garantizan la participación informada y decisoria para promover la organización de las personas mayores. </t>
  </si>
  <si>
    <t>Desarrollar procesos de formación en los Consejos Locales de Sabios y Sabias</t>
  </si>
  <si>
    <t>_Sector_Gobierno</t>
  </si>
  <si>
    <t>Instituto Distrital de la Participación y Acción Comunal - IDPAC</t>
  </si>
  <si>
    <t>Diana Carolina Londoño</t>
  </si>
  <si>
    <t>2417900 ext: 3212</t>
  </si>
  <si>
    <t>dlondono@participacionbogota.gov.co</t>
  </si>
  <si>
    <t>Porcentaje de Consejos Consultivos Locales de Sabios y Sabias que se beneficiaron de procesos de formación.</t>
  </si>
  <si>
    <t>(Sumatoria de Consejos Locales de Sabios y Sabios que se beneficiaron de procesos de formación /Total de Consejos Locales de Sabios y Sabias que solicitaron procesos de formación)*100</t>
  </si>
  <si>
    <t>Gestión local, regional e internacional</t>
  </si>
  <si>
    <t>Fortalecimiento de la gobernabilidad, gobernanza y participación ciudadana</t>
  </si>
  <si>
    <t xml:space="preserve">Fortalecimiento a las organizaciones para la participación incidente en la ciudada </t>
  </si>
  <si>
    <t>Formación para una participación ciudadana incidente en los asuntos públicos de la ciudad</t>
  </si>
  <si>
    <t>Formar 10000 Ciudadanos en los Procesos de Participación</t>
  </si>
  <si>
    <t>En cuanto a la identificación de fuentes de financiación vale la pena precisar lo siguiente: 
1. El presupuesto programado corresponde a la sumstoria del total del proyecto para 2017, 2018 y 2019, que incluye otras poblaciones no sólo formar pesonas mayores.
2. El presupuesto ejecutado es la sumatoria de 2017,  2018 y 2019, de lo que cuestan los procesos de formación para los Consejos Locales de Sabios y Sabias.</t>
  </si>
  <si>
    <t>Asesorar técnicamente a procesos de organizaciones de personas mayores.</t>
  </si>
  <si>
    <t xml:space="preserve">Número de procesos de organizaciones de Persona Mayor asesoradas técnicamente </t>
  </si>
  <si>
    <t>Sumatoria de procesos de organizaciones de persona mayor asesoradas técnicamente.</t>
  </si>
  <si>
    <t>Fortalecimiento a las organizaciones para la participación incidente en la ciudad</t>
  </si>
  <si>
    <t>Fortalecer 50 organizaciones de nuevas expresiones en espacios de participación</t>
  </si>
  <si>
    <t>Vivir como se quiere la Vejez</t>
  </si>
  <si>
    <t>Libre desarrollo de la personalidad</t>
  </si>
  <si>
    <t>Incrementar el porcentaje de personas mayores que se perciben autónomas para decidir sobre su proyecto de vida.</t>
  </si>
  <si>
    <t>Atender integralmente  a personas mayores en condición de fragilidad social en la ciudad de Bogotá  a través del servicio Centros Día</t>
  </si>
  <si>
    <t>Número de personas mayores vinculadas a procesos de fortalecimiento de sus proyectos de vida</t>
  </si>
  <si>
    <t>Sumatoria de personas mayores en fragilidad social atendidas integralmente en los Centros Día de Bogotá</t>
  </si>
  <si>
    <t>En la vigencia 2019, 12.022 personas mayores han sido atendidas en los Centros Día permitiendo el fortalecimiento de escenarios de participación, y reconocimiento de capacidades y potencialidades en cada participante contribuyendo al mejoramiento de su calidad de vida.</t>
  </si>
  <si>
    <t>El presupuesto ejecutado corresponde a las vigencias 2016 a 2019.
El presupuesto cambia de acuerdo a los ajustes del proyecto inversión.</t>
  </si>
  <si>
    <t>Personas mayores de los sectores sociales LGBTI, sus familias y redes de apoyo atendidas mediante los servicios del proyecto Bogota Diversa</t>
  </si>
  <si>
    <t>Alis Adriana González Plazas</t>
  </si>
  <si>
    <t>3279797 ext. 1948</t>
  </si>
  <si>
    <t>apgonzalez@sdis.gov.co</t>
  </si>
  <si>
    <t>Número de personas mayores de los sectores sociales LGBTI, sus familias y redes de apoyo atendidas mediante las unidades operativas asociadas al servicio y los equipos locales</t>
  </si>
  <si>
    <t>(Sumatoria de personas mayores  de los sectores sociales LGBTI identificadas / Total de personas mayores  de los sectores sociales LGBTI que solicitan el servicio)*100</t>
  </si>
  <si>
    <t>NA</t>
  </si>
  <si>
    <t>Distrito Diverso</t>
  </si>
  <si>
    <t>Atender 13000 personas de los sectores sociales LGBTI, sus familias y redes de apoyo mediante las unidades operativas asociadas al servicio y los equipos locales</t>
  </si>
  <si>
    <t>Contruyendo el bien común</t>
  </si>
  <si>
    <t>Vincular a  las personas mayores en espacios de participación ciudadana en gestión ambiental.</t>
  </si>
  <si>
    <t>Porcentaje de personas mayores vinculadas en espacios de participación ciudadana en gestión ambiental.</t>
  </si>
  <si>
    <t>(Sumatoria de personas mayores vinculadas en espacios de participación ciudadana en gestión ambiental/Número de personas mayores que solicitan participar en espacios de  gestión ambiental) * 100</t>
  </si>
  <si>
    <t>Involucrar 125,000 ciudadano en procesos de gestión ambiental local.</t>
  </si>
  <si>
    <t>Realizar un proceso de capacitación a mujeres mayores en el derecho a la participación y representación política</t>
  </si>
  <si>
    <t>_Sector_Mujer</t>
  </si>
  <si>
    <t>Secretaría de la Mujer</t>
  </si>
  <si>
    <t xml:space="preserve">Rose Cily Hernández Gil
Directora  Enfoque Diferencial, Angelica Badillo Ramirez. Referente Mujeres Adultas y Mayores </t>
  </si>
  <si>
    <t>3204107724 3123542740</t>
  </si>
  <si>
    <t>rhernandez@sdmujer.gov.co, abadillo@sdmujer.gov.co</t>
  </si>
  <si>
    <t>Porcentaje de mujeres mayores capacitadas  en el derecho a la participación y representación política.</t>
  </si>
  <si>
    <t>(Sumatoria de mujeres mayores capacitadas en el derecho a la participación y representación política / Total de mujeres mayores inscritas en las capacitaciones ) x 100</t>
  </si>
  <si>
    <t>Mujeres protagonistas, activas y empoderadas en el cierre de brechas de género</t>
  </si>
  <si>
    <t xml:space="preserve">Mujeres protagonistas activas y empoderadas </t>
  </si>
  <si>
    <t>1067  Mujeres protagonistas, activas y empoderadas para 2017/ 
2018-7527 - Acciones con enfoque diferencial para el cierre de brechas de género</t>
  </si>
  <si>
    <t>Fortalecer 500 Mujeres Que participan en instancias Distritales.</t>
  </si>
  <si>
    <t>Divulgar el "Plan de Igualdad de Oportunidades y Equidad de Género para las Mujeres- PIOEG" a las mujeres mayores de 60 años</t>
  </si>
  <si>
    <t>Porcentaje de mujeres mayores de 60 años que conocen el "Plan de Igualdad de Oportunidades y Equidad de Género para las Mujeres"</t>
  </si>
  <si>
    <t xml:space="preserve"> (Sumatoria de mujeres mayores de 60 años que conocen el "Plan de Igualdad de Oportunidades y Equidad de Género para las Mujeres"/ Total de mujeres mayores de 60 años que se programaron para divulgarles el Plan) x 100</t>
  </si>
  <si>
    <t xml:space="preserve">Igualdad de calidad de vida
</t>
  </si>
  <si>
    <t xml:space="preserve"> Mujeres protagonistas, activas y empoderadaS</t>
  </si>
  <si>
    <t>Formular y acompañar técnicamente un plan de igualdad de oportunidades para su implementación</t>
  </si>
  <si>
    <t xml:space="preserve">Asesorar técnicamente al Comité de Política Pública de Vejez y Envejecimiento en la incorporación del enfoque diferencial </t>
  </si>
  <si>
    <t xml:space="preserve">Comité de Política Pública de Vejez y Envejecimiento asesorado técnicamente en la incorporación del enfoque diferencial </t>
  </si>
  <si>
    <t xml:space="preserve"> Comité de Política Pública de Vejez y Envejecimiento asesorado técnicamente en la la incorporación del enfoque diferencial </t>
  </si>
  <si>
    <t>Asesorar 10 Instancias y Espacios de Participación Distrital que Realizan Acciones de seguimiento, evaluación, y monitoreo a las Políticas Públicas</t>
  </si>
  <si>
    <t>Vivir bien en la vejez</t>
  </si>
  <si>
    <t xml:space="preserve"> Techo, comida y sustento</t>
  </si>
  <si>
    <t>Seguridad económica</t>
  </si>
  <si>
    <t>Incrementar la cantidad de personas mayores que cuentan con los medios económicos que les permitan suplir sus necesidades básicas.</t>
  </si>
  <si>
    <t xml:space="preserve"> Entregar a personas mayores en situación de vulnerabilidad socioeconómica apoyos económicos</t>
  </si>
  <si>
    <t>Número de personas mayores en situación de vulnerabilidad socioeconómica con apoyos económicos</t>
  </si>
  <si>
    <t>Sumatoria de personas mayores en situación de vulnerabilidad socioeconómica con apoyos económicos</t>
  </si>
  <si>
    <t>Asistencia técnica a Alcaldías Locales para la  destinación de recursos de Fondo de Desarrollo Local - FDL para  inversión en Subsidio C</t>
  </si>
  <si>
    <t>Mónica Diaz</t>
  </si>
  <si>
    <t>3279797 Ext 1826</t>
  </si>
  <si>
    <t>mdiazu@sdis.gov.co</t>
  </si>
  <si>
    <t>Número de Alcaldías Locales asistidas técnicamente y que destinen recursos de FDL para  inversión en Subsidio C</t>
  </si>
  <si>
    <t>(Sumatoria de Alcaldías Locales asistidas técnicamente /Total de Alcaldias que destinaron recursos del FDL para Subsidio C)*100</t>
  </si>
  <si>
    <t>Gobierno Legítimo, fortalecimiento local y eficiencia</t>
  </si>
  <si>
    <t>Gobernanza e influencia local, regional e internacional</t>
  </si>
  <si>
    <t>Viviendo el Territorio</t>
  </si>
  <si>
    <t>Viviendo el territorio</t>
  </si>
  <si>
    <t>Asistir técnicamente 100%  proyectos de inversión social local con línea técnica de la Secretaria Distrital de Integración Social</t>
  </si>
  <si>
    <t xml:space="preserve">Generación de procesos de capacitación y sensibilización para personas mayores a través del servicio de Desarrollo de Capacidades </t>
  </si>
  <si>
    <t>Camilo Gallo</t>
  </si>
  <si>
    <t>jgallo@sdis.gov.co</t>
  </si>
  <si>
    <t xml:space="preserve">Porcentaje de personas mayores atendidas en el servicio de Desarrollo de Capacidades </t>
  </si>
  <si>
    <t>Sumatoria de personas mayores atendidas en el servicio de Desarrollo de Capacidades/ Total de personas mayores que solicitaron el servicio de Desarrollo de capaciddaes) * 100</t>
  </si>
  <si>
    <t>Integrar 90,000 personas a procesos de desarrollo de capacidades</t>
  </si>
  <si>
    <t xml:space="preserve">Asignar a personas mayores de 60 años vendedores informales modulos en empresas públicas y/o privadas para la venta de sus productos </t>
  </si>
  <si>
    <t>_Sector_Desarrollo_Económico_Industria_y_Turismo</t>
  </si>
  <si>
    <t>Instituto para la Economía Social-IPES</t>
  </si>
  <si>
    <t>Subdirectora de Diseño y Análisis Estratégico: Clarisa Díaz
Profesional de Planeación: Manuel Andrés Vivas G</t>
  </si>
  <si>
    <t>mavivasg@ipes.gov.co</t>
  </si>
  <si>
    <t>Porcentaje de personas mayores de 60 años vendedores informales con módulos asignadados en empresas públicas o privadas para la venta de sus productos durante el cuatrienio</t>
  </si>
  <si>
    <t>(Sumatoria de Personas mayores de 60 años vendedores informales con módulos asignadados en empresas públicas o privadas para la venta de sus productos / Total de personas adultas mayores de 60 años programadas para la asignación de módulos para la venta de sus productos en empresas privadas y públicas durante el cuatrienio)*100</t>
  </si>
  <si>
    <t xml:space="preserve">Desarrollo Económico basado en el conocimiento </t>
  </si>
  <si>
    <t>Generar alternativas de ingreso y empleo de mejor calidad</t>
  </si>
  <si>
    <t>Fortalecimiento de alternativas para generación de ingresos de vendedores informales.</t>
  </si>
  <si>
    <t>Oportunidades de generación de ingresos para vendedores informales.</t>
  </si>
  <si>
    <t>Asignar 320 alternativas de generación de ingresos a vendedores informalespersonas mayores y/o en condicion de discapacidad</t>
  </si>
  <si>
    <t>$ 116</t>
  </si>
  <si>
    <t>Durante el  2019 se han realizado las siguientes acciones como parte del desarrollo del programa Emprendimiento Social:
Se han adelantado acercamientos a 60 entidades con el fin de gestionar los espacios para la apertura de módulos de Emprendimiento Social "Antojitos Para Todos".
 Realización de 4 sorteos para la adjudicación de espacios. 
Se ha realizado el proceso de adjudicación de 62 personas adultas mayor.</t>
  </si>
  <si>
    <t>Acompañar a personas mayores de 60 años vendedores informales para el desarrollo de competencias en emprendimiento y/o  fortalecimiento empresarial</t>
  </si>
  <si>
    <t>Porcentaje de personas mayores de 60 años vendedores informales  acompañados en el desarrollo de competencias en emprendimiento y/o fortalecimiento empresarial durante el cuatrienio</t>
  </si>
  <si>
    <t>(Sumatoria de personas mayores de 60 años vendedores informales  acompañados en el desarrollo de competencias en emprendimiento y/o fortalecimiento empresarial / Total de vendedores informales (personas mayores de 60 años) proyectadas para acompañar en programas emprendimiento y fortalecimiento durante el cuatrienio)*100</t>
  </si>
  <si>
    <t>Acompañar 880 vendedores informales en proceso de emprendimiento y/o fortalecimiento empresarial integralmente</t>
  </si>
  <si>
    <t xml:space="preserve">Asignar a población mayor de 60 años alternativas comerciales  transitorias en puntos comerciales, quioscos, puntos de encuentro  y Zonas de Aprovechamiento Económico Reguladas Temporales -ZAERT </t>
  </si>
  <si>
    <t xml:space="preserve">Porcentaje de personas mayores de 60 años con asignación de Alternativas comerciales   transitorias en puntos comerciales, quioscos, puntos de encuentro  y Zonas de Aprovechamiento Económico Reguladas Temporales -ZAERT durante el cuatrienio </t>
  </si>
  <si>
    <t>(Sumatoria de personas mayores de 60 años con asignación de Alternativas comerciales   transitorias en puntos comerciales, quioscos, puntos de encuentro  y Zonas de Aprovechamiento Económico Reguladas Temporales -ZAERT / Total de personas mayores de 60 años proyectadas para asignarles Alternativas comerciales   transitorias en puntos comerciales, quioscos, puntos de encuentro  y Zonas de Aprovechamiento Económico Reguladas Temporales -ZAERT durante el cuatrienio)*100</t>
  </si>
  <si>
    <t>Generación de alternativas comerciales transitorias</t>
  </si>
  <si>
    <t>Brindar 1000 Alternativas Comerciales Transitorias En Puntos Comerciales y la Red de Prestación de Servicios al Usuario del Espacio Público ¿REDEP (Quioscos y Puntos de Encuentro).</t>
  </si>
  <si>
    <t>En las alternativas comerciales se atendieron en total  133 personas mayores de 60 años:
Puntos comerciales:  47 personas
Mobiliario semiestacionario: 16 personas.
Puntos de encuentro: 2 personas.
Quioscos: 68 personas</t>
  </si>
  <si>
    <t>Asignar a población mayor de 60 años alternativas comerciales  transitorias en Ferias Comerciales</t>
  </si>
  <si>
    <t>Porcentaje de personas mayores de 60 años con asignación de Alternativas comerciales transitorias en Ferias comerciales durante el cuatrienio</t>
  </si>
  <si>
    <t>(Sumatoria de personas mayores de 60 años con asignación de Alternativas comerciales transitorias en Ferias comerciales /Total de personas mayores de 60 años proyectadas para asignarles Alternativas comerciales transitorias en Ferias comerciales durante el cuatrienio)*100</t>
  </si>
  <si>
    <t>Brindar 2000 Alternativas Comerciales Transitorias En Ferias Comerciales y Zonas de Aprovechamiento Económico Reguladas Temporales -ZAERT</t>
  </si>
  <si>
    <t>En la alternativa de ferias  institucionales se atendieron 152 personas adultas mayores, esta alternativa cuenta con dos tipologías:
Ferias permanentes (Calle 24 y la Aguas):  23 personas mayores de 60 años.
Ferias de temporada (De la capacidad, del  amor y la amistad,  día de la madre, distrital étnica, festival de verano, feria navideña, madrugon):  129 personas mayores de 60 años.</t>
  </si>
  <si>
    <t>Formar personas mayores de 60 años en competencias para el trabajo.</t>
  </si>
  <si>
    <t>Porcentaje de personas mayores de 60 años formadas en competencias para el trabajo durante el cuatrienio</t>
  </si>
  <si>
    <t>(Sumatoria de personas mayores de 60 años formadas en competencias para el trabajo/Total de personas mayores de 60 años proyectadas para formar en competencias para el trabajo durante el cuatrienio)*100</t>
  </si>
  <si>
    <t>Formación e inserción laboral</t>
  </si>
  <si>
    <t>Vincular 2150 personas que ejercen actividades de economía informala programas de formación</t>
  </si>
  <si>
    <t>Para la meta de vincular a personas que ejercen actividades de economía informal a programas de formación, se vincularon 509  personas mayores de 60 años, las cuales se vincularon a diferentes cursos de formación, acordes a las actividades productivas de los usuarios algunos cursos fueron:  fortalecimiento empresarial, curso e vitrinismo, curso de economía solidaria y cooperativismo, curso de mercadeo y ventas, cocina saludable, barismo, informatica básica, cortes de carnes, validación de primaria y bachillerato.</t>
  </si>
  <si>
    <t>Entorno sano y favorable</t>
  </si>
  <si>
    <t>Cultura</t>
  </si>
  <si>
    <t>La Administración Distrital garantiza los derechos culturales de las personas a través del acceso efectivo a la oferta cultural y el ejercicio progresivo de las prácticas, expresiones y saberes artísticos, culturales, ancestrales, y patrimoniales de las personas mayores de la zona urbana y rural, así como de las diferentes minorías.</t>
  </si>
  <si>
    <t>Implementar Proyectos con acciones afirmativas en el ejercicio de los derechos en el marco del PIOEG y Derechos Económicos Sociales y Culturales- DESC de las mujeres mayores de 60 años en su diversidad</t>
  </si>
  <si>
    <t>Número de proyectos implementados con acciones afirmativas en el ejercicio de los derechos en el marco del PIOEG  y DESC de las mujeres mayores de 60 años en su diversidad</t>
  </si>
  <si>
    <t>Sumatoria de proyectos implementados con acciones afirmativas en el ejercicio de los derechos en el marco del PIOEG  y DESC de las mujeres mayores de 60 años en su diversidad</t>
  </si>
  <si>
    <t xml:space="preserve">Ejecutar 5.00 Proyectos con acciones afirmativas en el ejercicio de los derechos en el marco del PIOEG  y DESC de las mujeres en su diversidad / 
Implementar 5 acciones afirmativas que contribuyan al reconocimiento y garantía de los derechos de las mujeres desde las diferencias y la diversidad que las constituyen
</t>
  </si>
  <si>
    <t>Realizar actividades que aporten a
la visibilización de las expresiones y prácticas artísticas, culturales y tradicionales de las
personas mayores en el desarrollo cultural de la ciudad.</t>
  </si>
  <si>
    <t>_Sector_Cultura_Recreación_y_Deporte</t>
  </si>
  <si>
    <t>Secretaría de Cultura, Recreación y Deporte</t>
  </si>
  <si>
    <t>Mauricio Agudelo</t>
  </si>
  <si>
    <t>3274850 Ext . 620</t>
  </si>
  <si>
    <t>mauricio.agudelo@scrd.gov.co</t>
  </si>
  <si>
    <t>Porcentaje actividades que aporten a la visibilización de las expresiones y prácticas artísticas, culturales y tradicionales de las
personas mayores en el desarrollo cultural de la ciudad.</t>
  </si>
  <si>
    <t>(Sumatoria de actividades que aporten a
la visibilización de las expresiones y prácticas artísticas, culturales y tradicionales de las
personas mayores en el desarrollo cultural de la ciudad / El total de actividades programadas) x 100</t>
  </si>
  <si>
    <t>Construcción de comunidad y cultura ciudadana transversal</t>
  </si>
  <si>
    <t>Cambio cultural y construcción del tejido social para la vida</t>
  </si>
  <si>
    <t>Poblaciones diversas e interculturales</t>
  </si>
  <si>
    <t xml:space="preserve">Realizar 84 actividades dirigidas a grupos étnicos, sectores sociales y etarios.   Realizar 84 actividades dirigidas a grupos étnicos, sectores sociales y etarios.            </t>
  </si>
  <si>
    <t xml:space="preserve">La beca de investigación sobre las prácticas culturales de las personas mayores permite reconocer y visibilizar los saberes, expresiones y prácticas artísticas, culturales y patrimoniales de las personas mayores de sesenta (60) años en Bogotá. Esta beca permitió el desarrollo de dos investigaciones:  La primera  "SABERES MAYORES PARA QUERER, CUIDAR Y COMER"  logro reconocer y poner en diálogo los diferentes saberes, memorias y prácticas de las personas mayores, en torno a la siembra, cuidado y uso de las plantas en las ciudades, para la alimentación y el cuidado. La segunda investigación "Prácticas y manifestaciones de las Mujeres Mayores participantes en los Plantones de Mujeres de Negro de la Ruta Pacífica-Bogotá" logró sistematizar la experiencia de las mujeres mayores que participan de los plantones de mujeres de Negro de la Ruta Pacífica Bogotá logrando la publicación del libro "Insistir, persitir y resitir" donde se recogen las narrativas de las mujeres mayores, sus historias de vida , las reflexiones de sobre la resitencia pacifica  y las huellas que ha dejado la guerra en Colombia en ellas.     </t>
  </si>
  <si>
    <t>Realizar el consejo distrital de Cultura de Persona Mayor, para concertar planes, programas y proyectos que beneficien a esta población.</t>
  </si>
  <si>
    <t>Porcentaje de reuniones del consejo distrital de Cultura de Persona Mayor realizadas, para concertar planes, programas y proyectos que beneficien a esta población.</t>
  </si>
  <si>
    <t xml:space="preserve">(Sumatoria de reuniones del consejo distrital de Cultura de Persona Mayor realizadas, para concertar planes, programas y proyectos que beneficien a esta población / Total de reuniones del consejo distrital de Cultura de Persona Mayor programadas)*100 </t>
  </si>
  <si>
    <t xml:space="preserve">Implementar el 100% de las acciones de articulación, coordinación y gestión para el cumplimiento de los lineamientos de políticas públicas poblacionales y enfoque diferencial poblacional. </t>
  </si>
  <si>
    <t>No disponible</t>
  </si>
  <si>
    <t xml:space="preserve">Se realizarón las cinco (5) sesiones programadas del año 2019 con el consejo de cultura de grupos etarios, donde participan dos representantes de la persona mayor, se construyo el reglamento interno, se definio una agenda estrategica de corto, mediano y largo plazo, se inicio el plan de trabajo logrando la formación de los diferentes consejeros con el Diplomado en Interculturalidad y politicas publicas, de esta manera logramos graduar a los dos  (2) consejeros de persona mayor distritales y dos consejeros locales, fortaleciedo a las organizaciones y sus procesos participativos.  De igual forma se logra reconocer la oferta sectorial para la persona mayor y iniciar el analisis para las recomendaciones de la nueva administración. </t>
  </si>
  <si>
    <t>Es una meta de gestión por ende no tiene presupuesto asignado de la meta del proyecto.</t>
  </si>
  <si>
    <t>Realizar procesos de participación  y concertación con sectores artísticos con personas mayores.</t>
  </si>
  <si>
    <t>Instituto Distrital de las Artes-IDARTES</t>
  </si>
  <si>
    <t>Jaime Cerón Silva</t>
  </si>
  <si>
    <t>jaime.ceron@idartes.gov.co</t>
  </si>
  <si>
    <t>Porcentaje de procesos de participación  y concertación con sectores artísticos realizados con personas mayores.</t>
  </si>
  <si>
    <t>(Sumatoria de procesos de participación  y concertación con sectores artísticos realizados con personas mayores / Total de de procesos de participación  y concertación con sectores artísticos programados con personas mayores) x 100</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</si>
  <si>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</si>
  <si>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</si>
  <si>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</si>
  <si>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</si>
  <si>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étnicos, etarios y sectores sociales</t>
  </si>
  <si>
    <t>Se otorgaron 5 estímulos de la BECA DE CIRCULACIÓN EN DANZA MAYOR  a agrupaciones de corta, mediana y larga trayectoria, conformadas por bailarines adultos mayores, que cuentan con una experiencia artística entre en alguna de las localidades de Bogotá, que integren en sus procesos de trabajo estrategias pedagógicas con el enfoque poblacional a Adultos Mayores. Los estímulos suman en total $35 millones.</t>
  </si>
  <si>
    <t xml:space="preserve">Realizar actividades culturales, recreativas y deportivas con personas mayores </t>
  </si>
  <si>
    <t>Porcentaje de actividades culturales, recreativas y deportivas realizadas con personas mayores</t>
  </si>
  <si>
    <t>(Sumatoria de actividades culturales, recreativas y deportivas realizadas con personas mayores /Toral de actividades programadas ) x 100</t>
  </si>
  <si>
    <t>Realizar 55.500 actividades artísticas incluyentes y descentralizadas para la transformación social en las 20 localidades.</t>
  </si>
  <si>
    <t>A través de la Línea Estratégica Arte para la Transformación social, en el desarrollo de los proyectos ganadores de las Becas Parques para Todos y Festivales al Barrio, se realizaron en Parques, Bibliotecas y Chancas de Fútbol de las localidades de Bosa, Suba, CIudad Bolívar y Antonio Nariño, 20 actividades con y para Adultos Mayores, contando con 2247 asistencias. Estas actividades consistieron en el 5º Festival de Arte Mayor DAMARUU, juegos tradicionales, lecturas en voz alta, proyección de cortos, laboratorios de escritura creativa a partir de memorias de infancia, de familia, de los barrios, Festival Patrimonial Suba de Antaño, conversaciones en torno a las artes, intercambio de saberes, obras de teatro, cartografía emocional de los barrios, prácticas de expresión oral y coporal, personificación y dramatización para la cración de guiones de lecturas dramáticas, 
La Gerencia de Artes Plásticas, a través del Programa Apoyos Concertados, realizó 18 visitas talleres a la exposición "Opiniones no Pedidas" del caricaturista colombiano Vladdo en el MAMBO, para adultos mayores que pertenecen a organizaciones, fundaciones o asisten a bibliotecas públicas y Centros Día de varias localidades, contando con 390 asistencias. Además de dos laboratorios de técnicas análogas de fotografía, como forma de narración de la memoria de las personas mayores de la localidad de San Cristobal, contando con 49 asistencias.
La Gerencia de Música apoyó la realización de tres conciertos, ganadores de las becas Giras por Bogotá y Beca de Circulación en Música, dirigido a Adultos Mayores en el Salón Comunal Arborizadora Baja, Fundación Semillas de Mostaza y Centro de Ayuda al Adulto Mayor CAFAM, contando con 208 asistencias. Adicionalmente, se ha programado $80 millones para la programación de actividades de los proyectos Serenatas al Centro y Relatos Mayores. Los cuales se planean ejecutar en el segundo semestre del 2019. Adicionalmente, como estrategia de transversalización del enfoque diferencial desde la gerencia de música del IDARTES, se realizó el proyecto “Relatos Mayores”, que reconoce y visibiliza la trayectoria artística y el legado cultural de los músicos mayores de 60 años, que han dedicado su vida a la música popular en Bogotá. La convocatoria se abre anualmente; se eligen 10 maestros a quienes se les realizará un homenaje por tener una trayectoria de más de 30 años en la escena musical de Bogotá. Se realiza la ceremonia en la que se les entrega una placa de reconocimiento. Para el 2019, cada uno recibió un estímulo económico de $2 millones, de acuerdo con los términos de la invitación.
La Gerencia de Literatura, realizó una actividad de promoción a la lectura, en el marco de Libro al Viento, con adultos mayores del Centro día La Montaña del Saber, contando con 17 asistencias.
La Gerencia de Danza realizó 62 actividades de circulación, fomento y formación en danza para Adultos Mayores, como Mayores en Escena para la celebración del mes de la persona mayor, cátedras en el marco del proyecto Archivo Vivo- Cátedra "Cuerpos consagrados a la escena 2019", procesos de fortalecimiento a obras que se presentaron en las audiciones de la beca Danza Mayor 2019, muestras artísticas y, en general, conversatorios, cátedras, talleres, danzaterapia (feldenkrais y otras técnicas usadas como terapia para ayudar a la generación de conciencia de cuerpo a personas mayores que se dedican a la danza o residen en hogares geriatricos), residencias, en Academia de Artes Guerrero, Casona de la Danza, U. Nacional, U. Antonio Nariño, Ancianato de la Divina Providencia, U. Pedagógica, U. Distrital, Hogar San Vicente de Paul, Teatro Jorge Eliécer Gaitán, y Teatro Mayor JMSD.
La Gerencia de Artes Audiovisuales realizó 14 proyecciones de las películas Mateo, Cadena perpetua, Gloria y Retrato de una mujer casada, contando con 2549 asistencias.
El Planetario de Bogotá realizó 284 recorridos por el Museo del Espacio para personas mayores de edad, contando con 4130 asistencias de esta población.
La Subdirección de Equipamientos, a través del programa Cultura en Común realizó 2 conciertos de la Orquesta Filarmónica Juvenil dirigidos para Adultos Mayores, en Teatro Servitá y Teatro Villa Mayor, contando con 373 asistencias. También se prestó el Teatro La Media Torta para ensayos de 2 agrupaciones de danza, conformadas por adultos mayores, contando con 20 asistencias. Por último, en la Sala del Teatro Jorge Eliécer Gaitán se realizaron 2 jornadas de audiciones de las agrupaciones participantes de la BECA DE CIRCULACIÓN EN DANZA MAYOR, contando con 1230 asistencias. Y posteriormente, el Teatro Mayor Julio Mario Santo Domingo se llevó a cabo la Séptima Gala de Danza Mayor con 890 asistentes.</t>
  </si>
  <si>
    <t>A continuación se realaiona la inversión con impacto local por cada una de las dieciocho (18) localidades atendidas:
1. Usaquén ($24 millones)
2. Chapinero ($3 millones)
3. Santa Fe ($160 millones)
4. San Cristobal ($7 millones)
5. Usme  ($3 millones)
6. Tunjuelito ($2 millones)
7. Bosa ($30 millones)
8. Kennedy ($4 millones)
9. Fontibón ($1 millón)
11. Suba ($18 millones)
12. Barrios Unidos ($2 millones)
13. Teusaquillo ($11 millones)
14. Los Mártires ($5 millones)
15. Antonio Nariño ($20 millones)
16. Puente Aranda ($7 millones)
17. Candelaria ($24 millones)
18. Rafael Uribe Uribe ($6 millones)
19. Ciudad Bolivar ($17 millones)</t>
  </si>
  <si>
    <t>Vivir bien en la Vejez</t>
  </si>
  <si>
    <t>Seres saludables y activos</t>
  </si>
  <si>
    <t>Educación</t>
  </si>
  <si>
    <t xml:space="preserve">Se incrementa la proporción de las personas mayores que cuentan con educación no formal, formal (primaria, secundaria, técnica, tecnológica o superior) y uso de TIC´s </t>
  </si>
  <si>
    <t>Cualificar a personas cuidadoras de personas mayores en el Distrito Capital</t>
  </si>
  <si>
    <t xml:space="preserve">Número de personas cuidadoras de personas mayores cualificadas en el Distrito Capital. </t>
  </si>
  <si>
    <t xml:space="preserve">Sumatoria de personas cuidadoras de personas mayores cualificadas en el Distrito Capital. </t>
  </si>
  <si>
    <t xml:space="preserve">Cualificar 500  cuidadoras y cuidadores de personas mayores  en el Distrito Capital. </t>
  </si>
  <si>
    <t>En lo corrido del Plan de Desarrollo se cualificaron 530 personas en el cuidado de personas mayores.</t>
  </si>
  <si>
    <t>_Sector_Educación</t>
  </si>
  <si>
    <t>Secretaría de Educación</t>
  </si>
  <si>
    <t>Carlos Ivan Garcia Suarez - Dirección de Inclusión</t>
  </si>
  <si>
    <t>3241000 EXT 2209</t>
  </si>
  <si>
    <t>cigarcias@educacionbogota.gov.co</t>
  </si>
  <si>
    <t>Instituciones Educativas Distritales que ofrecen atención educativa formal a personas Adultas mayores</t>
  </si>
  <si>
    <t>(Número de colegios acompañados/Número de colegios que ofertan educación a personas adultas mayores)* 100%</t>
  </si>
  <si>
    <t>01 Pilar Igualdad de Calidad de Vida</t>
  </si>
  <si>
    <t>06 Calidad educativa para todos</t>
  </si>
  <si>
    <t>115 Fortalecimiento institucional desde la gestión pedagógica</t>
  </si>
  <si>
    <t>Oportunidades de aprendizaje desde el enfoque diferencial</t>
  </si>
  <si>
    <t>Ofrecer atención educativa formal a personas adultas mayores en el marco de las estrategias educativas flexibles con enfoque diferencial, de derechos y de género</t>
  </si>
  <si>
    <t>Número de Instituciones Educativas Distritales que ofrecen atención educativa formal a personas Adultas Mayores</t>
  </si>
  <si>
    <t>Número de colegios que cuentan con un modelo educativo de atención para personas Adultas Mayores</t>
  </si>
  <si>
    <t>Salud</t>
  </si>
  <si>
    <t>La ciudad de Bogotá incrementó las personas mayores que mantienen estilos de vida saludables en su cotidianidad y que proyectan su vejez.</t>
  </si>
  <si>
    <t>Diseñar e implementar  lineamientos para la detección temprana  de la enfermedad de alzhéimer en Adultos Mayores</t>
  </si>
  <si>
    <t>_Sector_Salud</t>
  </si>
  <si>
    <t>Secretaría de Salud</t>
  </si>
  <si>
    <t xml:space="preserve">Subsecretaría de Servicios
de Salud y Aseguramiento
Consuelo Peña
Dirección de Provisión de
Servicios de Salud
</t>
  </si>
  <si>
    <t>36649090 ext  9534</t>
  </si>
  <si>
    <t>Cpena@saludcapital.gov.co</t>
  </si>
  <si>
    <t xml:space="preserve">Porcentaje de diseño e implementación de  lineamientos para la detección temprana  de la enfermedad de alzhéimer en Adultos Mayores 
</t>
  </si>
  <si>
    <t>(Avance ejecutado en el diseño e implementación de  lineamientos para la detección temprana  de la enfermedad de alzhéimer en personas mayores /Avance programado en el Diseño e implementación de  lineamientos para la detección temprana  de la enfermedad de alzhéimer en personas mayores)*100</t>
  </si>
  <si>
    <t>Atención Integral en y eficiente en Salud</t>
  </si>
  <si>
    <t xml:space="preserve">Gestión compartida del riesgo  y fortalecimiento de la EPS capital salud  </t>
  </si>
  <si>
    <t>Gestión compartida del riesgo  y fortalecimiento de la EPS capital salud  1187</t>
  </si>
  <si>
    <t>Diseño e implementación de  lineamientos para la detección temprana  de la enfermedad de alzhéimer en Adultos Mayores</t>
  </si>
  <si>
    <t>Validación del documento Programa para la detección temprana y manejo de personas con trastorno Neurocognocitivo Mayor e inicio de la implementación del Programa de Alzheirmer: Asistencia técnica con la USS Kennedy del Programa Distrital para la Detección Temprana y Atención de Personas con Trastorno Neurocognitivo Mayor, se reviso el programa en el marco de la Ruta Especifica de Demencias que se encuentra en construcción. Retroalimentación del informe de avance del convenio 665555-2018, en lo relacionado con el documento de sistematización de las acciones de asistencia técnica a las EAPB e IPS priorizadas para la implementación del Programa para la detección temprana enfermedad de Alzheimer en Adultos Mayore, asi como se retroalimento el informe final en cuanto a los diferentes compromisos y productos, que requieren ser complementados dentro de los documentos relacionados: Documento de propuesta metodológica para adelantar la asistencia técnica y fortalecimiento de las competencias en el talento humano a las EAPB e IPS priorizadas, en la implementación del Programa para la detección temprana de la enfermedad de Alzheimer en adultos mayores, documento de sistematización de las acciones de asistencia técnica realizadas a las EAPB e IPS priorizadas para la implementación del Programa y en el documento de sistematización de las acciones de fortalecimiento técnico en IPS priorizadas para la implementación del programa para la detección temprana de la enfermedad de Alzheimer en adultos, con los respectivos soportes.</t>
  </si>
  <si>
    <t>Vincular a las personas mayores en  estrategias de educación ambiental que promueven estilos de vida saludable.</t>
  </si>
  <si>
    <t>Porcentaje de personas mayores vinculadas en estrategias de educación ambiental que promueven estilos de vida saludable.</t>
  </si>
  <si>
    <t>(Sumatoria de personas mayores vinculadas en estrategias de educación ambiental que promueven estilos de vida saludables / Número de personas mayores que solicitan vinculación en las  estrategias de educación ambiental que promueven estilos de vida saludable ) * 100</t>
  </si>
  <si>
    <t>Involucrar 1,125,000 ciudadanos en acciones de educación ambiental.</t>
  </si>
  <si>
    <t>Recreación y deporte</t>
  </si>
  <si>
    <t>Incrementar la proporción de asistentes a los programas de  recreación, tiempo libre y actividad física dirigidos a las  personas mayores.</t>
  </si>
  <si>
    <t>Realizar actividades recreativas y culturales en donde se exponen los saberes y tradiciones culturales.</t>
  </si>
  <si>
    <t>Inst. Dist. de Recreación y Deporte - IDRD</t>
  </si>
  <si>
    <t xml:space="preserve">JOSE JOAQUIN SAENZ 
OSCAR OSWALDO RUIZ
WILSON ALZATE </t>
  </si>
  <si>
    <t xml:space="preserve">josej.saenz@idrd.gov.co  
oscar.ruiz@idrd.gov.co   wilson.alzate@idrd.gov.co </t>
  </si>
  <si>
    <t>Numero de Actividades realizadas en "Nuevo Comienzo"</t>
  </si>
  <si>
    <t>Sumatoria de Actividades Realizadas.èn "Nuevo Camino"</t>
  </si>
  <si>
    <t>Construccion de comunidad</t>
  </si>
  <si>
    <t>Cambio cultural y constrccion del tejido social para la vida.</t>
  </si>
  <si>
    <t>Intervencion integral en territorios y poblaciones priorizadas a traves de cultura recreacion y deporte</t>
  </si>
  <si>
    <t>Recreacion  Activa  365</t>
  </si>
  <si>
    <t>Realizar 150.509 actividades recreativas dirigidas a grupos etarios.</t>
  </si>
  <si>
    <t>Estrategia dinamizadora de procesos de rescate de saberes culturales y recreativos de las diversas regiones del país; es una muestra de expresiones culturales, musicales, literarias, artesanales, juegos tradicionales, entre otras.  
En el periodo comprendido entre el 1 de enero y el 31 de diciembre se realizaron 23 actividades con 2.683 asistentes.</t>
  </si>
  <si>
    <t xml:space="preserve">Una vez fue asignada la cuota global se reformula la asignación de recursos, por tanto el presupuesto de la meta y el número de actividades varia            </t>
  </si>
  <si>
    <t>Realizar actividades recreativas con el fin de generar espacios de integracion.</t>
  </si>
  <si>
    <t>Numero de Actividades realizadas en" Celebración del Mes de la Persona Mayor"</t>
  </si>
  <si>
    <t>Sumatoria de Actividades Realizadas en "Celebración del Mes de la Persona Mayor"</t>
  </si>
  <si>
    <t xml:space="preserve">Es una celebración especial de las personas mayores, a través de actividades recreativas y culturales en las que este grupo poblacional es el protagonista activo durante el mes de agosto. Se realizan jornadas de integración e intercambio a nivel Local, de acuerdo con los componentes y el tema establecido para esta celebración, cerrando con una gran integración en cada localidad, fortalecida con las alianzas interinstitucionales de las entidades que trabajan con y para las personas mayores. 
En el periodo comprendido entre el 1 de enero y el 31 de diciembre se realizaron 21 actividades con 7.739 asistentes.
</t>
  </si>
  <si>
    <t>Realizar actividades recreativas que permitan generar un proceso de socialización e integración al interior de cada grupo y con los diferentes grupos de personas mayores de cada localidad, a través de la lúdica, la recreación y la música tradicional colombiana.</t>
  </si>
  <si>
    <t>Numero de Actividades realizadas en "Viejoteca Local."</t>
  </si>
  <si>
    <t>Sumatoria de Actividades Realizadas en "Viejoteca Local".</t>
  </si>
  <si>
    <t>Actividad que busca generar un proceso de socialización e integración al interior de cada grupo y con los diferentes grupos de personas mayores en cada localidad, a través de la lúdica, la recreación y la música tradicional colombiana.  En el periodo comprendido entre el 1 de enero y el 31 de diciembre se realizaron 16 actividades con 3.787 asistentes.</t>
  </si>
  <si>
    <t>Realizar actividades recreativas que permitan generar posibilidades de desarrollo en los aspectos biológicos, psicológicos, sociales y cognitivos a las personas.</t>
  </si>
  <si>
    <t>Numero de Actividades realizadas en " Viviendo a través del Juego"</t>
  </si>
  <si>
    <t>Sumatoria de Actividades Realizadas en "Viviendo a través del Juego"</t>
  </si>
  <si>
    <t>Brindar experiencias de participación individual y grupal, posibilitando a la persona mayor  a disfrutar y fortalecer lazos de integración y de nuevas experiencias a través de juegos recreativos y predeportivos, contribuyendo a mejorar el bienestar físico y emocional de los participantes a través de la sana competencia.  
En el periodo comprendido entre el 1 de enero y el 30 de junio se realizaron 3.425 actividades contando con la participación de 96.526 asistentes.</t>
  </si>
  <si>
    <t>Techo, comida y sustento</t>
  </si>
  <si>
    <t xml:space="preserve">Beneficiar a personas mayores de 62 años o más, con tarjetas personalizadas para hacer uso del Sistema Integrado de Transporte Masivo con un dcto especial del 10% para un máximo de 30 viajes </t>
  </si>
  <si>
    <t>_Sector_Movilidad</t>
  </si>
  <si>
    <t>Empresa de Transporte del Tercer Milenio-Transmilenio S.A</t>
  </si>
  <si>
    <t>luz Myriam Sanchez Camacho</t>
  </si>
  <si>
    <t>2203000 ext. 1523 - 1501</t>
  </si>
  <si>
    <t>luz.sanchez@transmilenio.gov.co</t>
  </si>
  <si>
    <t>Porcentaje de Personas mayores de 62 años o más que se benefician con tarjetas personalizadas para SITM que les da un 10% de dcto en un máximo de 30 viajes al mes</t>
  </si>
  <si>
    <t>(sumatoria de personas mayores de 62 años o más que se benefician con tarjetas personalizadas para SITM que les da un 10% de dcto en un máximo de 30 viajes al mes / Total de personas mayores de 62 años o más que cumplen con los requisitos para acceder al beneficio)*100</t>
  </si>
  <si>
    <t>Democracia Urbana</t>
  </si>
  <si>
    <t>Mejor movilidad para todos</t>
  </si>
  <si>
    <t>Gestión y control de la demanda de transporte</t>
  </si>
  <si>
    <t>Estabilización tarifaria del Sistema de Transporte Público gestionado por Transmilenio S. A.</t>
  </si>
  <si>
    <t xml:space="preserve">Remunerar el 100% de la prestación del Servicio de transporte y Recaudo del SITP, durante las
52 semanas del año
</t>
  </si>
  <si>
    <t>Movilidad</t>
  </si>
  <si>
    <t>Generar un aporte al componente del derecho a la movilidad desde el ejercicio de formación en seguridad vial y el reconocimiento de los cambios en las personas mayores a la hora de movilizarse y su condición de movilidad reducida, así como la formación a cuidadores en el mismo tema.</t>
  </si>
  <si>
    <t xml:space="preserve">Formar a personas adultas mayore de 62 años s en temas de seguridad vial </t>
  </si>
  <si>
    <t>Secretaría de Movilidad</t>
  </si>
  <si>
    <t>Luis Fernando Rubio
MARIA ELIZABETH MALAVER</t>
  </si>
  <si>
    <t>3649400 ext: 4482</t>
  </si>
  <si>
    <t>lfromero@movilidadbogota.gov.co
mmalaver@movilidadbogota.gov.co</t>
  </si>
  <si>
    <t>Porcentaje de personas adultas mayores que son formadas en temas de seguridad vial</t>
  </si>
  <si>
    <t>(sumatoria de personas adultas mayores formadas en temas de seguridad vial/ Total de personas adultas mayores que solicitan ser formadas en temas de seguridad vial)*100</t>
  </si>
  <si>
    <t>Seguridad y Comportamientos para la Movilidad.</t>
  </si>
  <si>
    <t xml:space="preserve">IMPLEMENTAR EL PLAN DISTRITAL DE SEGURIDAD VIAL </t>
  </si>
  <si>
    <t>Formar 800.000 personas en temas de seguridad vial</t>
  </si>
  <si>
    <t>Durante el año 2019 se formaron en temas de seguridad vial a 221.982 de los cuales 103.202 son mayores de edad. 
*En los registros de personas formadas que realiza la Secretaría Distrital de Movilidad no se hace discriminación etaria, por tal motivo los datos cuantitativos presentados no son exclusivos para el rango de mayores de 62 años y pueden contener cifras de otras edades. Por tanto se reporta el valor total ejecutado para la meta a diciembre 31 de 2019.
Se precisa, que la meta programada para el 2019 se cumplió al 100%.</t>
  </si>
  <si>
    <t>Con relación a la información presupuestal, en la columna AI se relaciona el presupuesto programado acumulado Plan de Desarrollo, cuya fuente de información es el informe de SEGPLAN "Componente de inversión". Se actualiza el valor por cuanto a medida que avanza el Plan de Desarrollo el presupuesto varía producto de traslados presupuestales, así como por la aprobación del presupuesto cada vigencia. De igual manera, y en lo que corresponde al presupuesto ejecutado en la vigencia 2019, de acuerdo a lo manifestado por la Dirección de Seguridad Vial, no es posible identificar un presupuesto ejecutado  preciso, toda vez que la Secretaría no maneja recursos específicos para grupos poblacionales, razón por la cual se relacionará el presupuesto ejecutado total de la meta a diciembre de 2019.
**La Secretaría no ejecuta los recursos para poblaciones específicas los proyectos son para todas las poblaciones. 
El presupuesto relacionado en la columna AI, según las indicadiciones del formato, corresponde al valor  total de lo programado para el cuatrienio para la meta, según Informe de Segplan con corte a junio de 2019. Se precisa que el valor del cuatrienio puede variar con el transcurso del Plan de Desarrollo, producto de traslados presupuestales.</t>
  </si>
  <si>
    <t>Vivienda</t>
  </si>
  <si>
    <t>La administración Distrital genera estrategias de priorización dirigidos a persona mayor, en los programas de vivienda.</t>
  </si>
  <si>
    <t xml:space="preserve">Otorgar puntaje adicional para inclusión en el Programa Integral de Vivienda Efectiva (PIVE) a los hogares que tengan personas mayores. </t>
  </si>
  <si>
    <t>_Sector_Hábitat</t>
  </si>
  <si>
    <t>Secretaría del Hábitat</t>
  </si>
  <si>
    <t>Edith Juliet Camargo Pardo</t>
  </si>
  <si>
    <t>3581600 ext. 1413</t>
  </si>
  <si>
    <t>edith.camargo@habitatbogota.gov.co</t>
  </si>
  <si>
    <t>Porcentaje de hogares que tengan personas mayores a los cuales se les otorgó puntaje adicional para inclusión en el PIVE</t>
  </si>
  <si>
    <t>Sumatoria de hogares que tengan  personas mayores  con puntaje adicional para (calificación)  inclusión en el Programa Integral de Vivienda Efectiva (PIVE)   / Número de hogares que tengan personas mayores que se presentaron a la convocatoria PIVE*100</t>
  </si>
  <si>
    <t>Nuevo Ordenamiento Territorial</t>
  </si>
  <si>
    <t xml:space="preserve">
Financiación para el Desarrollo Territorial</t>
  </si>
  <si>
    <t>Financiacion para el desarrollo territorial</t>
  </si>
  <si>
    <t>Estructuración de instrumentos de financiación para el desarrollo territorial</t>
  </si>
  <si>
    <t xml:space="preserve">Apoyar la gestión de 80héctareas útil para la construcción de VIS útiles mediante la aplicación de instrumentos de financiación </t>
  </si>
  <si>
    <t>Los planes, programas y proyectos de la SDHT están dirigidos a la comunidad en general e incorpora dentro de algunos de sus programas variables étnicas, diferenciales y de condición de vulnerabilidad para la focalización de los beneficiarios, en consideración con la dimensión de población relacionada. Sus proyectos se orientan a atender el conjunto de la población vulnerable y de menores ingresos, sin desconocer las necesidades de grupos poblacionales específicos. Razón por la cual no se asignan recursos específicos para la atención a la población adulto mayor.</t>
  </si>
  <si>
    <t>Vivir sin humillaciones en la Vejez</t>
  </si>
  <si>
    <t>Cuidándome y cuidándonos</t>
  </si>
  <si>
    <t>Protección y cuidado</t>
  </si>
  <si>
    <t>La Administración Distrital disminuye la proporción de personas mayores de 60 años que duermen contra su voluntad en espacios no habitacionales.</t>
  </si>
  <si>
    <t>Atender integralmente a personas mayores en condición de fragilidad social en la ciudad de Bogotá a través del servicio Centro de Protección Social</t>
  </si>
  <si>
    <t>Número de persona mayor atendida a través del servicio social en Centros de Protección Social</t>
  </si>
  <si>
    <t>Sumatoria de persona mayor atendida a través del servicio social en Centros de Protección Social</t>
  </si>
  <si>
    <t>Atender integralmente a 2.226 personas mayores en condición de fragilidad social en la ciudad de Bogotá a través del servicio Centro de Protección Social.</t>
  </si>
  <si>
    <t>Atender a personas mayores en situación de vulnerabilidad asociada a la falta de lugar estable para dormir en el servicio Centro Noche</t>
  </si>
  <si>
    <t>Número de persona mayor atendida a través del servicio social en Centros Noche</t>
  </si>
  <si>
    <t>Sumatoria de persona mayor atendida a través del servicio social en Centros Noche</t>
  </si>
  <si>
    <t>Atender a 500 personas mayores en situación de vulnerabilidad asociada a la falta de lugar estable para dormir en el servicio Centro Noche.</t>
  </si>
  <si>
    <t>En la vigencia 2019, 724 personas mayores en situación de vulnerabilidad asociada a la falta de lugar estable e higiénico para dormir, son atendidas en seis (6) unidades operativas Centro Noche.</t>
  </si>
  <si>
    <t>Intolerable #2: Cero personas mayores habitando la calle en contra de su voluntad</t>
  </si>
  <si>
    <t>Yili Maria Rodriguez Correa</t>
  </si>
  <si>
    <t>3279797
Ext. 65000</t>
  </si>
  <si>
    <t>yrodriguezr@sdis.gov.co</t>
  </si>
  <si>
    <t>Sumatoria de personas mayores  Habitantes de Calle atendidas en los centros de atención transitoria para la inclusión social</t>
  </si>
  <si>
    <t>N° de personas mayores habitantes de calle participantes en os centros de atención transitoria para la inclusión social/N° de personas mayores habitantes de calle que cumplen con los criterios de atención para los centros de atención transitoria para la inclusión social *100</t>
  </si>
  <si>
    <t>Prevención y atención integral del fenómeno de habitabilidad en calle</t>
  </si>
  <si>
    <t>Atender 10.181 personas en centros de atención transitoria para la inclusión social</t>
  </si>
  <si>
    <t>Sumatoria de personas mayores  Habitantes de Calle participantes en procesos de enlace social y seguimiento</t>
  </si>
  <si>
    <t>N° de personas mayores habitantes de calle participantes en procesos de enlace social y seguimientol/N° de personas mayores habitantes de calle que solicitan el proceso de enlace social y seguimiento *100</t>
  </si>
  <si>
    <t>Integrar 970 Personas a procesos de enlace social y seguimiento.</t>
  </si>
  <si>
    <t>Respetándonos y queriéndonos</t>
  </si>
  <si>
    <t>Seguridad e integridad</t>
  </si>
  <si>
    <t xml:space="preserve">PROMOCIÓN DEL RECONOCIMIENTO, GARANTÍA Y GOCE DEL DERECHO DE LAS PERSONAS MAYORES  A UNA VIDA LIBRE DE VIOLENCIAS </t>
  </si>
  <si>
    <t xml:space="preserve">Orientar a personas mayores  en procesos de prevención de violencia intrafamiliar y sexual en el marco de la Estrategia Entornos Protectores y Territorios Seguros </t>
  </si>
  <si>
    <t>Aleyda Gomez</t>
  </si>
  <si>
    <t>3279797
Ext.1915</t>
  </si>
  <si>
    <t>agomez@sdis.gov.co</t>
  </si>
  <si>
    <t>Porcentaje de personas orientadas en procesos de prevencion de VIF</t>
  </si>
  <si>
    <t>N° personas orientada en procesos de prevención de volencia intrafamiliar/N° personas convocadas x100</t>
  </si>
  <si>
    <t>Igualdad de Calidad de Vida</t>
  </si>
  <si>
    <t>Igualdad y Autonomía para una Bogotá Incluyente</t>
  </si>
  <si>
    <t>Una ciudad para las familias</t>
  </si>
  <si>
    <t xml:space="preserve"> Orientar 12,000  personas en procesos de prevención de la violencia intrafamiliar, atendidas por los servicios sociales de la SDIS</t>
  </si>
  <si>
    <t>Durante el  2019, se orientaron en prevención de violencia intrafamiliar y violencia sexual  a 3409 personas mayores  usuarias del proyectos 1099 "Envejecimiento digno, activo y feliz" principalmente de Centros Día de la SDIS; de los cuales  2583  son mujeres y 826 hombres de las localidades de  Antonio Nariño (145), Barrios Unidos (152), Bosa (259), Chapinero (48), Ciudad Bolívar (220), Engativá (422), Fontibón (93), Kennedy (548), Los Mártires (18),  Puente Aranda (164), Rafael Uribe (116), San Cristóbal (238), Santa Fe (125), Suba (386),  Teusaquillo (60), Tunjuelito (281), Usaquén (58) y Usme (76).   
A través de los procesos de prevención de violencia intrafamiliar y violencia sexual, se logró que  las 3409 personas mayores orientadas reconocieran y reflexionaran acerca de los derechos humanos, potencializar los procesos de deconstrucción y desaprendizaje de prácticas culturales de manejo de poder y control entre hombres y mujeres,  además de la comprensión en cuanto a prácticas democráticas que facilitan la equidad en las relaciones familiares, lo cual redunda en dinámicas libres de violencia al interior de las familias.
•La gestión para realizar procesos de prevención fue adelantada por las referentes locales de familia y los equipos de comisarias móviles en las localidades de Antonio Nariño, Barrios Unidos, Bosa, Chapinero, Ciudad Bolívar, Engativá, Fontibón, Kennedy, Los Martires,  Puente Aranda, Rafael Uribe, San Cristóbal, Santa Fe, Suba,  Teusaquillo, Tunjuelito, Usaquén y Usme.</t>
  </si>
  <si>
    <t>El presupuesto no se puede desagregar por grupo poblacional.
Se recomienda tener en cuenta que el nombre del indicador y  la formula de calculo del indicador  queden planteadas en los mismos términos que la Acción, de la siguiente manera: Nombre del indicador: Porcentaje de personas mayores orientadas en procesos de prevencion de VIF  
Fórmula de cálculo: N° personas mayores orientadas en procesos de prevención de volencia intrafamiliar/N° personas mayores convocadas x100</t>
  </si>
  <si>
    <t>Realizar procesos de restablecimiento de derechos a favor de las personas mayores con discapacidad severa certificada y vulneración verificada.</t>
  </si>
  <si>
    <t>Ambito Nacional Instituto Colombiano de Bienestar Familiar  ICBF - Regional Bogota</t>
  </si>
  <si>
    <t>Blanca Cecilia Valenzuela
Flor de Maria Realpe R.</t>
  </si>
  <si>
    <t>4377630 
Ext.106097</t>
  </si>
  <si>
    <t>blanca. valenzuela@icbf.gov.co
flor.realpe@icbf.gov.co</t>
  </si>
  <si>
    <t>Pocentaje de procesos de restablecimiento de derechos realizados a favor de las personas mayores con discapacidad severa certificada y vulneración verificada.</t>
  </si>
  <si>
    <t>(Sumatoria de procesos de restablecimiento de derechos realizados a favor de las personas mayores con discapacidad severa certificada y vulneración verificada/ Total de procesos de restablecimiento de derechos a favor de personas mayores con discapacidad severa y vulneración verificada que cumplen con los requisitos para su atención) x 100</t>
  </si>
  <si>
    <t>ADOPTAR LAS MEDIDAS NECESARIAS PARA EL RESTABLECIMIENTO DE DERECHOS DE LAS PERSONAS MAYORES VÍCTIMAS DE VIOLENCIA INTRAFAMILIAR</t>
  </si>
  <si>
    <t>Brindar atención a mujeres mayores de 60 años a traves de la línea púrpura</t>
  </si>
  <si>
    <t xml:space="preserve">Porcentaje de mujeres mayores de 60 años atendidas a través de la Línea Púrpura. </t>
  </si>
  <si>
    <t>(Sumatoria de mujeres mayores de 60 años atendidas a través de la Línea Púrpura/ Total de mujeres mayores de 60 años que se comunican a través de la linea Purpura) x 100</t>
  </si>
  <si>
    <t>Construcción de Comunidad y cultura ciudadana</t>
  </si>
  <si>
    <t xml:space="preserve"> Fortalecimiento del Sistema de Protección Integral a Mujeres Víctimas de Violencia - SOFIA</t>
  </si>
  <si>
    <t xml:space="preserve"> Bogotá territorio seguro y sin violencias contra las mujeres</t>
  </si>
  <si>
    <t>Realizar 50000 atenciones a mujeres a través de la Línea Púrpura</t>
  </si>
  <si>
    <t>ADOPTAR LAS MEDIDAS NECESARIAS PARA EL RESTABLECIMIENTO DE DERECHOS DE LAS PERSONAS MAYORES VÍCTIMAS DE VIOLENCIA Y MALTRATO</t>
  </si>
  <si>
    <t>Proteger de manera integral a mujeres mayores de 60 años víctimas de violencia y personas a cargo a través de Casas Refugio</t>
  </si>
  <si>
    <t>Porcentaje de  mujeres mayores de 60 años victimas de violencia y personas a cargo protegidas de manera integral a través de Casas Refugio</t>
  </si>
  <si>
    <t>(Sumatoria de  mujeres mayores de 60 años victimas de violencia y personas a cargo protegidas de manera integral a través de Casas Refugio / Total de mujeres mayores de 60 años que cumplen con los requisitos para protección integral a través de Casa Refugio) x 100</t>
  </si>
  <si>
    <t>Fortalecimiento del Sistema de Protección Integral a Mujeres Víctimas de Violencia - SOFIA</t>
  </si>
  <si>
    <t>Proteger 4450 personas (mujeres víctimas de violencia y personas a cargo) a través de Casas Refugio, de manera integral</t>
  </si>
  <si>
    <t>Acceso a la Justicia</t>
  </si>
  <si>
    <t>Brindar orientaciones jurídicas a mujeres mayores de 60 años víctimas de violencias  a través de casas de igualdad de Oportunidades para las Mujeres.</t>
  </si>
  <si>
    <t>Porcentaje de mujeres mayores de 60 años orientadas  jurídicamante a través de casas de Igualdad de Oportunidades para las Mujeres.</t>
  </si>
  <si>
    <t>(Sumatoria mujeres mayores de 60 años orientadas  jurídicamante a través de casas de Igualdad de Oportunidades para las Mujeres / Total de mujeres mayores de 60 años que solicitan orientación jurídica en las Casas de Igualdad de Oportunidades) x 100</t>
  </si>
  <si>
    <t xml:space="preserve"> Territorialización de derechos a través de las Casas de Igualdad de Oportunidades para las Mujeres
</t>
  </si>
  <si>
    <t>Realizar 30000 orientaciones y asesorías jurídicas a mujeres víctimas de violencias a través de casas de igualdad de Oportunidades para las Mujeres.</t>
  </si>
  <si>
    <t>Realizar orientaciones psicosociales a mujeres mayores de 60 años a través de casas de Igualdad de Oportunidades para las Mujeres.</t>
  </si>
  <si>
    <t>Porcentaje de mujeres  mayores de 60 años con orientación psicosocial a través de casas de Igualdad de Oportunidades para las Mujeres.</t>
  </si>
  <si>
    <t>(Sumatoria de mujeres mayores de 60 años con orientación psicosocial a través de casas de Igualdad de Oportunidades para las Mujeres / Total de mujeres mayores de 60 años que solicitan orientación psicosocial en las Casas de Igualdad de Oportunidades) x 100</t>
  </si>
  <si>
    <t xml:space="preserve">Territorialización de derechos a través de las Casas de Igualdad de Oportunidades para las Mujeres
</t>
  </si>
  <si>
    <t>Realizar 30000 orientaciones psicosociales que contribuyan al mejoramiento de la calidad de vida de las mujeres victimas de violencia</t>
  </si>
  <si>
    <t>Brindar atención a mujeres mayores de 60 años en ejercicio de prostitución en Casa de Todas</t>
  </si>
  <si>
    <t>Porcentaje de mujeres mayores de 60 años en ejercicio de prostitución atendidas en Casa de Todas</t>
  </si>
  <si>
    <t>Sumanoria de mujeres mayores de 60 años en ejercicio de prostitución atendidas en Casa de Todas / Total de mujeres mayores de 60 años en ejercicio de prostitución que solicitan atención en Casa de Todas) x 100</t>
  </si>
  <si>
    <t>Mujeres protagonistas, activas y empoderadaS</t>
  </si>
  <si>
    <t>Operar 2 Casas de Todas  Para la Atención Integral  a mujeres en ejercicio de prostitución</t>
  </si>
  <si>
    <t>Atender con oportunidad a personas mayores victimas de violencia intrafamiliar en las Comisrías de Familia</t>
  </si>
  <si>
    <t>Constanza Jaramillo</t>
  </si>
  <si>
    <t>3279797
Ext.1955</t>
  </si>
  <si>
    <t>cjaramillo@sdis.gov.co</t>
  </si>
  <si>
    <t>Porcentaje de personas mayores atendidas con oportunidad en las Comisarías de Familia por violencia intrafamiliar</t>
  </si>
  <si>
    <t>Sumatoria de personas mayores victimas de vif atendidas con oportunidad en comisarías de familia/ total de personas  mayores atendidas en Comisarias de Familia x 100</t>
  </si>
  <si>
    <t>Alcanzar la oportunidad en el 100.00% de los casos de atención y protección a víctimas de violencias</t>
  </si>
  <si>
    <t>El presupuesto no se puede desagregar por grupo poblacional</t>
  </si>
  <si>
    <t>Envejecer Juntos y Juntas</t>
  </si>
  <si>
    <t>Cambiando para mejorar</t>
  </si>
  <si>
    <t>Imágenes del envejecimiento</t>
  </si>
  <si>
    <t>La Administración Distrital anualmente realiza intersectorialmente la Celebración del Mes del Envejecimiento y la Vejez</t>
  </si>
  <si>
    <t>Realizar actividades para Celebrar el Mes Mayor en el Distrito Capital</t>
  </si>
  <si>
    <t>Pocentaje de actividades realizadas en la Celebración del Mes Mayor</t>
  </si>
  <si>
    <t>(N° de actividades realizadas / N° actividades programadas)*100</t>
  </si>
  <si>
    <t>El presupuesto ejecutado corresponde a las vigencias 2016 a 2019.
El presupuesto cambia de acuerdo a los ajustes del proyecto inversión.
El mes del envejecimiento y la vejez no cuenta con un presupuesto específico,</t>
  </si>
  <si>
    <t>Disminuir  las representaciones e imaginarios adversos de los habitantes de Bogotá frente al proceso de envejecimiento.</t>
  </si>
  <si>
    <t>Incluir efectivamente a personas mayores con discapacidad, en los entornos Productivo y Educativo, en articulación con los sectores público y privado.</t>
  </si>
  <si>
    <t xml:space="preserve">Jenny Tibocha </t>
  </si>
  <si>
    <t>jtibocha@sdis.gov.co</t>
  </si>
  <si>
    <t>Porcentaje de personas mayores con discapacidad incluidos efectivamente en los diferentes entornos educativo o productivo</t>
  </si>
  <si>
    <t>Total de personas mayores con discapacidad incluidos  efectivamente en los entornos educativo o productivo / Total de personas mayores incluidos en los entornos educativo o productivo * 100</t>
  </si>
  <si>
    <t>Por una ciudad incluyente y sin barreras</t>
  </si>
  <si>
    <t>Incrementar a 2,000 personas con discapacidad con procesos de inclusión efectivos en el Distrito</t>
  </si>
  <si>
    <t>La Secretaría Distrital de Integración Social, a través del Proyecto "Por Una Ciudad Incluyente y Sin Barreras", logró en el 2019 incluir efectivamente a cinco (5) personas mayores con discapacidad, en el entorno educativo y productivo; de estas personas, tres (3) son mujeres y dos (2) hombres.</t>
  </si>
  <si>
    <t xml:space="preserve">Meta Suma
No se cuenta con presupuesto específico para esta actividad, pues el presupuesto de la meta del Proyecto de Inversión, está enmarcado en la Política Pública de Discapacidad para el Distrito Capital
</t>
  </si>
  <si>
    <t>Aprendiendo a envejecer</t>
  </si>
  <si>
    <t>Gestión a la investigación</t>
  </si>
  <si>
    <t>En cooperación con el sector académico y social, la ciudad generó investigaciones y procesos de
formación sobre los temas del envejecimiento y la vejez.</t>
  </si>
  <si>
    <t xml:space="preserve">Elaborar un boletín a partir de los resultados obtenidos de la Encuesta Multipropósito 2017, que dé cuenta de la información correspondiente a las personas mayores del Distrito Capital. </t>
  </si>
  <si>
    <t>_Sector_Planeación</t>
  </si>
  <si>
    <t>Secretaría Planeación</t>
  </si>
  <si>
    <t>Claudia Torres
Profesional de Direccion Equidad y Politica Poblacional.</t>
  </si>
  <si>
    <t>Ext 8527</t>
  </si>
  <si>
    <t>ctorres@sdp.gov.co</t>
  </si>
  <si>
    <t>Boletín elaborado con los resultados de la EMP 2017 que dan cuenta de la información correspondiente a las personas mayores del Distrito Capital</t>
  </si>
  <si>
    <t>Número de Boletínes elaborados con los resultados de la EMP 2017 que dan cuenta de la información correspondiente a las personas mayores del Distrito Capital</t>
  </si>
  <si>
    <t>La meta está indicada para 2019</t>
  </si>
  <si>
    <t>07 Eje transversal 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</si>
  <si>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</si>
  <si>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</si>
  <si>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</si>
  <si>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La Dirección de Equidad y Políticas Poblacionales se encuentra en la etapa de revisión del estudio.</t>
  </si>
  <si>
    <t>Las personas que procesan la información son de planta razón por la cual se dispone de  recursos de funcionamiento. Si bien la Encuesta Multipropósito tiene un costo cercano a los $16.762 millones de pesos, producto de un proyecto de regalías. No es posible discriminar un monto destinado para cada estudio, dado que esta Encuesta se usa para la mayoría de los estudios socioeconómicos de la SDP.</t>
  </si>
  <si>
    <t>Escuchando nuestros saberes</t>
  </si>
  <si>
    <t>Responsabilidad intergeneracional</t>
  </si>
  <si>
    <t>La Administración Distrital genera acciones estrategicas para la cualificación de los servidores públicos con relación a la Política Pública Social para el Envejecimiento y la Vejez, y la conceptualización sobre envejecimiento y vejez.</t>
  </si>
  <si>
    <t>Cualificación de funcionarios públicos a través de procesos de formación en atención diferencial por orientación sexual e identidad de género, orientado a las personas mayores.</t>
  </si>
  <si>
    <t>Número de procesos de formación en atención diferencial por orientación sexual e identidad de género</t>
  </si>
  <si>
    <t>Sumatoria de procesos  desarrollados de formación en atención diferencial por orientación sexual e identidad de género/ total de procesos programados  en formación en atención diferencial por orientación sexual e identidad de género</t>
  </si>
  <si>
    <t>Desarrollar actividades dirigidas a 7050 personas que laboran en los sectores público, privado o mixto, para realizar procesos de formación en atención diferencial por orientación sexual e identidad de género.</t>
  </si>
  <si>
    <t>Vincular a 1500 servidores públicos en procesos de capacitación en competencias para la atención inclusiva a personas con discapacidad</t>
  </si>
  <si>
    <t>Jenny Tibocha</t>
  </si>
  <si>
    <t>Número de servidores públicos vinculados en procesos de competencias para la atención inclusiva a personas con discapacidad.</t>
  </si>
  <si>
    <t>Total de servidores públicos vinculados en proceso de capacitación/ Total de servidores públicos programados para proceso de capacitación</t>
  </si>
  <si>
    <t>Vincular a 1,500 servidores públicos en procesos de capacitación en competencias para la atención inclusiva a personas con discapacidad</t>
  </si>
  <si>
    <t>La Secretaría Distrital de Integración Social, a través del Proyecto "Por Una Ciudad Incluyente y Sin Barreras", logró en el 2019 capacitar en competencias para la atención inclusiva a personas con discapacidad a 278 servidores/as públicos, los cuales pertenecen a entidades como Departamento Administrativo del Servicio Civil Distrital,  Transmilenio S.A,  Secretaría de Educación Distrital, Instituto para la Economía Social IPES, Secretaría Distrital de Movilidad, Instituto Distrital de Turismo, Instituto de Desarrollo Urbano (IDU), Defensioria del Espacio Público (DADEP), IDIPRON, el Instituto de Recreación y Deporte y la Secretaria Distrital de Integración Social.</t>
  </si>
  <si>
    <t>Meta Suma
No se cuenta con presupuesto específico para esta actividad, pues el presupuesto de la meta del Proyecto de Inversión, está enmarcado en la Política Pública de Discapacidad para el Distrito Capital
 La programación de magnitud de la meta varía, debido al sobrecumplimiento en el año 2017.</t>
  </si>
  <si>
    <t>Capacitar al 100 % de servidores públicos de los equipos de la Subdirección para la Vejez en procesos de atención y porevención de violencia intrafamiliar y sexual.</t>
  </si>
  <si>
    <t>3279797
Ext. 1915</t>
  </si>
  <si>
    <t>Porcentaje de servidores públicos de la Subdirección para la Vejez de SDIS capacitadas para la atención y prevención integral de vif y vs.</t>
  </si>
  <si>
    <t>Sumatoria  de servidores públicos capacitados/ total de las servidores públicos convocadas x 100</t>
  </si>
  <si>
    <t xml:space="preserve">Capacitar 15,000 personas de las entidades distritales y personas de la sociedad civil para la atención integral y la prevención de violencia intrafamiliar y delito sexual </t>
  </si>
  <si>
    <t>En el 2019, se formaron en la estrategia de prevención de Violencia Intrafamiliar y  violencia Sexual  a 29 servidores y servidoras del proyecto 1099 “Envejecimiento digno, activo y feliz” de la SDIS, de los servicios Centros Día y Centro Noche,  de los cuales 23 son hombres y 3 mujeres, de las localidades de Bosa (12) y Teusaquillo (17). 
Los procesos de prevención permitieron a los 29 servidores de los centros día y Centro Noche,  lograron identificar los tipos de violencia, rutas de atención, reconocimiento de situaciones de violencia que se presenta al interior de las familias y que se perpetuaban de generación en generación, y que  se han normalizado en las dinámicas de convivencia; de igual manera se dio a conocer los derechos de las personas mayores y las obligaciones de los hijos o familiares, así como visibilizar las redes de apoyo institucionales y familiares, que permitan generar espacios que contribuyan a facilitar un envejecimiento digno y a vivir sin humillaciones. (Ley 1850 de 2017 y Política Pública Social para el envejecimiento y la vejez del Distrito Capital), convirtiéndose así en un grupo de multiplicadores de la estrategia de prevención como ciudadanos-as  y servidores públicos corresponsables en sus territorios frente al ejercicio de la prevención y la atención de las violencias.</t>
  </si>
  <si>
    <t>El presupuesto no se puede desagregar por grupo poblacional          
Se recomienda tener en cuenta que la formula de cálculo del indicador  quede planteada en los mismos términos que el  nombre del indicador, de la siguiente manera:  Sumatoria  de servidores públicos de la Subdirección para Vejez de  SDIS  capacitados/ total de las servidores públicos de la Subdirección para la Vejez de SDIS convocados x 100</t>
  </si>
  <si>
    <t>Vivir como se quiere en la vejez</t>
  </si>
  <si>
    <t>Transversalización de la Política Pública para el Envejecimiento y la Vejez, a través de articulaciones con las diferentes Políticas Públicas Sociales del Distrito Capital.</t>
  </si>
  <si>
    <t>Implementar el seguimiento del Plan de Acción de la Política Pública Social de Envejecimiento y Vejez</t>
  </si>
  <si>
    <t>Porcentaje de cumplimiento de las actividades programadas del Plan de Acción de la Política Pública Social de Envejecimiento y Vejez</t>
  </si>
  <si>
    <t>Sumatoria del cumplimiento de las  actividades programadas del Plan de Acción de la Política Pública Social de Envejecimiento y Vejez/Actividades programadas *100</t>
  </si>
  <si>
    <t>Implementar 1 Plan de seguimiento del Plan de Acción de la PPSEV</t>
  </si>
  <si>
    <t>El presupuesto ejecutado corresponde a las vigencias 2016 a 2019.
El presupuesto cambia de acuerdo a los ajustes del proyecto inversión.
Los procesos de participación no cuentan con un presupuesto específico,</t>
  </si>
  <si>
    <t>Durante el año 2019, desde la Subdirección para Asuntos LGBTI, se atendió el 100%  de las personas mayores de los sectores sociales LGBTI, sus familias y redes de apoyo que se acercaron a las unidades operativas asociadas al servicio y los equipos locales</t>
  </si>
  <si>
    <t>15 funcionarios y funcionarias mayores de 60 años, vinculados a procesos de ampliación e instalación de capacidades con el fin  de desmitificar los prejuicios asociados a la orientación sexual y la identidad de género y mejorar la respuesta institucional para la atención de las personas de los sectores sociales LGBTI.</t>
  </si>
  <si>
    <t>Atender integralmente  a 48.000 personas mayores en condición de fragilidad social en la ciudad de Bogotá  a través del servicio Centros Día</t>
  </si>
  <si>
    <t>Entregar a 102.000 personas mayores en situación de vulnerabilidad socioeconómica apoyos económicos.</t>
  </si>
  <si>
    <t xml:space="preserve">Entre 2016 y 2019 se ha realizado seguimiento a doscientos cuarenta y nueve (249) procesos, así: a) A ciento dieciséis (117) procesos de las vigencias 2016 y 2017 se les prestó asesoría para la organización documental de los expedientes de gestión y seguimiento. b) A setenta y cuatro (74) procesos de la vigencia 2018, se les ha acompañado técnicamente en los comités de seguimiento a la ejecución y en la organización de los expedientes de gestión y contratación. A los cincuenta y ocho (58) procesos del 2019, se les ha acompañado en la formulación y en el seguimiento técnico al igual que se ha organizado los expedientes.
A 31 de diciembre de 2019, se implementaron 19 resoluciones de apoyo económico tipo C. Es decir, se comprometió el 98% de los recursos asociados a los conceptos técnicos emitidos y el 100% frente a los conceptos solicitados por las Alcaldías locales.
</t>
  </si>
  <si>
    <t>El presupuesto no está programado específicamente para personas mayores.</t>
  </si>
  <si>
    <t>En lo corrido del Plan Distrital de Desarrollo, 221.233 personas han participado de los procesos de desarrollo de capacidades que ofrece la Secretaría Distrital de Integración Social a través de sus Centros de Desarrollo Comunitario. Estos espacios están orientados al disfrute del deporte, la cultura; la promoción de la organización social comunitaria mediante ejercicios de corresponsabilidad que aporten a la cultura ciudadana y la ampliación de oportunidades en el mejoramiento de sus ingresos económicos, con la finalidad de promover la apropiación del territorio, el amor por la ciudad y cuidado de lo público. De estos, 65.352 ciudadanos fueron formados en 2019.</t>
  </si>
  <si>
    <t>En la vigencia 2019, 2.408 personas mayores en condición de fragilidad social en la ciudad de Bogotá han sido atendidas integralmente en 16 Centros de Protección Social, los cuales prestan un servicio de atención integral las 24 horas del día siete días a la semana, de conformidad a los anexos técnicos y estandares de calidad del servicio, contribuyendo  al bienestar y al mejoramiento de la calidad de vida de la población mayor que no cuenta con redes familiares o sociales.</t>
  </si>
  <si>
    <t>En la vigencia 2019, se atendieron 67 personas mayores en procesos de enlace social y seguimiento.</t>
  </si>
  <si>
    <t>$1.013.352.557.</t>
  </si>
  <si>
    <r>
      <t xml:space="preserve">A través del canal interno </t>
    </r>
    <r>
      <rPr>
        <i/>
        <sz val="10"/>
        <rFont val="Calibri Light"/>
        <family val="2"/>
      </rPr>
      <t>comunicacioninterna@ambientebogota.gov.co</t>
    </r>
    <r>
      <rPr>
        <sz val="10"/>
        <rFont val="Calibri Light"/>
        <family val="2"/>
      </rPr>
      <t xml:space="preserve">, desde la Oficina Asesora de Comunicaciones, para el año 2019, se realizó la difusión de la oferta institucional de servicios a personas mayores de 60 años en el Distrito Capital:
 *Articulo 21 de marzo de 2019: </t>
    </r>
    <r>
      <rPr>
        <i/>
        <sz val="10"/>
        <rFont val="Calibri Light"/>
        <family val="2"/>
      </rPr>
      <t>Alcaldía abre 300 cupos para personas de la tercera edad en centros día y noche.</t>
    </r>
    <r>
      <rPr>
        <sz val="10"/>
        <rFont val="Calibri Light"/>
        <family val="2"/>
      </rPr>
      <t xml:space="preserve">
* Articulo 9 de mayo de 2019: </t>
    </r>
    <r>
      <rPr>
        <i/>
        <sz val="10"/>
        <rFont val="Calibri Light"/>
        <family val="2"/>
      </rPr>
      <t>Así funciona el Centro Noche del barrio Quiroga, al servicio de los adultos mayores vulnerables.</t>
    </r>
    <r>
      <rPr>
        <sz val="10"/>
        <rFont val="Calibri Light"/>
        <family val="2"/>
      </rPr>
      <t xml:space="preserve">
* Articulo 8 de julio de 2019: </t>
    </r>
    <r>
      <rPr>
        <i/>
        <sz val="10"/>
        <rFont val="Calibri Light"/>
        <family val="2"/>
      </rPr>
      <t>Vuelve a Bogotá el festival que integra a abuelos y padres con sus niños</t>
    </r>
    <r>
      <rPr>
        <sz val="10"/>
        <rFont val="Calibri Light"/>
        <family val="2"/>
      </rPr>
      <t>.
* Articulo 13 de agosto de 2019, pieza: "Este mes celebramos la vida y el legado de nuestros  viejos".
* Articulo 16 de octubre de 2019: POT para las mujeres, niños, ciclistas y personas mayores.</t>
    </r>
  </si>
  <si>
    <t>La naturaleza de la meta no permite establecer un criterio de medición, por lo tanto en el cuatrenio se avanzará en el diseño, implementación y seguimiento de la ruta.
No se indica presupuesto teniendo presente que se lleva a cabo con gestión de la Entidad.
El presupuesto cambia de acuerdo a los ajustes del proyecto inversión.</t>
  </si>
  <si>
    <t xml:space="preserve">Durante la vigencia 2019 se formaron 566 personas mayores líderes de Organizaciones Sociales y de los Consejos de Sabios y Sabias en las diferentes líneas de formación del IDPAC, esto se detallará en el informe cualitativo. </t>
  </si>
  <si>
    <t xml:space="preserve">En el marco del Fortalecimiento del tema de persona mayor, se fortalecieron las siguientes Organizaciones: Años Dorados Somos Colombia, Santa Rosa Norte, Coral de Personas Mayores de la Candelaria, Grupo de Danza de Ciudad Bolívar, Los y Las Quinceañeras de la Acacia de la Localidad de Ciudad Bolívar, El Señor de Los Milagros de la Localidad de los Mártires, Asociación Acción Social por Colombia-ACSOCOL de la Localidad de la Candelaria.  
Dando cumplimiento a la meta del proyecto se realizaron en el año 2019 siete recorridos de Mayor Participación que consiste en que el IDPAC organiza servicios de integración entre personas mayores que consta de dos componentes: en primer lugar una ruta temática que cada mes será coordinada por una Comisión del Consejo de Sabios y Sabias y una Entidad del Distrito para presentar la oferta de dicha entidad y sus mecanismos de participación; en segundo lugar sesiones de ideación en los puntos de destino con el fin de generar propuestas pertinentes a  la temática planteada de forma colaborativa entre las personas mayores y la entidad
• En articulación con la Gerencia de Mujer y Genero de la Subdirección "Recorrido de Mayor Participación de Personas Mayores" de la Localidad de Ciudad Bolívar, en el cual se hizo una articulación con Gerencia de Mujer y Género. 
• "Recorrido de Mayor Participación de Personas Mayores" con personas mayores de la Localidad de Suba en el Jardín Botánico, en articulación con Gerencia de Mujer y Genero y Migrantes. 
• En articulación con Gerencia de escuela en el trabajo de talleres de tejido social, se realizó el recorrido con personas mayores de la Localidad de Ciudad Bolívar en el Jardín Botánico, en el cual se hizo un taller sobre la importancia de las personas mayores en la Participación ciudadana y en la construcción de paz. 
• Con la Organización Bolivianos en Acción se realizó un recorrido por el sector histórico de Bogotá.
• Con la Organización Años Dorados Somos Colombia se hizo un recorrido por "La Exposición Genealogías, representaciones, violencias y respuestas Capital animal" de Capital Animal del Artista Andrés Matías Pinilla, Animal, conceptual y paranormal, en el Monumento a los Héroes  con una asistencia de 25 personas mayores de la localidad de Antonio Nariño y Suba.
• Con mujeres cuidadoras mayores de las Localidades de Antonio Nariño y Ciudad Bolívar, se realizó un recorrido por la Biblioteca el Tunal y una sensibilización sobre “La Tauromaquia una reflexión sobre el dolor”.  
• Con el Hogar Geriátrico Semillas de Mostaza se llevó a cabo el recorrido por la Exposición Goya en la Biblioteca El Tunal y se realizó un taller sobre reconstrucción del tejido social.  
</t>
  </si>
  <si>
    <t xml:space="preserve">En cuanto a la meta identificada vale la pena precisar los siguiente:
1. La meta estimada para 2017, 2018, 2019 y 2020 es un proceso de fortalecimiento en este caso para la población mayor que puede cubrir una o varias organizaciones. Dado que esta meta se toma como referencia de la meta proyecto de inversión 1014 "fortalecer 50 organizaciones de nuevas expresiones" comparte esa meta con otras expresiones como lo son: animalistas, ambientalistas, biciusuarios, niños y niñas, migrantes, víctimas del conflicto armado y peatones. 
En cuanto a la identificación de fuentes de financiación vale la pena precisar lo siguiente: 
1. El presupuesto programado corresponde al total del proyecto para 2017, 2018 y 2019, que incluye otras poblaciones no sólo fortalecer organizaciones de persona mayor
2. El presupuesto ejecutado es la sumatoria de 2017, 2018 y 2019, lo que corresponde al líderes y apoyo del temas de persona mayor en el IDPAC. 
3. El resultado del porcentaje del presupuesto corresponde a la división entre el presupuesto ejecutado sobre el presupuesto programado.
</t>
  </si>
  <si>
    <t xml:space="preserve">Para el año 2019, se registró la vinculación de 6435 personas mayores (mayor de 59 años), en procesos departicipación ciudadana en gestión ambiental local, liderados por la Secretaría Distrital de Ambiente en las 20  localidades de Bogotá.USAQUEN  403.CHAPINERO  119. SANTAFE366 
SAN CRISTOBAL  262 
USME  282 
TUNJUELITO  320 
BOSA   219 
KENNEDY  960 
FONTIBON  373 
ENGATIVA  506 
SUBA  123 
BARRIOS UNIDOS  366 
TEUSAQUILLO  699 
MARTIRES  301 
ANTONIO NARIÑO  105 
PUENTE ARANDA  250 
CANDELARIA  258 
RAFAEL U. U.  189 
CIUDAD BOLIVAR  301 
SUMAPAZ  33 
</t>
  </si>
  <si>
    <r>
      <t xml:space="preserve">Esta meta de proyecto de inversión, no hace diferenciación por grupos poblacionales, por tal motivo, desde la SDA se realiza la atención de manera transversal a toda la ciudadania mediante la implementación de un enfoque de derechos y diferencial. Es así que en el desarrollo y cumplimiento de la misma y en su presupuesto general, se incluye la atención a la población de personas mayores de 60 años en el D.C. 
* El presupuesto programado correspondiente a la meta proyecto: </t>
    </r>
    <r>
      <rPr>
        <i/>
        <sz val="10"/>
        <rFont val="Calibri Light"/>
        <family val="2"/>
      </rPr>
      <t>Participación de 125.000 ciudadanos en procesos de gestión ambiental local</t>
    </r>
    <r>
      <rPr>
        <sz val="10"/>
        <rFont val="Calibri Light"/>
        <family val="2"/>
      </rPr>
      <t>, en el año 2019, se reporta: 1610 millones de pesos corrientes. El valor corresponde a la ficha EBI del proyecto de inversión 981, version 31 de marzo de 2019. http://ambientebogota.gov.co/c/document_library/get_file?uuid=907f154f-eb5e-47f7-99cc-a9ffb23c5154&amp;groupId=55886</t>
    </r>
  </si>
  <si>
    <t xml:space="preserve">En el marco del Plan de Desarrollo Bogotá Mejor para Todos, la Secretaría Distrital de Integración Social entregó a 105,429 personas mayores en situación de vulnerabilidad social e inseguridad económica, un apoyo económico y así aportar a satisfacer en parte  sus necesidades básicas. En lo corrido de esta Administración la cobertura se ha incrementado en 4.611 nuevos cupos para personas mayores en situación de vulnerabilidad social e inseguridad económica.
En articulación con el Ministerio de Trabajo se logró el aumento en $5.000 del valor de los apoyos económicos B y B desplazado a partir de septiembre de 2019.  </t>
  </si>
  <si>
    <t xml:space="preserve">Durante el año 2019, dentro de la población mayor, se atendieron un total de 192 personas, se realizó asistencia técnica a:  los usuarios de la alternativa emprendimiento social, 44 personas, feria navideña Parque Nacional 6 personas, feria navideña Madrugón de San Victorino 15 personas, mobiliario semi-estacionario 10 personas, puntos comerciales 30 personas, puntos de encuentro 4 personas, quioscos 34 personas, plazoleta de las aguas 3 personas, festival de verano 3 personas.
También se fortalecieron comercialmente en los puntos  de comidas a 39 personas, así como se dío participación en la rueda de negocios de calzado y marroquineria 2 personas y en la rueda de negocios de confecciones 1 persona. </t>
  </si>
  <si>
    <t>Es una meta de impacto. Se hace claridad que la meta no está programada de manera directa a una población en particular, por lo tanto y en la medida en que se ejecuten las acciones correspondientes se reportarán los porcentajes de presupuesto programado.</t>
  </si>
  <si>
    <t>N.A.</t>
  </si>
  <si>
    <t xml:space="preserve">  En cuanto al presupuesto programado y ejecutado para la vigencia 2019, se precisa que durante el segundo semestre se realizó traslado presupuestal del total de los recursos en la meta, por lo que las acciones de gestión se cumplieron con  recurso humano de planta, garantizando así, el cumplimiento de la acción</t>
  </si>
  <si>
    <t>Para el año 2019, se registró la vinculación de 6342 personas mayores de 60 años, en estrategias de educación ambiental. De la siguiente manera: Aulas Ambientales:  Soratama: 378, Entrenubes:521 , Santa Maria del lago:1156 , Mirador de los Nevados:171 , AUAMBARI:198. TOTAL AULAS: 2424. En las localidades:  
USAQUEN 127
CHAPINERO 184
SANTAFE 360
SAN CRISTOBAL 178
USME 167
TUNJUELITO 84
BOSA  737
KENNEDY 188
FONTIBON 103
ENGATIVA 367
SUBA 291
BARRIOS UNIDOS 110
TEUSAQUILLO 190
MARTIRES 58
ANTONIO NARIÑO 199
PUENTE ARANDA 286
CANDELARIA 50
RAFAEL U. U. 102
CIUDAD BOLIVAR 134
SUMAPAZ 3
Total territorios: 3918</t>
  </si>
  <si>
    <r>
      <t xml:space="preserve"> Esta meta no hace diferenciación por grupos poblacionales, por tal motivo, desde la SDA se realiza la atención de manera transversal a toda la ciudadania mediante la implementación de un enfoque de derechos y diferencial. Es así que en el desarrollo y cumplimiento de la misma y en su presupuesto general, se incluye la atención a la población de personas mayores de 60 años en el D.C. El presupuesto programado correspondiente a la meta proyecto:</t>
    </r>
    <r>
      <rPr>
        <i/>
        <sz val="10"/>
        <rFont val="Calibri Light"/>
        <family val="2"/>
      </rPr>
      <t xml:space="preserve"> Participación de 1.125.000 ciudadanos en acciones de educación ambiental</t>
    </r>
    <r>
      <rPr>
        <sz val="10"/>
        <rFont val="Calibri Light"/>
        <family val="2"/>
      </rPr>
      <t xml:space="preserve"> en el año 2019, se reporta: 2.820 millones de pesos corrientes. El valor corresponde a la ficha EBI del proyecto de inversión 981, version 31 de marzo de 2019. http://ambientebogota.gov.co/c/document_library/get_file?uuid=907f154f-eb5e-47f7-99cc-a9ffb23c5154&amp;groupId=55886</t>
    </r>
  </si>
  <si>
    <t>Se realizó la celebración del Mes Intersectorial del Envejecimiento y la Vejez (Acuerdos 564 y 578 de 2014) con la participación de entidades del Sector Público (Salud, Cultura, Recreación y Deporte - IDRD, Gobierno - IDPAC, Mujer,  Ambiente e Integración Socia,Planeación), representantes de la Sociedad Civil del Consejo Distrital de Sabios y Sabias, Comités Operativos tanto Distrital como locales de envejecimiento y vejez, Sector privado: delegados de ASCUN, Universidad Javeriana-Instituto de Envejecimiento y Vejez, y Compensar.</t>
  </si>
  <si>
    <t xml:space="preserve">Se consolidó el informe intersectorial del Plan de Acción de la Política Pública Social para el Envejecimiento y la Vejez - Vigencia 2019, con los avances de Secretaría de Salud, Cultura, Recreación y Deporte, IDPAC, Secretaría de la Mujer, Secretaría de Ambiente, Secretaría Distrital de Educación, Secretaría de Hábita y Transmilenio.
Durante el año 2019, se desarrollado seis (6) Comités Operativos de Envejecimiento y Vejez - COEV, en los cuales se formuló el plan de acción 2019, y se desarrollaron los siguientes ejes temáticos por sesión:  seguridad económica, salud, educación, enfoque diferencial, violencias contra las personas mayores, a través de comisiones intersectoriales de trabajo para la preparación y desarrollo del COEV.
Se consolidó un documento que contiene la estructura general de la Ruta de Atención Integral para las Personas Mayores - RAIM, con las revisiones y retroalimentaciones hechas por el equipo de la Subdirección para la Vejez. Dicho documento contiene 1)una contextualización sobre la situación de las personas mayores en Bogotá; 2) los fundamentos conceptuales de la Ruta, así como su propósito guía; 3)los principios que orientan el diseño e implementación de la misma; 4) los entornos en los cuales se manifiesta y  5) las realizaciones que busca materializar. Al generar esta estructura conceptual, la RAIM sienta las bases para el desarrollo de la forma concreta en la cual se plantea el cumplimiento de las realizaciones y permite pasar a una tarea de identificación y articulación de atenciones. 
Se consolidó una versión avanzada con la identificación de las atenciones que se articularían a la implementación de las realizaciones. Dicho documento presenta las 14 realizaciones e identifica las atenciones que, en cada una de ellas, son fundamentales para garantizar su cumplimiento. En cada atención, se identifican los responsables que están a cargo y los entornos en los la misma tiene incidencia. 
</t>
  </si>
  <si>
    <t>Realizar acompañamiento pedagógico, didáctico y curricular a docentes y directivos docentes de las instituciones educativas distritales, en la atención educativa a la poblacion adulta mayor desde enfoque diferencial.</t>
  </si>
  <si>
    <t>Actualizar los 3 modelos de las propuestas educativas flexibles para responder a las necesidades de la población que por distintos factores no puede acceder a la educación, y requiere de otras alternativas para alcanzar la educación media.</t>
  </si>
  <si>
    <t>El presupuesto programado es dinámico, por lo que se actualiza de acuerdo con los movimientos presupuestales realizados 2019. Corresponde al presupuesto de la meta del proyecto de inversión del cuatrienio 2017-2020 registrado en SEGPLAN. 
El presupuesto ejecutado 2019 de $$38.281.820 incluye vejez y juventud, y va dirigido a las dos acciones del proyecto 1053 definidas en este plan de acción. No se tiene presupuesto específico para esta acción para vejez. En este caso segun instrucciones de la SDP, el presupuesto ejecutado es NA (no aplica), y el porcentaje de presupuesto también es NA (no aplica).
Es importante aclarar que con las dos (2) acciones del proyecto 1053 se garantiza la atención educativa a 59 IED en el marco del acompañamiento pedagógico, teniendo así logros de manera integral.</t>
  </si>
  <si>
    <t xml:space="preserve">Se acompaña al 100% de las Instituciones Educativas Distritales que ofrecen atención educativa formal a personas Adultas mayores, con:Implementación de estrategias educativas flexibles con enfoque diferencial, acompañamiento pedagógico, didáctico y curricular, cualificación a docentes, resistencia por parte de los docentes a adoptar las propuestas transversales de aplicación de los ajustes curriculares a las mallas y planes de estudio, disponibilidad de tiempos para aplicación de ajustes curriculares dadas las dinámicas que se dan en las jornadas nocturnas y de fin de semana.
</t>
  </si>
  <si>
    <t xml:space="preserve">Se identificó al interior de cada institución educativa, el estado del Programa en términos de: organización de la oferta, estrategias implementadas, cobertura por estrategia, organización escolar (niveles, jornadas, sedes), talento humano, infraestructura, inventario de materiales.• Se articuló con la Dirección de Cobertura, la implementación de modelos o estrategias educativas flexibles para población en Extraedad y Educación para Adultos, en los que se encuentran las personas mayores, específicamente sobre las orientaciones pedagógicas y el desarrollo metodológico de los mismos. Al respecto, el equipo de referentes de la Dirección de Inclusión e Integración de Poblaciones logró realizar la revisión pedagógica de las propuestas y formalizó la retroalimentación a la que hubo lugar; logró participar de las jornadas de capacitación y/o transferencias de las estrategias; además, realizó seguimiento y acompañamiento al desarrollo en campo en los puntos de formación. De la misma manera, la Dirección de Inclusión logró participar en todos los comités técnicos convocados y liderados por la Dirección de Cobertura sobre modelos educativos flexibles.
</t>
  </si>
  <si>
    <t xml:space="preserve">TRANSMILENIO S.A, no ejecuta el presupuesto por población con tarifa diferencial específica,  los recursos los ejecuta para todas las poblaciones. 
</t>
  </si>
  <si>
    <t>En el programa PIVE hay un total de 23.366 hogares inscritos. De esos hogares, 2.514 cuentan con personas mayores; para un total de 2.977 personas adultos mayores inscritas en el PIVE. Han sido beneficiarios del PIVE un total de 5.641 hogares, de los cuales 345 hogares tienen 414 personas mayores. Fecha Corte 31-12-2019</t>
  </si>
  <si>
    <t xml:space="preserve"> 2,251.000.000</t>
  </si>
  <si>
    <t xml:space="preserve">De enero a diciembre de 2019, 23 mujeres mayores terminaron proceso formativo de 40 horas. </t>
  </si>
  <si>
    <t>La Secretaría Distrital de la Mujer, no tiene su presupuesto desagregado ni por población ni por acción, por esta razón se informa el presupuesto programado por meta asociada según informe SEGPLAN (Cifras en millones de pesos).
Se ajusta el valor programado para la meta correspondiente. Se toman los valores de los proyectos relacionados para establecer el valor del cuatrenio.1067  Mujeres protagonistas, activas y empoderadas para 2017/ 2018-7527 - Acciones con enfoque diferencial para el cierre de brechas de género</t>
  </si>
  <si>
    <t xml:space="preserve">De enero a diciembre de 2019, se realizó acompañamiento técnico al Comité Operativo Distrital de Envejecimiento y Vejez (se asistió a 6 reuniones), apoyando las siguientes acciones: concertación de las comisiones de trabajo, planeación del Encuentro Académico de Cuidado Comunitario, participación en las comisiones de Reconocimiento para Personas Mayores, Violencias y Enfoque Diferencial,  revisión del documento de la Ruta de Atención a Personas Mayores, definición de la agenda distrital del Mes Mayor y concertación de acciones en territorio con las Casas de Igualdad de Oportunidades para las Mujeres, apoyo a la planeación, ejecución y evaluación del Mesa Mayor, socialización de los resultados de las comisiones de trabajo, planeación de actividades para el año 2020. Igualmente, durante el año se participó en 12 reuniones de la Mesa Técnica de Envejecimiento y Vejez y se realizaron los informes trimestrales y semestrales al Plan de Acción de la Política de Envejecimiento y Vejez. </t>
  </si>
  <si>
    <t>La Secretaría Distrital de la Mujer, no tiene su presupuesto desagregado ni por población ni por acción, por esta razón se informa el presupuesto programado por meta asociada según informe SEGPLAN (Cifras en millones de pesos)
Se ajusta el valor programado para la meta correspondiente. Se toman los valores de los proyectos relacionados para establecer el valor del cuatrenio.                                                                                    1067  Mujeres protagonistas, activas y empoderadas para 2017/ 2018-7527 - Acciones con enfoque diferencial para el cierre de brechas de género</t>
  </si>
  <si>
    <t xml:space="preserve">De enero a diciembre de 2019 en el marco de las actividades conmemorativas para mujeres adultas y mayores, se realizó la gestión y articulación con el Consejo de Sabios y Sabias y el Instituto de la Participación y Acción Comunal para la planeación, convocatoria y ejecución de tres actividades conmemorativas: una obra de teatro con la participación de 25 mujeres mayores, el “IV Encuentro de Experiencias y Saberes”, con una participación de 111 mujeres mayores y un encuentro con 100 mujeres lideresas “Sanando nos Cuidamos”, en el que participaron 60 mujeres mayores. </t>
  </si>
  <si>
    <t xml:space="preserve">De enero a diciembre de 2019, 187 mujeres mayores de 60 años fueron atendidas a través de la Línea Púrpura Distrital. </t>
  </si>
  <si>
    <t>La Secretaría Distrital de la Mujer, no tiene su presupuesto desagregado ni por población ni por acción, por esta razón se informa el presupuesto programado por meta asociada según informe SEGPLAN (Cifras en millones de pesos)</t>
  </si>
  <si>
    <t>De enero a diciembre de 2019, 4 mujeres mayores de 60 años víctimas de violencia fueron protegidas de manera integral a través de las Casas Refugio, logrando que el equipo profesional trabajara mancomunadamente en el restablecimiento emocional y la desnaturalización de las violencias ejercidas contra las mujeres acogidas y sus sistemas familiares.</t>
  </si>
  <si>
    <t>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t>
  </si>
  <si>
    <t>De enero a diciembre de 2019, 1.087 mujeres mayores de 60 años víctimas de violencia fueron orientadas jurídicamente a través de las Casas de Igualdad de Oportunidades para las Mujeres.</t>
  </si>
  <si>
    <t xml:space="preserve">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  </t>
  </si>
  <si>
    <t xml:space="preserve">De enero a diciembre de 2019, 749 mujeres mayores de 60 años víctimas de violencia fueron orientadas psicosocialmente a través de las Casas de Igualdad de Oportunidades para las Mujeres. </t>
  </si>
  <si>
    <t xml:space="preserve">De enero a diciembre de 2019, 14 mujeres mayores de 60 años en ejercicio de prostitución fueron atendidas en Casa de Todas. </t>
  </si>
  <si>
    <t xml:space="preserve">Durante la vigencia 2019 fueron beneficiadas 326,100 personas mayores con la tarifa diferencial. </t>
  </si>
  <si>
    <t>La fecha de finalización corresponde a 2017</t>
  </si>
  <si>
    <t>Se atendieron los casos presentados con oportunidad, en relación a la atención y protección de personas mayores víctimas de violencias, durante el 2019. En este período, se atendieron 895 personas mayores de 60 años que acudieron a las Comisarías de Familia con casos de violencia intrafamiliar</t>
  </si>
  <si>
    <t>El proyecto no tiene asignado presupuesto especifico para la atención dirigida a personas mayores</t>
  </si>
  <si>
    <t xml:space="preserve"> </t>
  </si>
  <si>
    <t>El ICBF envía un correo el 1 de abril/2020 a Integración Social informando lo siguiente: "De acuerdo con el reporte del Sistema de Información Misional -SIM- para el período comprendido entre el 1 de enero al 31 de diciembre de 2019, no se registraron ingresos al Proceso Administrativo de Restablecimiento de Derechos -PARD- a favor de las personas mayores con discapacidad severa certificada y vulneración verificada. En razón de lo anterior, desde el ICBF Regional Bogotá no se hace reporte de la información solicitada".</t>
  </si>
  <si>
    <t>NO CORRESPONDE A LA VIGENCIA 2019</t>
  </si>
  <si>
    <t>N. A.</t>
  </si>
  <si>
    <t xml:space="preserve">N. A. </t>
  </si>
  <si>
    <t>El presupuesto de la BECA se ejecuta a través del proyecto de inversión 1000 - Fomento a las prácticas artísticas en todas sus dimensiones.</t>
  </si>
  <si>
    <t>No reporto</t>
  </si>
  <si>
    <t xml:space="preserve">En la vigencia 2019, se atendieron 438 personas mayores en los Centros de atención transitoria para la inclusión social. </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</si>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</sst>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Red]\-&quot;$&quot;#,##0"/>
    <numFmt numFmtId="167" formatCode="_-&quot;$&quot;* #,##0.00_-;\-&quot;$&quot;* #,##0.00_-;_-&quot;$&quot;* &quot;-&quot;??_-;_-@_-"/>
    <numFmt numFmtId="168" formatCode="_-&quot;$&quot;* #,##0_-;\-&quot;$&quot;* #,##0_-;_-&quot;$&quot;* &quot;-&quot;??_-;_-@_-"/>
    <numFmt numFmtId="169" formatCode="&quot;$&quot;#,##0"/>
    <numFmt numFmtId="170" formatCode="0.0%"/>
    <numFmt numFmtId="171" formatCode="[$$-240A]#,##0;[Red]\([$$-240A]#,##0\)"/>
    <numFmt numFmtId="172" formatCode="&quot; $ &quot;#,##0&quot; &quot;;&quot; $ (&quot;#,##0&quot;)&quot;;&quot; $ -&quot;00&quot; &quot;;&quot; &quot;@&quot; &quot;"/>
    <numFmt numFmtId="173" formatCode="&quot; &quot;#,##0&quot; &quot;;&quot;-&quot;#,##0&quot; &quot;;&quot; -&quot;00&quot; &quot;;&quot; &quot;@&quot; &quot;"/>
    <numFmt numFmtId="174" formatCode="_-* #,##0_-;\-* #,##0_-;_-* &quot;-&quot;??_-;_-@_-"/>
    <numFmt numFmtId="175" formatCode="_-[$$-240A]\ * #,##0_-;\-[$$-240A]\ * #,##0_-;_-[$$-240A]\ * &quot;-&quot;??_-;_-@_-"/>
  </numFmts>
  <fonts count="31" x14ac:knownFonts="1">
    <font>
      <sz val="11"/>
      <color theme="1"/>
      <name val="Calibri"/>
      <family val="2"/>
      <scheme val="minor"/>
    </font>
    <font>
      <sz val="11"/>
      <color indexed="8"/>
      <name val="Calibri"/>
      <family val="2"/>
    </font>
    <font>
      <sz val="10"/>
      <name val="Arial"/>
      <family val="2"/>
    </font>
    <font>
      <b/>
      <sz val="10"/>
      <name val="Calibri Light"/>
      <family val="2"/>
    </font>
    <font>
      <sz val="10"/>
      <name val="Calibri Light"/>
      <family val="2"/>
    </font>
    <font>
      <sz val="9"/>
      <color indexed="8"/>
      <name val="Calibri Light"/>
      <family val="2"/>
    </font>
    <font>
      <sz val="10"/>
      <color indexed="8"/>
      <name val="Calibri Light"/>
      <family val="2"/>
    </font>
    <font>
      <sz val="11"/>
      <color indexed="8"/>
      <name val="Calibri"/>
      <family val="2"/>
    </font>
    <font>
      <b/>
      <sz val="11"/>
      <color indexed="8"/>
      <name val="Calibri Light"/>
      <family val="2"/>
    </font>
    <font>
      <b/>
      <sz val="11"/>
      <name val="Calibri Light"/>
      <family val="2"/>
    </font>
    <font>
      <sz val="9"/>
      <name val="Arial"/>
      <family val="2"/>
    </font>
    <font>
      <i/>
      <sz val="10"/>
      <name val="Calibri Light"/>
      <family val="2"/>
    </font>
    <font>
      <sz val="10"/>
      <color indexed="8"/>
      <name val="Calibri"/>
      <family val="2"/>
    </font>
    <font>
      <sz val="11"/>
      <color indexed="8"/>
      <name val="Calibri"/>
      <family val="2"/>
    </font>
    <font>
      <sz val="11"/>
      <color indexed="8"/>
      <name val="Calibri"/>
      <family val="2"/>
    </font>
    <font>
      <u/>
      <sz val="10"/>
      <color indexed="30"/>
      <name val="Calibri Light"/>
      <family val="2"/>
    </font>
    <font>
      <sz val="10"/>
      <name val="Calibri"/>
      <family val="2"/>
    </font>
    <font>
      <u/>
      <sz val="11"/>
      <name val="Calibri"/>
      <family val="2"/>
    </font>
    <font>
      <sz val="11"/>
      <color theme="1"/>
      <name val="Calibri"/>
      <family val="2"/>
      <scheme val="minor"/>
    </font>
    <font>
      <u/>
      <sz val="11"/>
      <color theme="10"/>
      <name val="Calibri"/>
      <family val="2"/>
      <scheme val="minor"/>
    </font>
    <font>
      <u/>
      <sz val="11"/>
      <color rgb="FF0563C1"/>
      <name val="Calibri"/>
      <family val="2"/>
    </font>
    <font>
      <sz val="10"/>
      <color rgb="FF000000"/>
      <name val="Arial"/>
      <family val="2"/>
    </font>
    <font>
      <sz val="10"/>
      <name val="Calibri Light"/>
      <family val="2"/>
      <scheme val="major"/>
    </font>
    <font>
      <sz val="10"/>
      <color theme="1"/>
      <name val="Calibri Light"/>
      <family val="2"/>
    </font>
    <font>
      <sz val="11"/>
      <color rgb="FF000000"/>
      <name val="Calibri"/>
      <family val="2"/>
    </font>
    <font>
      <sz val="12"/>
      <name val="Calibri Light"/>
      <family val="2"/>
    </font>
    <font>
      <sz val="10"/>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u/>
      <sz val="9.35"/>
      <color indexed="12"/>
      <name val="Calibri"/>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23"/>
        <bgColor indexed="64"/>
      </patternFill>
    </fill>
    <fill>
      <patternFill patternType="solid">
        <fgColor indexed="5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471">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164"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7" fillId="0" borderId="0" applyFont="0" applyFill="0" applyBorder="0" applyAlignment="0" applyProtection="0"/>
    <xf numFmtId="42" fontId="7" fillId="0" borderId="0" applyFont="0" applyFill="0" applyBorder="0" applyAlignment="0" applyProtection="0"/>
    <xf numFmtId="42" fontId="1" fillId="0" borderId="0" applyFont="0" applyFill="0" applyBorder="0" applyAlignment="0" applyProtection="0"/>
    <xf numFmtId="42" fontId="1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8" fillId="0" borderId="0"/>
    <xf numFmtId="0" fontId="2" fillId="0" borderId="0"/>
    <xf numFmtId="0" fontId="21" fillId="0" borderId="0" applyNumberFormat="0" applyBorder="0" applyProtection="0"/>
    <xf numFmtId="0" fontId="14" fillId="0" borderId="0" applyNumberFormat="0" applyFont="0" applyBorder="0" applyProtection="0"/>
    <xf numFmtId="0" fontId="18" fillId="0" borderId="0"/>
    <xf numFmtId="9" fontId="7"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4" fillId="0" borderId="0" applyNumberFormat="0" applyFont="0" applyBorder="0" applyProtection="0"/>
    <xf numFmtId="167"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NumberFormat="0" applyFont="0" applyBorder="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0" fontId="29" fillId="10" borderId="0" applyNumberFormat="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0" fillId="0" borderId="0" applyNumberFormat="0" applyFill="0" applyBorder="0" applyAlignment="0" applyProtection="0">
      <alignment vertical="top"/>
      <protection locked="0"/>
    </xf>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5">
    <xf numFmtId="0" fontId="0" fillId="0" borderId="0" xfId="0"/>
    <xf numFmtId="168" fontId="4" fillId="0" borderId="0" xfId="102" applyNumberFormat="1" applyFont="1" applyFill="1" applyBorder="1" applyAlignment="1">
      <alignment horizontal="center" vertical="center"/>
    </xf>
    <xf numFmtId="9" fontId="4" fillId="0" borderId="2" xfId="166" applyFont="1" applyFill="1" applyBorder="1" applyAlignment="1">
      <alignment horizontal="center" vertical="center" wrapText="1"/>
    </xf>
    <xf numFmtId="14" fontId="4" fillId="0" borderId="2" xfId="166" applyNumberFormat="1" applyFont="1" applyFill="1" applyBorder="1" applyAlignment="1">
      <alignment horizontal="center" vertical="center" wrapText="1"/>
    </xf>
    <xf numFmtId="9" fontId="10" fillId="0" borderId="2" xfId="166" applyFont="1" applyFill="1" applyBorder="1" applyAlignment="1">
      <alignment horizontal="center" vertical="center" wrapText="1"/>
    </xf>
    <xf numFmtId="0" fontId="8" fillId="4" borderId="2" xfId="0" applyFont="1" applyFill="1" applyBorder="1" applyAlignment="1">
      <alignment horizontal="center" vertical="center" wrapText="1"/>
    </xf>
    <xf numFmtId="14" fontId="8" fillId="4" borderId="2" xfId="0" applyNumberFormat="1" applyFont="1" applyFill="1" applyBorder="1" applyAlignment="1">
      <alignment horizontal="center" vertical="center" wrapText="1"/>
    </xf>
    <xf numFmtId="0" fontId="9" fillId="5" borderId="2" xfId="0" applyFont="1" applyFill="1" applyBorder="1" applyAlignment="1" applyProtection="1">
      <alignment horizontal="center" vertical="center" wrapText="1"/>
      <protection locked="0"/>
    </xf>
    <xf numFmtId="0" fontId="9" fillId="5" borderId="2" xfId="0" applyFont="1" applyFill="1" applyBorder="1" applyAlignment="1">
      <alignment horizontal="center" vertical="center" wrapText="1"/>
    </xf>
    <xf numFmtId="168" fontId="9" fillId="4" borderId="2" xfId="102" applyNumberFormat="1" applyFont="1" applyFill="1" applyBorder="1" applyAlignment="1">
      <alignment horizontal="center" vertical="center" wrapText="1"/>
    </xf>
    <xf numFmtId="0" fontId="6" fillId="0" borderId="2" xfId="164" applyFont="1" applyFill="1" applyBorder="1" applyAlignment="1">
      <alignment horizontal="center" vertical="center" wrapText="1"/>
    </xf>
    <xf numFmtId="173" fontId="6" fillId="0" borderId="2" xfId="38" applyNumberFormat="1" applyFont="1" applyFill="1" applyBorder="1" applyAlignment="1">
      <alignment horizontal="center" vertical="center" wrapText="1"/>
    </xf>
    <xf numFmtId="9" fontId="6" fillId="0" borderId="2" xfId="167" applyFont="1" applyFill="1" applyBorder="1" applyAlignment="1">
      <alignment horizontal="center" vertical="center" wrapText="1"/>
    </xf>
    <xf numFmtId="3" fontId="6" fillId="0" borderId="2" xfId="163" applyNumberFormat="1" applyFont="1" applyFill="1" applyBorder="1" applyAlignment="1">
      <alignment horizontal="center" vertical="center" wrapText="1"/>
    </xf>
    <xf numFmtId="9" fontId="6" fillId="0" borderId="2" xfId="164" applyNumberFormat="1" applyFont="1" applyFill="1" applyBorder="1" applyAlignment="1">
      <alignment horizontal="center" vertical="center" wrapText="1"/>
    </xf>
    <xf numFmtId="10" fontId="4" fillId="0" borderId="2" xfId="166"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0" fontId="17" fillId="0" borderId="2" xfId="1" applyFont="1" applyFill="1" applyBorder="1" applyAlignment="1">
      <alignment horizontal="center" vertical="center" wrapText="1"/>
    </xf>
    <xf numFmtId="174" fontId="4" fillId="0" borderId="2" xfId="22" applyNumberFormat="1" applyFont="1" applyFill="1" applyBorder="1" applyAlignment="1">
      <alignment horizontal="center" vertical="center" wrapText="1"/>
    </xf>
    <xf numFmtId="9" fontId="4" fillId="0" borderId="2" xfId="166"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15" fillId="0" borderId="2" xfId="2" applyFont="1" applyFill="1" applyBorder="1" applyAlignment="1">
      <alignment horizontal="center" vertical="center" wrapText="1"/>
    </xf>
    <xf numFmtId="3" fontId="2" fillId="0" borderId="2" xfId="162"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169" fontId="4" fillId="0" borderId="2" xfId="73" applyNumberFormat="1" applyFont="1" applyFill="1" applyBorder="1" applyAlignment="1">
      <alignment horizontal="center" vertical="center"/>
    </xf>
    <xf numFmtId="0" fontId="4" fillId="0" borderId="2" xfId="0" applyFont="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19" fillId="0" borderId="2" xfId="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9" fontId="22" fillId="0" borderId="2" xfId="166" applyFont="1" applyFill="1" applyBorder="1" applyAlignment="1">
      <alignment horizontal="center" vertical="center" wrapText="1"/>
    </xf>
    <xf numFmtId="0" fontId="4" fillId="0" borderId="0" xfId="0" applyFont="1" applyFill="1" applyBorder="1" applyAlignment="1">
      <alignment horizontal="center" vertical="center"/>
    </xf>
    <xf numFmtId="0" fontId="4" fillId="2"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14" fontId="4" fillId="3" borderId="0"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3" fillId="4" borderId="2" xfId="0" applyFont="1" applyFill="1" applyBorder="1" applyAlignment="1">
      <alignment horizontal="center" vertical="center" wrapText="1"/>
    </xf>
    <xf numFmtId="14" fontId="4" fillId="0" borderId="0" xfId="0" applyNumberFormat="1" applyFont="1" applyFill="1" applyBorder="1" applyAlignment="1">
      <alignment horizontal="center" vertical="center"/>
    </xf>
    <xf numFmtId="168" fontId="4" fillId="0" borderId="2" xfId="121" applyNumberFormat="1" applyFont="1" applyFill="1" applyBorder="1" applyAlignment="1">
      <alignment horizontal="center" vertical="center" wrapText="1"/>
    </xf>
    <xf numFmtId="9" fontId="4" fillId="0" borderId="2" xfId="167" applyNumberFormat="1" applyFont="1" applyFill="1" applyBorder="1" applyAlignment="1">
      <alignment horizontal="center" vertical="center" wrapText="1"/>
    </xf>
    <xf numFmtId="9" fontId="4" fillId="0" borderId="2" xfId="167"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170" fontId="4" fillId="0" borderId="2" xfId="167" applyNumberFormat="1"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9" xfId="164" applyFont="1" applyFill="1" applyBorder="1" applyAlignment="1">
      <alignment horizontal="center" vertical="center" wrapText="1"/>
    </xf>
    <xf numFmtId="170" fontId="6" fillId="0" borderId="9" xfId="167"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7" borderId="2" xfId="0" applyFont="1" applyFill="1" applyBorder="1" applyAlignment="1">
      <alignment horizontal="center" vertical="center" wrapText="1"/>
    </xf>
    <xf numFmtId="14" fontId="4" fillId="7" borderId="2" xfId="0" applyNumberFormat="1" applyFont="1" applyFill="1" applyBorder="1" applyAlignment="1">
      <alignment horizontal="center" vertical="center" wrapText="1"/>
    </xf>
    <xf numFmtId="9" fontId="4" fillId="7" borderId="2" xfId="0" applyNumberFormat="1" applyFont="1" applyFill="1" applyBorder="1" applyAlignment="1">
      <alignment horizontal="center" vertical="center" wrapText="1"/>
    </xf>
    <xf numFmtId="9" fontId="4" fillId="7" borderId="2" xfId="166" applyNumberFormat="1" applyFont="1" applyFill="1" applyBorder="1" applyAlignment="1">
      <alignment horizontal="center" vertical="center" wrapText="1"/>
    </xf>
    <xf numFmtId="0" fontId="4" fillId="7"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wrapText="1"/>
    </xf>
    <xf numFmtId="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0" xfId="165" applyFont="1" applyFill="1" applyBorder="1" applyAlignment="1">
      <alignment horizontal="center" vertical="center"/>
    </xf>
    <xf numFmtId="168" fontId="4" fillId="0" borderId="2" xfId="102" applyNumberFormat="1" applyFont="1" applyFill="1" applyBorder="1" applyAlignment="1">
      <alignment horizontal="right" vertical="center" wrapText="1"/>
    </xf>
    <xf numFmtId="0" fontId="4" fillId="7"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4" fillId="0" borderId="4"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68" fontId="4" fillId="0" borderId="1" xfId="166"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6" fillId="0" borderId="2" xfId="0" applyFont="1" applyBorder="1" applyAlignment="1">
      <alignment vertical="center" wrapText="1"/>
    </xf>
    <xf numFmtId="0" fontId="19" fillId="0" borderId="2" xfId="1" applyBorder="1" applyAlignment="1">
      <alignment vertical="center" wrapText="1"/>
    </xf>
    <xf numFmtId="14" fontId="26" fillId="0" borderId="2" xfId="0" applyNumberFormat="1" applyFont="1" applyBorder="1" applyAlignment="1">
      <alignment horizontal="right" vertical="center" wrapText="1"/>
    </xf>
    <xf numFmtId="9" fontId="26" fillId="0" borderId="2" xfId="0" applyNumberFormat="1" applyFont="1" applyBorder="1" applyAlignment="1">
      <alignment horizontal="center" vertical="center" wrapText="1"/>
    </xf>
    <xf numFmtId="3" fontId="26" fillId="0" borderId="2" xfId="0" applyNumberFormat="1" applyFont="1" applyBorder="1" applyAlignment="1">
      <alignment horizontal="right" vertical="center" wrapText="1"/>
    </xf>
    <xf numFmtId="0" fontId="26" fillId="0" borderId="2" xfId="0" applyFont="1" applyBorder="1" applyAlignment="1">
      <alignment horizontal="center" vertical="center" wrapText="1"/>
    </xf>
    <xf numFmtId="168" fontId="4" fillId="0" borderId="2" xfId="121" applyNumberFormat="1" applyFont="1" applyFill="1" applyBorder="1" applyAlignment="1">
      <alignment horizontal="right" vertical="center" wrapText="1"/>
    </xf>
    <xf numFmtId="168" fontId="4" fillId="0" borderId="2" xfId="106" applyNumberFormat="1" applyFont="1" applyFill="1" applyBorder="1" applyAlignment="1">
      <alignment horizontal="right" vertical="center" wrapText="1"/>
    </xf>
    <xf numFmtId="167" fontId="4" fillId="0" borderId="2" xfId="102" applyFont="1" applyFill="1" applyBorder="1" applyAlignment="1">
      <alignment horizontal="right" vertical="center" wrapText="1"/>
    </xf>
    <xf numFmtId="42" fontId="4" fillId="0" borderId="2" xfId="105" applyFont="1" applyFill="1" applyBorder="1" applyAlignment="1">
      <alignment horizontal="right" vertical="center" wrapText="1"/>
    </xf>
    <xf numFmtId="0" fontId="4" fillId="0" borderId="2" xfId="0" applyFont="1" applyFill="1" applyBorder="1" applyAlignment="1">
      <alignment horizontal="right" vertical="center" wrapText="1"/>
    </xf>
    <xf numFmtId="168" fontId="4" fillId="0" borderId="4" xfId="106" applyNumberFormat="1" applyFont="1" applyFill="1" applyBorder="1" applyAlignment="1">
      <alignment horizontal="right" vertical="center" wrapText="1"/>
    </xf>
    <xf numFmtId="164" fontId="4" fillId="0" borderId="1" xfId="3" applyFont="1" applyFill="1" applyBorder="1" applyAlignment="1">
      <alignment horizontal="right" vertical="center" wrapText="1"/>
    </xf>
    <xf numFmtId="171" fontId="6" fillId="0" borderId="8" xfId="161" applyNumberFormat="1" applyFont="1" applyFill="1" applyBorder="1" applyAlignment="1">
      <alignment horizontal="right" vertical="center" wrapText="1"/>
    </xf>
    <xf numFmtId="9" fontId="22" fillId="0" borderId="2" xfId="0" applyNumberFormat="1" applyFont="1" applyFill="1" applyBorder="1" applyAlignment="1">
      <alignment horizontal="right" vertical="center" wrapText="1"/>
    </xf>
    <xf numFmtId="175" fontId="12" fillId="0" borderId="2" xfId="0" applyNumberFormat="1" applyFont="1" applyFill="1" applyBorder="1" applyAlignment="1">
      <alignment horizontal="right" vertical="center" wrapText="1"/>
    </xf>
    <xf numFmtId="6" fontId="4" fillId="0" borderId="2" xfId="108" applyNumberFormat="1" applyFont="1" applyFill="1" applyBorder="1" applyAlignment="1">
      <alignment horizontal="right" vertical="center" wrapText="1"/>
    </xf>
    <xf numFmtId="168" fontId="4" fillId="0" borderId="2" xfId="102" applyNumberFormat="1" applyFont="1" applyFill="1" applyBorder="1" applyAlignment="1" applyProtection="1">
      <alignment horizontal="right" vertical="center"/>
    </xf>
    <xf numFmtId="168" fontId="4" fillId="7" borderId="2" xfId="102" applyNumberFormat="1" applyFont="1" applyFill="1" applyBorder="1" applyAlignment="1">
      <alignment horizontal="right" vertical="center" wrapText="1"/>
    </xf>
    <xf numFmtId="169" fontId="4" fillId="0" borderId="2" xfId="73" applyNumberFormat="1" applyFont="1" applyFill="1" applyBorder="1" applyAlignment="1">
      <alignment horizontal="right" vertical="center"/>
    </xf>
    <xf numFmtId="3" fontId="4" fillId="0" borderId="2" xfId="0" applyNumberFormat="1" applyFont="1" applyFill="1" applyBorder="1" applyAlignment="1">
      <alignment horizontal="right" vertical="center" wrapText="1"/>
    </xf>
    <xf numFmtId="166" fontId="4" fillId="0" borderId="2" xfId="0" applyNumberFormat="1" applyFont="1" applyFill="1" applyBorder="1" applyAlignment="1">
      <alignment horizontal="right" vertical="center" wrapText="1"/>
    </xf>
    <xf numFmtId="168" fontId="4" fillId="0" borderId="1" xfId="166" applyNumberFormat="1" applyFont="1" applyFill="1" applyBorder="1" applyAlignment="1">
      <alignment horizontal="right" vertical="center" wrapText="1"/>
    </xf>
    <xf numFmtId="172" fontId="6" fillId="0" borderId="7" xfId="122" applyNumberFormat="1" applyFont="1" applyFill="1" applyBorder="1" applyAlignment="1">
      <alignment horizontal="right" vertical="center" wrapText="1"/>
    </xf>
    <xf numFmtId="6" fontId="4" fillId="0" borderId="2" xfId="0" applyNumberFormat="1" applyFont="1" applyFill="1" applyBorder="1" applyAlignment="1">
      <alignment horizontal="right" vertical="center" wrapText="1"/>
    </xf>
    <xf numFmtId="168" fontId="4" fillId="0" borderId="2" xfId="159" applyNumberFormat="1" applyFont="1" applyFill="1" applyBorder="1" applyAlignment="1">
      <alignment horizontal="right" vertical="center" wrapText="1"/>
    </xf>
    <xf numFmtId="0" fontId="4" fillId="0" borderId="2" xfId="0" applyFont="1" applyBorder="1" applyAlignment="1">
      <alignment horizontal="center" vertical="center" wrapText="1"/>
    </xf>
    <xf numFmtId="0" fontId="4" fillId="7" borderId="2" xfId="0" applyFont="1" applyFill="1" applyBorder="1" applyAlignment="1">
      <alignment vertical="center" wrapText="1"/>
    </xf>
    <xf numFmtId="0" fontId="4" fillId="7" borderId="4" xfId="0" applyFont="1" applyFill="1" applyBorder="1" applyAlignment="1">
      <alignment horizontal="justify" vertical="center" wrapText="1"/>
    </xf>
    <xf numFmtId="0" fontId="4" fillId="7"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168" fontId="4" fillId="0" borderId="2" xfId="122"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7" borderId="2" xfId="167" applyNumberFormat="1"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9" fontId="4" fillId="7" borderId="2" xfId="167" applyNumberFormat="1"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9" fontId="4" fillId="7" borderId="2" xfId="167" applyNumberFormat="1"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9" fontId="4" fillId="7" borderId="2" xfId="167" applyNumberFormat="1"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9" fontId="4" fillId="7" borderId="2" xfId="167" applyNumberFormat="1" applyFont="1" applyFill="1" applyBorder="1" applyAlignment="1">
      <alignment horizontal="center" vertical="center" wrapText="1"/>
    </xf>
    <xf numFmtId="9" fontId="23" fillId="7" borderId="2"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9" fontId="4" fillId="7" borderId="2" xfId="0" applyNumberFormat="1" applyFont="1" applyFill="1" applyBorder="1" applyAlignment="1">
      <alignment horizontal="center" vertical="center" wrapText="1"/>
    </xf>
    <xf numFmtId="9" fontId="22" fillId="7" borderId="2" xfId="0" applyNumberFormat="1" applyFont="1" applyFill="1" applyBorder="1" applyAlignment="1">
      <alignment horizontal="center" vertical="center" wrapText="1"/>
    </xf>
    <xf numFmtId="9" fontId="22" fillId="7" borderId="2"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7" borderId="2" xfId="441" applyNumberFormat="1" applyFont="1" applyFill="1" applyBorder="1" applyAlignment="1">
      <alignment horizontal="center" vertical="center" wrapText="1"/>
    </xf>
    <xf numFmtId="9" fontId="4" fillId="7" borderId="2" xfId="440" applyNumberFormat="1" applyFont="1" applyFill="1" applyBorder="1" applyAlignment="1">
      <alignment horizontal="center" vertical="center" wrapText="1"/>
    </xf>
    <xf numFmtId="0" fontId="4" fillId="7" borderId="2" xfId="446"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14" fontId="4" fillId="4" borderId="15"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5" fillId="4" borderId="18"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2"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4" fillId="4" borderId="2" xfId="0" applyFont="1" applyFill="1" applyBorder="1" applyAlignment="1">
      <alignment horizontal="center" vertical="center"/>
    </xf>
  </cellXfs>
  <cellStyles count="471">
    <cellStyle name="Buena" xfId="440" builtinId="26"/>
    <cellStyle name="Hipervínculo" xfId="1" builtinId="8"/>
    <cellStyle name="Hipervínculo 2" xfId="2"/>
    <cellStyle name="Hipervínculo 3" xfId="449"/>
    <cellStyle name="Incorrecto" xfId="441" builtinId="27"/>
    <cellStyle name="Millares [0]" xfId="3" builtinId="6"/>
    <cellStyle name="Millares [0] 2" xfId="4"/>
    <cellStyle name="Millares [0] 2 2" xfId="5"/>
    <cellStyle name="Millares [0] 2 2 2" xfId="6"/>
    <cellStyle name="Millares [0] 2 2 2 2" xfId="7"/>
    <cellStyle name="Millares [0] 2 2 2 2 2" xfId="240"/>
    <cellStyle name="Millares [0] 2 2 2 2 3" xfId="343"/>
    <cellStyle name="Millares [0] 2 2 2 3" xfId="170"/>
    <cellStyle name="Millares [0] 2 2 2 4" xfId="239"/>
    <cellStyle name="Millares [0] 2 2 2 5" xfId="342"/>
    <cellStyle name="Millares [0] 2 2 3" xfId="8"/>
    <cellStyle name="Millares [0] 2 2 3 2" xfId="9"/>
    <cellStyle name="Millares [0] 2 2 3 2 2" xfId="242"/>
    <cellStyle name="Millares [0] 2 2 3 2 3" xfId="345"/>
    <cellStyle name="Millares [0] 2 2 3 3" xfId="171"/>
    <cellStyle name="Millares [0] 2 2 3 4" xfId="241"/>
    <cellStyle name="Millares [0] 2 2 3 5" xfId="344"/>
    <cellStyle name="Millares [0] 2 2 4" xfId="10"/>
    <cellStyle name="Millares [0] 2 2 4 2" xfId="243"/>
    <cellStyle name="Millares [0] 2 2 4 3" xfId="346"/>
    <cellStyle name="Millares [0] 2 2 5" xfId="169"/>
    <cellStyle name="Millares [0] 2 2 6" xfId="238"/>
    <cellStyle name="Millares [0] 2 2 7" xfId="341"/>
    <cellStyle name="Millares [0] 2 3" xfId="11"/>
    <cellStyle name="Millares [0] 2 3 2" xfId="12"/>
    <cellStyle name="Millares [0] 2 3 2 2" xfId="245"/>
    <cellStyle name="Millares [0] 2 3 2 3" xfId="348"/>
    <cellStyle name="Millares [0] 2 3 3" xfId="172"/>
    <cellStyle name="Millares [0] 2 3 4" xfId="244"/>
    <cellStyle name="Millares [0] 2 3 5" xfId="347"/>
    <cellStyle name="Millares [0] 2 4" xfId="13"/>
    <cellStyle name="Millares [0] 2 4 2" xfId="14"/>
    <cellStyle name="Millares [0] 2 4 2 2" xfId="247"/>
    <cellStyle name="Millares [0] 2 4 2 3" xfId="350"/>
    <cellStyle name="Millares [0] 2 4 3" xfId="173"/>
    <cellStyle name="Millares [0] 2 4 4" xfId="246"/>
    <cellStyle name="Millares [0] 2 4 5" xfId="349"/>
    <cellStyle name="Millares [0] 2 5" xfId="15"/>
    <cellStyle name="Millares [0] 2 5 2" xfId="248"/>
    <cellStyle name="Millares [0] 2 5 3" xfId="351"/>
    <cellStyle name="Millares [0] 2 6" xfId="168"/>
    <cellStyle name="Millares [0] 2 7" xfId="237"/>
    <cellStyle name="Millares [0] 2 8" xfId="340"/>
    <cellStyle name="Millares [0] 3" xfId="16"/>
    <cellStyle name="Millares [0] 3 2" xfId="17"/>
    <cellStyle name="Millares [0] 3 2 2" xfId="18"/>
    <cellStyle name="Millares [0] 3 2 2 2" xfId="251"/>
    <cellStyle name="Millares [0] 3 2 2 3" xfId="354"/>
    <cellStyle name="Millares [0] 3 2 3" xfId="175"/>
    <cellStyle name="Millares [0] 3 2 4" xfId="250"/>
    <cellStyle name="Millares [0] 3 2 5" xfId="353"/>
    <cellStyle name="Millares [0] 3 3" xfId="19"/>
    <cellStyle name="Millares [0] 3 3 2" xfId="20"/>
    <cellStyle name="Millares [0] 3 3 2 2" xfId="253"/>
    <cellStyle name="Millares [0] 3 3 2 3" xfId="356"/>
    <cellStyle name="Millares [0] 3 3 3" xfId="176"/>
    <cellStyle name="Millares [0] 3 3 4" xfId="252"/>
    <cellStyle name="Millares [0] 3 3 5" xfId="355"/>
    <cellStyle name="Millares [0] 3 4" xfId="21"/>
    <cellStyle name="Millares [0] 3 4 2" xfId="254"/>
    <cellStyle name="Millares [0] 3 4 3" xfId="357"/>
    <cellStyle name="Millares [0] 3 5" xfId="174"/>
    <cellStyle name="Millares [0] 3 6" xfId="249"/>
    <cellStyle name="Millares [0] 3 7" xfId="352"/>
    <cellStyle name="Millares [0] 4" xfId="442"/>
    <cellStyle name="Millares 10" xfId="22"/>
    <cellStyle name="Millares 10 2" xfId="23"/>
    <cellStyle name="Millares 10 2 2" xfId="256"/>
    <cellStyle name="Millares 10 2 3" xfId="359"/>
    <cellStyle name="Millares 10 3" xfId="177"/>
    <cellStyle name="Millares 10 4" xfId="255"/>
    <cellStyle name="Millares 10 5" xfId="358"/>
    <cellStyle name="Millares 10 6" xfId="444"/>
    <cellStyle name="Millares 11" xfId="24"/>
    <cellStyle name="Millares 11 2" xfId="25"/>
    <cellStyle name="Millares 11 2 2" xfId="258"/>
    <cellStyle name="Millares 11 2 3" xfId="361"/>
    <cellStyle name="Millares 11 3" xfId="178"/>
    <cellStyle name="Millares 11 4" xfId="257"/>
    <cellStyle name="Millares 11 5" xfId="360"/>
    <cellStyle name="Millares 12" xfId="26"/>
    <cellStyle name="Millares 12 2" xfId="27"/>
    <cellStyle name="Millares 12 2 2" xfId="260"/>
    <cellStyle name="Millares 12 2 3" xfId="363"/>
    <cellStyle name="Millares 12 3" xfId="179"/>
    <cellStyle name="Millares 12 4" xfId="259"/>
    <cellStyle name="Millares 12 5" xfId="362"/>
    <cellStyle name="Millares 13" xfId="28"/>
    <cellStyle name="Millares 13 2" xfId="29"/>
    <cellStyle name="Millares 13 2 2" xfId="262"/>
    <cellStyle name="Millares 13 2 3" xfId="365"/>
    <cellStyle name="Millares 13 3" xfId="180"/>
    <cellStyle name="Millares 13 4" xfId="261"/>
    <cellStyle name="Millares 13 5" xfId="364"/>
    <cellStyle name="Millares 14" xfId="30"/>
    <cellStyle name="Millares 14 2" xfId="31"/>
    <cellStyle name="Millares 14 2 2" xfId="264"/>
    <cellStyle name="Millares 14 2 3" xfId="367"/>
    <cellStyle name="Millares 14 3" xfId="181"/>
    <cellStyle name="Millares 14 4" xfId="263"/>
    <cellStyle name="Millares 14 5" xfId="366"/>
    <cellStyle name="Millares 15" xfId="32"/>
    <cellStyle name="Millares 15 2" xfId="33"/>
    <cellStyle name="Millares 15 2 2" xfId="266"/>
    <cellStyle name="Millares 15 2 3" xfId="369"/>
    <cellStyle name="Millares 15 3" xfId="182"/>
    <cellStyle name="Millares 15 4" xfId="265"/>
    <cellStyle name="Millares 15 5" xfId="368"/>
    <cellStyle name="Millares 16" xfId="34"/>
    <cellStyle name="Millares 16 2" xfId="35"/>
    <cellStyle name="Millares 16 2 2" xfId="268"/>
    <cellStyle name="Millares 16 2 3" xfId="371"/>
    <cellStyle name="Millares 16 3" xfId="183"/>
    <cellStyle name="Millares 16 4" xfId="267"/>
    <cellStyle name="Millares 16 5" xfId="370"/>
    <cellStyle name="Millares 2" xfId="36"/>
    <cellStyle name="Millares 2 2" xfId="37"/>
    <cellStyle name="Millares 2 2 2" xfId="38"/>
    <cellStyle name="Millares 2 2 2 2" xfId="39"/>
    <cellStyle name="Millares 2 2 2 2 2" xfId="272"/>
    <cellStyle name="Millares 2 2 2 2 3" xfId="375"/>
    <cellStyle name="Millares 2 2 2 3" xfId="186"/>
    <cellStyle name="Millares 2 2 2 4" xfId="271"/>
    <cellStyle name="Millares 2 2 2 5" xfId="374"/>
    <cellStyle name="Millares 2 2 2 6" xfId="450"/>
    <cellStyle name="Millares 2 2 3" xfId="40"/>
    <cellStyle name="Millares 2 2 3 2" xfId="41"/>
    <cellStyle name="Millares 2 2 3 2 2" xfId="274"/>
    <cellStyle name="Millares 2 2 3 2 3" xfId="377"/>
    <cellStyle name="Millares 2 2 3 3" xfId="187"/>
    <cellStyle name="Millares 2 2 3 4" xfId="273"/>
    <cellStyle name="Millares 2 2 3 5" xfId="376"/>
    <cellStyle name="Millares 2 2 4" xfId="42"/>
    <cellStyle name="Millares 2 2 4 2" xfId="275"/>
    <cellStyle name="Millares 2 2 4 3" xfId="378"/>
    <cellStyle name="Millares 2 2 5" xfId="185"/>
    <cellStyle name="Millares 2 2 6" xfId="270"/>
    <cellStyle name="Millares 2 2 7" xfId="373"/>
    <cellStyle name="Millares 2 3" xfId="43"/>
    <cellStyle name="Millares 2 3 2" xfId="44"/>
    <cellStyle name="Millares 2 3 2 2" xfId="277"/>
    <cellStyle name="Millares 2 3 2 3" xfId="380"/>
    <cellStyle name="Millares 2 3 3" xfId="188"/>
    <cellStyle name="Millares 2 3 4" xfId="276"/>
    <cellStyle name="Millares 2 3 5" xfId="379"/>
    <cellStyle name="Millares 2 4" xfId="45"/>
    <cellStyle name="Millares 2 4 2" xfId="46"/>
    <cellStyle name="Millares 2 4 2 2" xfId="279"/>
    <cellStyle name="Millares 2 4 2 3" xfId="382"/>
    <cellStyle name="Millares 2 4 3" xfId="189"/>
    <cellStyle name="Millares 2 4 4" xfId="278"/>
    <cellStyle name="Millares 2 4 5" xfId="381"/>
    <cellStyle name="Millares 2 5" xfId="47"/>
    <cellStyle name="Millares 2 5 2" xfId="280"/>
    <cellStyle name="Millares 2 5 3" xfId="383"/>
    <cellStyle name="Millares 2 6" xfId="184"/>
    <cellStyle name="Millares 2 7" xfId="269"/>
    <cellStyle name="Millares 2 8" xfId="372"/>
    <cellStyle name="Millares 3" xfId="48"/>
    <cellStyle name="Millares 3 2" xfId="49"/>
    <cellStyle name="Millares 3 2 2" xfId="50"/>
    <cellStyle name="Millares 3 2 2 2" xfId="51"/>
    <cellStyle name="Millares 3 2 2 2 2" xfId="284"/>
    <cellStyle name="Millares 3 2 2 2 3" xfId="387"/>
    <cellStyle name="Millares 3 2 2 3" xfId="192"/>
    <cellStyle name="Millares 3 2 2 4" xfId="283"/>
    <cellStyle name="Millares 3 2 2 5" xfId="386"/>
    <cellStyle name="Millares 3 2 3" xfId="52"/>
    <cellStyle name="Millares 3 2 3 2" xfId="53"/>
    <cellStyle name="Millares 3 2 3 2 2" xfId="286"/>
    <cellStyle name="Millares 3 2 3 2 3" xfId="389"/>
    <cellStyle name="Millares 3 2 3 3" xfId="193"/>
    <cellStyle name="Millares 3 2 3 4" xfId="285"/>
    <cellStyle name="Millares 3 2 3 5" xfId="388"/>
    <cellStyle name="Millares 3 2 4" xfId="54"/>
    <cellStyle name="Millares 3 2 4 2" xfId="287"/>
    <cellStyle name="Millares 3 2 4 3" xfId="390"/>
    <cellStyle name="Millares 3 2 5" xfId="191"/>
    <cellStyle name="Millares 3 2 6" xfId="282"/>
    <cellStyle name="Millares 3 2 7" xfId="385"/>
    <cellStyle name="Millares 3 3" xfId="55"/>
    <cellStyle name="Millares 3 3 2" xfId="56"/>
    <cellStyle name="Millares 3 3 2 2" xfId="289"/>
    <cellStyle name="Millares 3 3 2 3" xfId="392"/>
    <cellStyle name="Millares 3 3 3" xfId="194"/>
    <cellStyle name="Millares 3 3 4" xfId="288"/>
    <cellStyle name="Millares 3 3 5" xfId="391"/>
    <cellStyle name="Millares 3 4" xfId="57"/>
    <cellStyle name="Millares 3 4 2" xfId="58"/>
    <cellStyle name="Millares 3 4 2 2" xfId="291"/>
    <cellStyle name="Millares 3 4 2 3" xfId="394"/>
    <cellStyle name="Millares 3 4 3" xfId="195"/>
    <cellStyle name="Millares 3 4 4" xfId="290"/>
    <cellStyle name="Millares 3 4 5" xfId="393"/>
    <cellStyle name="Millares 3 5" xfId="59"/>
    <cellStyle name="Millares 3 5 2" xfId="292"/>
    <cellStyle name="Millares 3 5 3" xfId="395"/>
    <cellStyle name="Millares 3 6" xfId="190"/>
    <cellStyle name="Millares 3 7" xfId="281"/>
    <cellStyle name="Millares 3 8" xfId="384"/>
    <cellStyle name="Millares 4" xfId="60"/>
    <cellStyle name="Millares 4 2" xfId="61"/>
    <cellStyle name="Millares 4 2 2" xfId="62"/>
    <cellStyle name="Millares 4 2 2 2" xfId="63"/>
    <cellStyle name="Millares 4 2 2 2 2" xfId="296"/>
    <cellStyle name="Millares 4 2 2 2 3" xfId="399"/>
    <cellStyle name="Millares 4 2 2 3" xfId="198"/>
    <cellStyle name="Millares 4 2 2 4" xfId="295"/>
    <cellStyle name="Millares 4 2 2 5" xfId="398"/>
    <cellStyle name="Millares 4 2 3" xfId="64"/>
    <cellStyle name="Millares 4 2 3 2" xfId="65"/>
    <cellStyle name="Millares 4 2 3 2 2" xfId="298"/>
    <cellStyle name="Millares 4 2 3 2 3" xfId="401"/>
    <cellStyle name="Millares 4 2 3 3" xfId="199"/>
    <cellStyle name="Millares 4 2 3 4" xfId="297"/>
    <cellStyle name="Millares 4 2 3 5" xfId="400"/>
    <cellStyle name="Millares 4 2 4" xfId="66"/>
    <cellStyle name="Millares 4 2 4 2" xfId="299"/>
    <cellStyle name="Millares 4 2 4 3" xfId="402"/>
    <cellStyle name="Millares 4 2 5" xfId="197"/>
    <cellStyle name="Millares 4 2 6" xfId="294"/>
    <cellStyle name="Millares 4 2 7" xfId="397"/>
    <cellStyle name="Millares 4 3" xfId="67"/>
    <cellStyle name="Millares 4 3 2" xfId="68"/>
    <cellStyle name="Millares 4 3 2 2" xfId="301"/>
    <cellStyle name="Millares 4 3 2 3" xfId="404"/>
    <cellStyle name="Millares 4 3 3" xfId="200"/>
    <cellStyle name="Millares 4 3 4" xfId="300"/>
    <cellStyle name="Millares 4 3 5" xfId="403"/>
    <cellStyle name="Millares 4 4" xfId="69"/>
    <cellStyle name="Millares 4 4 2" xfId="70"/>
    <cellStyle name="Millares 4 4 2 2" xfId="303"/>
    <cellStyle name="Millares 4 4 2 3" xfId="406"/>
    <cellStyle name="Millares 4 4 3" xfId="201"/>
    <cellStyle name="Millares 4 4 4" xfId="302"/>
    <cellStyle name="Millares 4 4 5" xfId="405"/>
    <cellStyle name="Millares 4 5" xfId="71"/>
    <cellStyle name="Millares 4 5 2" xfId="304"/>
    <cellStyle name="Millares 4 5 3" xfId="407"/>
    <cellStyle name="Millares 4 6" xfId="196"/>
    <cellStyle name="Millares 4 7" xfId="293"/>
    <cellStyle name="Millares 4 8" xfId="396"/>
    <cellStyle name="Millares 5" xfId="72"/>
    <cellStyle name="Millares 5 2" xfId="73"/>
    <cellStyle name="Millares 5 2 2" xfId="74"/>
    <cellStyle name="Millares 5 2 2 2" xfId="307"/>
    <cellStyle name="Millares 5 2 2 3" xfId="410"/>
    <cellStyle name="Millares 5 2 3" xfId="203"/>
    <cellStyle name="Millares 5 2 4" xfId="306"/>
    <cellStyle name="Millares 5 2 5" xfId="409"/>
    <cellStyle name="Millares 5 2 6" xfId="452"/>
    <cellStyle name="Millares 5 3" xfId="75"/>
    <cellStyle name="Millares 5 3 2" xfId="76"/>
    <cellStyle name="Millares 5 3 2 2" xfId="309"/>
    <cellStyle name="Millares 5 3 2 3" xfId="412"/>
    <cellStyle name="Millares 5 3 3" xfId="204"/>
    <cellStyle name="Millares 5 3 4" xfId="308"/>
    <cellStyle name="Millares 5 3 5" xfId="411"/>
    <cellStyle name="Millares 5 4" xfId="77"/>
    <cellStyle name="Millares 5 4 2" xfId="310"/>
    <cellStyle name="Millares 5 4 3" xfId="413"/>
    <cellStyle name="Millares 5 5" xfId="202"/>
    <cellStyle name="Millares 5 6" xfId="305"/>
    <cellStyle name="Millares 5 7" xfId="408"/>
    <cellStyle name="Millares 6" xfId="78"/>
    <cellStyle name="Millares 6 2" xfId="79"/>
    <cellStyle name="Millares 6 2 2" xfId="80"/>
    <cellStyle name="Millares 6 2 2 2" xfId="313"/>
    <cellStyle name="Millares 6 2 2 3" xfId="416"/>
    <cellStyle name="Millares 6 2 3" xfId="206"/>
    <cellStyle name="Millares 6 2 4" xfId="312"/>
    <cellStyle name="Millares 6 2 5" xfId="415"/>
    <cellStyle name="Millares 6 2 6" xfId="453"/>
    <cellStyle name="Millares 6 3" xfId="81"/>
    <cellStyle name="Millares 6 3 2" xfId="82"/>
    <cellStyle name="Millares 6 3 2 2" xfId="315"/>
    <cellStyle name="Millares 6 3 2 3" xfId="418"/>
    <cellStyle name="Millares 6 3 3" xfId="207"/>
    <cellStyle name="Millares 6 3 4" xfId="314"/>
    <cellStyle name="Millares 6 3 5" xfId="417"/>
    <cellStyle name="Millares 6 4" xfId="83"/>
    <cellStyle name="Millares 6 4 2" xfId="316"/>
    <cellStyle name="Millares 6 4 3" xfId="419"/>
    <cellStyle name="Millares 6 5" xfId="205"/>
    <cellStyle name="Millares 6 6" xfId="311"/>
    <cellStyle name="Millares 6 7" xfId="414"/>
    <cellStyle name="Millares 7" xfId="84"/>
    <cellStyle name="Millares 7 2" xfId="85"/>
    <cellStyle name="Millares 7 2 2" xfId="86"/>
    <cellStyle name="Millares 7 2 2 2" xfId="319"/>
    <cellStyle name="Millares 7 2 2 3" xfId="422"/>
    <cellStyle name="Millares 7 2 3" xfId="209"/>
    <cellStyle name="Millares 7 2 4" xfId="318"/>
    <cellStyle name="Millares 7 2 5" xfId="421"/>
    <cellStyle name="Millares 7 3" xfId="87"/>
    <cellStyle name="Millares 7 3 2" xfId="88"/>
    <cellStyle name="Millares 7 3 2 2" xfId="321"/>
    <cellStyle name="Millares 7 3 2 3" xfId="424"/>
    <cellStyle name="Millares 7 3 3" xfId="210"/>
    <cellStyle name="Millares 7 3 4" xfId="320"/>
    <cellStyle name="Millares 7 3 5" xfId="423"/>
    <cellStyle name="Millares 7 4" xfId="89"/>
    <cellStyle name="Millares 7 4 2" xfId="322"/>
    <cellStyle name="Millares 7 4 3" xfId="425"/>
    <cellStyle name="Millares 7 5" xfId="208"/>
    <cellStyle name="Millares 7 6" xfId="317"/>
    <cellStyle name="Millares 7 7" xfId="420"/>
    <cellStyle name="Millares 8" xfId="90"/>
    <cellStyle name="Millares 8 2" xfId="91"/>
    <cellStyle name="Millares 8 2 2" xfId="92"/>
    <cellStyle name="Millares 8 2 2 2" xfId="325"/>
    <cellStyle name="Millares 8 2 2 3" xfId="428"/>
    <cellStyle name="Millares 8 2 3" xfId="212"/>
    <cellStyle name="Millares 8 2 4" xfId="324"/>
    <cellStyle name="Millares 8 2 5" xfId="427"/>
    <cellStyle name="Millares 8 3" xfId="93"/>
    <cellStyle name="Millares 8 3 2" xfId="94"/>
    <cellStyle name="Millares 8 3 2 2" xfId="327"/>
    <cellStyle name="Millares 8 3 2 3" xfId="430"/>
    <cellStyle name="Millares 8 3 3" xfId="213"/>
    <cellStyle name="Millares 8 3 4" xfId="326"/>
    <cellStyle name="Millares 8 3 5" xfId="429"/>
    <cellStyle name="Millares 8 4" xfId="95"/>
    <cellStyle name="Millares 8 4 2" xfId="328"/>
    <cellStyle name="Millares 8 4 3" xfId="431"/>
    <cellStyle name="Millares 8 5" xfId="211"/>
    <cellStyle name="Millares 8 6" xfId="323"/>
    <cellStyle name="Millares 8 7" xfId="426"/>
    <cellStyle name="Millares 9" xfId="96"/>
    <cellStyle name="Millares 9 2" xfId="97"/>
    <cellStyle name="Millares 9 2 2" xfId="98"/>
    <cellStyle name="Millares 9 2 2 2" xfId="331"/>
    <cellStyle name="Millares 9 2 2 3" xfId="434"/>
    <cellStyle name="Millares 9 2 3" xfId="215"/>
    <cellStyle name="Millares 9 2 4" xfId="330"/>
    <cellStyle name="Millares 9 2 5" xfId="433"/>
    <cellStyle name="Millares 9 3" xfId="99"/>
    <cellStyle name="Millares 9 3 2" xfId="100"/>
    <cellStyle name="Millares 9 3 2 2" xfId="333"/>
    <cellStyle name="Millares 9 3 2 3" xfId="436"/>
    <cellStyle name="Millares 9 3 3" xfId="216"/>
    <cellStyle name="Millares 9 3 4" xfId="332"/>
    <cellStyle name="Millares 9 3 5" xfId="435"/>
    <cellStyle name="Millares 9 4" xfId="101"/>
    <cellStyle name="Millares 9 4 2" xfId="334"/>
    <cellStyle name="Millares 9 4 3" xfId="437"/>
    <cellStyle name="Millares 9 5" xfId="214"/>
    <cellStyle name="Millares 9 6" xfId="329"/>
    <cellStyle name="Millares 9 7" xfId="432"/>
    <cellStyle name="Moneda" xfId="102" builtinId="4"/>
    <cellStyle name="Moneda [0] 2" xfId="103"/>
    <cellStyle name="Moneda [0] 2 2" xfId="104"/>
    <cellStyle name="Moneda [0] 2 3" xfId="451"/>
    <cellStyle name="Moneda [0] 3" xfId="105"/>
    <cellStyle name="Moneda [0] 3 2" xfId="336"/>
    <cellStyle name="Moneda 10" xfId="106"/>
    <cellStyle name="Moneda 10 2" xfId="107"/>
    <cellStyle name="Moneda 10 3" xfId="218"/>
    <cellStyle name="Moneda 11" xfId="108"/>
    <cellStyle name="Moneda 11 2" xfId="109"/>
    <cellStyle name="Moneda 11 3" xfId="219"/>
    <cellStyle name="Moneda 12" xfId="110"/>
    <cellStyle name="Moneda 13" xfId="111"/>
    <cellStyle name="Moneda 14" xfId="112"/>
    <cellStyle name="Moneda 15" xfId="113"/>
    <cellStyle name="Moneda 16" xfId="114"/>
    <cellStyle name="Moneda 17" xfId="115"/>
    <cellStyle name="Moneda 18" xfId="116"/>
    <cellStyle name="Moneda 19" xfId="117"/>
    <cellStyle name="Moneda 2" xfId="118"/>
    <cellStyle name="Moneda 2 2" xfId="119"/>
    <cellStyle name="Moneda 2 2 2" xfId="120"/>
    <cellStyle name="Moneda 2 3" xfId="121"/>
    <cellStyle name="Moneda 2 3 2" xfId="122"/>
    <cellStyle name="Moneda 2 3 3" xfId="221"/>
    <cellStyle name="Moneda 2 4" xfId="123"/>
    <cellStyle name="Moneda 2 4 2" xfId="124"/>
    <cellStyle name="Moneda 2 4 3" xfId="222"/>
    <cellStyle name="Moneda 2 5" xfId="125"/>
    <cellStyle name="Moneda 2 6" xfId="220"/>
    <cellStyle name="Moneda 20" xfId="126"/>
    <cellStyle name="Moneda 21" xfId="127"/>
    <cellStyle name="Moneda 22" xfId="128"/>
    <cellStyle name="Moneda 23" xfId="129"/>
    <cellStyle name="Moneda 24" xfId="130"/>
    <cellStyle name="Moneda 25" xfId="131"/>
    <cellStyle name="Moneda 26" xfId="132"/>
    <cellStyle name="Moneda 27" xfId="133"/>
    <cellStyle name="Moneda 28" xfId="134"/>
    <cellStyle name="Moneda 29" xfId="135"/>
    <cellStyle name="Moneda 3" xfId="136"/>
    <cellStyle name="Moneda 3 2" xfId="137"/>
    <cellStyle name="Moneda 3 2 2" xfId="138"/>
    <cellStyle name="Moneda 3 2 3" xfId="224"/>
    <cellStyle name="Moneda 3 3" xfId="139"/>
    <cellStyle name="Moneda 3 3 2" xfId="140"/>
    <cellStyle name="Moneda 3 3 3" xfId="225"/>
    <cellStyle name="Moneda 3 4" xfId="141"/>
    <cellStyle name="Moneda 3 5" xfId="223"/>
    <cellStyle name="Moneda 3 6" xfId="470"/>
    <cellStyle name="Moneda 30" xfId="142"/>
    <cellStyle name="Moneda 31" xfId="217"/>
    <cellStyle name="Moneda 32" xfId="236"/>
    <cellStyle name="Moneda 33" xfId="335"/>
    <cellStyle name="Moneda 34" xfId="438"/>
    <cellStyle name="Moneda 35" xfId="439"/>
    <cellStyle name="Moneda 36" xfId="443"/>
    <cellStyle name="Moneda 37" xfId="447"/>
    <cellStyle name="Moneda 38" xfId="448"/>
    <cellStyle name="Moneda 39" xfId="454"/>
    <cellStyle name="Moneda 4" xfId="143"/>
    <cellStyle name="Moneda 4 2" xfId="144"/>
    <cellStyle name="Moneda 4 2 2" xfId="145"/>
    <cellStyle name="Moneda 4 2 3" xfId="227"/>
    <cellStyle name="Moneda 4 3" xfId="146"/>
    <cellStyle name="Moneda 4 3 2" xfId="147"/>
    <cellStyle name="Moneda 4 3 3" xfId="228"/>
    <cellStyle name="Moneda 4 4" xfId="148"/>
    <cellStyle name="Moneda 4 5" xfId="226"/>
    <cellStyle name="Moneda 40" xfId="445"/>
    <cellStyle name="Moneda 41" xfId="455"/>
    <cellStyle name="Moneda 42" xfId="456"/>
    <cellStyle name="Moneda 43" xfId="457"/>
    <cellStyle name="Moneda 44" xfId="458"/>
    <cellStyle name="Moneda 45" xfId="459"/>
    <cellStyle name="Moneda 46" xfId="460"/>
    <cellStyle name="Moneda 47" xfId="461"/>
    <cellStyle name="Moneda 48" xfId="462"/>
    <cellStyle name="Moneda 49" xfId="463"/>
    <cellStyle name="Moneda 5" xfId="149"/>
    <cellStyle name="Moneda 5 2" xfId="150"/>
    <cellStyle name="Moneda 5 2 2" xfId="151"/>
    <cellStyle name="Moneda 5 2 2 2" xfId="338"/>
    <cellStyle name="Moneda 5 2 3" xfId="230"/>
    <cellStyle name="Moneda 5 2 4" xfId="337"/>
    <cellStyle name="Moneda 5 3" xfId="152"/>
    <cellStyle name="Moneda 5 4" xfId="229"/>
    <cellStyle name="Moneda 50" xfId="464"/>
    <cellStyle name="Moneda 51" xfId="465"/>
    <cellStyle name="Moneda 52" xfId="466"/>
    <cellStyle name="Moneda 53" xfId="467"/>
    <cellStyle name="Moneda 54" xfId="468"/>
    <cellStyle name="Moneda 6" xfId="153"/>
    <cellStyle name="Moneda 6 2" xfId="154"/>
    <cellStyle name="Moneda 6 3" xfId="231"/>
    <cellStyle name="Moneda 7" xfId="155"/>
    <cellStyle name="Moneda 7 2" xfId="156"/>
    <cellStyle name="Moneda 7 3" xfId="232"/>
    <cellStyle name="Moneda 8" xfId="157"/>
    <cellStyle name="Moneda 8 2" xfId="158"/>
    <cellStyle name="Moneda 8 3" xfId="233"/>
    <cellStyle name="Moneda 9" xfId="159"/>
    <cellStyle name="Moneda 9 2" xfId="160"/>
    <cellStyle name="Moneda 9 3" xfId="234"/>
    <cellStyle name="Neutral 2" xfId="446"/>
    <cellStyle name="Normal" xfId="0" builtinId="0"/>
    <cellStyle name="Normal 17" xfId="161"/>
    <cellStyle name="Normal 2" xfId="162"/>
    <cellStyle name="Normal 2 2" xfId="163"/>
    <cellStyle name="Normal 3" xfId="164"/>
    <cellStyle name="Normal 3 2" xfId="235"/>
    <cellStyle name="Normal 3 3" xfId="339"/>
    <cellStyle name="Normal 8" xfId="165"/>
    <cellStyle name="Porcentaje" xfId="166" builtinId="5"/>
    <cellStyle name="Porcentaje 2" xfId="167"/>
    <cellStyle name="Porcentaje 3" xfId="469"/>
  </cellStyles>
  <dxfs count="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ilvia.ortiz@ambientebogota.gov.co" TargetMode="External"/><Relationship Id="rId18" Type="http://schemas.openxmlformats.org/officeDocument/2006/relationships/hyperlink" Target="mailto:mauricio.agudelo@scrd.gov.co" TargetMode="External"/><Relationship Id="rId26" Type="http://schemas.openxmlformats.org/officeDocument/2006/relationships/hyperlink" Target="mailto:marcela.garzon@idrd.gov.co" TargetMode="External"/><Relationship Id="rId39" Type="http://schemas.openxmlformats.org/officeDocument/2006/relationships/hyperlink" Target="mailto:cmlopeza@educacionbogota.gov.co" TargetMode="External"/><Relationship Id="rId21" Type="http://schemas.openxmlformats.org/officeDocument/2006/relationships/hyperlink" Target="mailto:dlondono@participacionbogota.gov.co" TargetMode="External"/><Relationship Id="rId34" Type="http://schemas.openxmlformats.org/officeDocument/2006/relationships/hyperlink" Target="mailto:abadillo@sdmujer.gov.co" TargetMode="External"/><Relationship Id="rId7" Type="http://schemas.openxmlformats.org/officeDocument/2006/relationships/hyperlink" Target="mailto:jtibocha@sdis.gov.co" TargetMode="External"/><Relationship Id="rId12" Type="http://schemas.openxmlformats.org/officeDocument/2006/relationships/hyperlink" Target="mailto:Cpena@saludcapital.gov.co" TargetMode="External"/><Relationship Id="rId17" Type="http://schemas.openxmlformats.org/officeDocument/2006/relationships/hyperlink" Target="mailto:angel.moreno@scrd.gov.co" TargetMode="External"/><Relationship Id="rId25" Type="http://schemas.openxmlformats.org/officeDocument/2006/relationships/hyperlink" Target="mailto:cbarreto@habitatbogota.gov.co" TargetMode="External"/><Relationship Id="rId33" Type="http://schemas.openxmlformats.org/officeDocument/2006/relationships/hyperlink" Target="mailto:abadillo@sdmujer.gov.co" TargetMode="External"/><Relationship Id="rId38" Type="http://schemas.openxmlformats.org/officeDocument/2006/relationships/hyperlink" Target="mailto:cmlopeza@educacionbogota.gov.co" TargetMode="External"/><Relationship Id="rId2" Type="http://schemas.openxmlformats.org/officeDocument/2006/relationships/hyperlink" Target="mailto:ctorres@sdp.gov.co" TargetMode="External"/><Relationship Id="rId16" Type="http://schemas.openxmlformats.org/officeDocument/2006/relationships/hyperlink" Target="mailto:angel.moreno@scrd.gov.co" TargetMode="External"/><Relationship Id="rId20" Type="http://schemas.openxmlformats.org/officeDocument/2006/relationships/hyperlink" Target="mailto:dlondono@participacionbogota.gov.co" TargetMode="External"/><Relationship Id="rId29" Type="http://schemas.openxmlformats.org/officeDocument/2006/relationships/hyperlink" Target="mailto:marcela.garzon@idrd.gov.co" TargetMode="External"/><Relationship Id="rId1" Type="http://schemas.openxmlformats.org/officeDocument/2006/relationships/hyperlink" Target="mailto:silvia.ortiz@ambientebogota.gov.co" TargetMode="External"/><Relationship Id="rId6" Type="http://schemas.openxmlformats.org/officeDocument/2006/relationships/hyperlink" Target="mailto:apgonzalez@sdis.gov.co" TargetMode="External"/><Relationship Id="rId11" Type="http://schemas.openxmlformats.org/officeDocument/2006/relationships/hyperlink" Target="mailto:apgonzalez@sdis.gov.co" TargetMode="External"/><Relationship Id="rId24" Type="http://schemas.openxmlformats.org/officeDocument/2006/relationships/hyperlink" Target="mailto:abadillo@sdmujer.gov.co" TargetMode="External"/><Relationship Id="rId32" Type="http://schemas.openxmlformats.org/officeDocument/2006/relationships/hyperlink" Target="mailto:abadillo@sdmujer.gov.co" TargetMode="External"/><Relationship Id="rId37" Type="http://schemas.openxmlformats.org/officeDocument/2006/relationships/hyperlink" Target="mailto:cjaramillo@sdis.gov.co" TargetMode="External"/><Relationship Id="rId40" Type="http://schemas.openxmlformats.org/officeDocument/2006/relationships/printerSettings" Target="../printerSettings/printerSettings1.bin"/><Relationship Id="rId5" Type="http://schemas.openxmlformats.org/officeDocument/2006/relationships/hyperlink" Target="mailto:agomez@sdis.gov.co" TargetMode="External"/><Relationship Id="rId15" Type="http://schemas.openxmlformats.org/officeDocument/2006/relationships/hyperlink" Target="mailto:luz.sanchez@transmilenio.gov.co" TargetMode="External"/><Relationship Id="rId23" Type="http://schemas.openxmlformats.org/officeDocument/2006/relationships/hyperlink" Target="mailto:abadillo@sdmujer.gov.co" TargetMode="External"/><Relationship Id="rId28" Type="http://schemas.openxmlformats.org/officeDocument/2006/relationships/hyperlink" Target="mailto:marcela.garzon@idrd.gov.co" TargetMode="External"/><Relationship Id="rId36" Type="http://schemas.openxmlformats.org/officeDocument/2006/relationships/hyperlink" Target="mailto:agomez@sdis.gov.co" TargetMode="External"/><Relationship Id="rId10" Type="http://schemas.openxmlformats.org/officeDocument/2006/relationships/hyperlink" Target="mailto:jgallo@sdis.gov.co" TargetMode="External"/><Relationship Id="rId19" Type="http://schemas.openxmlformats.org/officeDocument/2006/relationships/hyperlink" Target="mailto:mauricio.agudelo@scrd.gov.co" TargetMode="External"/><Relationship Id="rId31" Type="http://schemas.openxmlformats.org/officeDocument/2006/relationships/hyperlink" Target="mailto:abadillo@sdmujer.gov.co" TargetMode="External"/><Relationship Id="rId4" Type="http://schemas.openxmlformats.org/officeDocument/2006/relationships/hyperlink" Target="mailto:mavivasg@ipes.gov.co" TargetMode="External"/><Relationship Id="rId9" Type="http://schemas.openxmlformats.org/officeDocument/2006/relationships/hyperlink" Target="mailto:mdiazu@sdis.gov.co" TargetMode="External"/><Relationship Id="rId14" Type="http://schemas.openxmlformats.org/officeDocument/2006/relationships/hyperlink" Target="mailto:luz.sanchez@transmilenio.gov.co" TargetMode="External"/><Relationship Id="rId22" Type="http://schemas.openxmlformats.org/officeDocument/2006/relationships/hyperlink" Target="mailto:abadillo@sdmujer.gov.co" TargetMode="External"/><Relationship Id="rId27" Type="http://schemas.openxmlformats.org/officeDocument/2006/relationships/hyperlink" Target="mailto:marcela.garzon@idrd.gov.co" TargetMode="External"/><Relationship Id="rId30" Type="http://schemas.openxmlformats.org/officeDocument/2006/relationships/hyperlink" Target="mailto:mmalaver@movilidadbogota.gov.co" TargetMode="External"/><Relationship Id="rId35" Type="http://schemas.openxmlformats.org/officeDocument/2006/relationships/hyperlink" Target="mailto:abadillo@sdmujer.gov.co" TargetMode="External"/><Relationship Id="rId8" Type="http://schemas.openxmlformats.org/officeDocument/2006/relationships/hyperlink" Target="mailto:jtibocha@sdis.gov.co" TargetMode="External"/><Relationship Id="rId3" Type="http://schemas.openxmlformats.org/officeDocument/2006/relationships/hyperlink" Target="mailto:mavivasg@ip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
  <sheetViews>
    <sheetView tabSelected="1" topLeftCell="A8" zoomScale="60" zoomScaleNormal="60" zoomScalePageLayoutView="150" workbookViewId="0">
      <pane ySplit="1" topLeftCell="A9" activePane="bottomLeft" state="frozen"/>
      <selection activeCell="A8" sqref="A8"/>
      <selection pane="bottomLeft" activeCell="R65" sqref="R65"/>
    </sheetView>
  </sheetViews>
  <sheetFormatPr baseColWidth="10" defaultColWidth="10.85546875" defaultRowHeight="12.75" x14ac:dyDescent="0.25"/>
  <cols>
    <col min="1" max="1" width="18.42578125" style="35" customWidth="1"/>
    <col min="2" max="2" width="19.42578125" style="35" customWidth="1"/>
    <col min="3" max="3" width="20.5703125" style="35" customWidth="1"/>
    <col min="4" max="4" width="42.28515625" style="35" customWidth="1"/>
    <col min="5" max="5" width="35" style="35" customWidth="1"/>
    <col min="6" max="6" width="17.28515625" style="35" hidden="1" customWidth="1"/>
    <col min="7" max="7" width="15.85546875" style="35" hidden="1" customWidth="1"/>
    <col min="8" max="8" width="13.42578125" style="35" hidden="1" customWidth="1"/>
    <col min="9" max="9" width="15.42578125" style="35" hidden="1" customWidth="1"/>
    <col min="10" max="10" width="29.42578125" style="35" hidden="1" customWidth="1"/>
    <col min="11" max="11" width="13.42578125" style="35" hidden="1" customWidth="1"/>
    <col min="12" max="12" width="23.28515625" style="35" hidden="1" customWidth="1"/>
    <col min="13" max="13" width="12.42578125" style="41" hidden="1" customWidth="1"/>
    <col min="14" max="14" width="12.5703125" style="41" hidden="1" customWidth="1"/>
    <col min="15" max="15" width="28.42578125" style="35" hidden="1" customWidth="1"/>
    <col min="16" max="16" width="33.5703125" style="35" hidden="1" customWidth="1"/>
    <col min="17" max="18" width="20.7109375" style="35" bestFit="1" customWidth="1"/>
    <col min="19" max="19" width="24.28515625" style="35" customWidth="1"/>
    <col min="20" max="20" width="16.140625" style="35" hidden="1" customWidth="1"/>
    <col min="21" max="21" width="32.140625" style="35" bestFit="1" customWidth="1"/>
    <col min="22" max="22" width="24.28515625" style="35" bestFit="1" customWidth="1"/>
    <col min="23" max="23" width="32.140625" style="35" bestFit="1" customWidth="1"/>
    <col min="24" max="24" width="24.28515625" style="35" bestFit="1" customWidth="1"/>
    <col min="25" max="26" width="16.140625" style="35" customWidth="1"/>
    <col min="27" max="27" width="14.85546875" style="35" hidden="1" customWidth="1"/>
    <col min="28" max="28" width="15.140625" style="35" hidden="1" customWidth="1"/>
    <col min="29" max="31" width="18.42578125" style="35" hidden="1" customWidth="1"/>
    <col min="32" max="32" width="13.85546875" style="35" hidden="1" customWidth="1"/>
    <col min="33" max="33" width="18.42578125" style="35" hidden="1" customWidth="1"/>
    <col min="34" max="34" width="31.42578125" style="35" customWidth="1"/>
    <col min="35" max="35" width="29.7109375" style="1" customWidth="1"/>
    <col min="36" max="36" width="18.42578125" style="35" customWidth="1"/>
    <col min="37" max="37" width="30.42578125" style="35" customWidth="1"/>
    <col min="38" max="38" width="54.28515625" style="35" customWidth="1"/>
    <col min="39" max="39" width="48.85546875" style="35" customWidth="1"/>
    <col min="40" max="16384" width="10.85546875" style="35"/>
  </cols>
  <sheetData>
    <row r="1" spans="1:39" ht="14.45" customHeight="1" x14ac:dyDescent="0.25">
      <c r="A1" s="36" t="s">
        <v>0</v>
      </c>
      <c r="B1" s="36"/>
      <c r="C1" s="39" t="s">
        <v>1</v>
      </c>
      <c r="D1" s="39"/>
      <c r="E1" s="24"/>
      <c r="F1" s="39"/>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row>
    <row r="2" spans="1:39" ht="15" customHeight="1" x14ac:dyDescent="0.25">
      <c r="A2" s="36" t="s">
        <v>2</v>
      </c>
      <c r="B2" s="36"/>
      <c r="C2" s="39" t="s">
        <v>3</v>
      </c>
      <c r="D2" s="39"/>
      <c r="E2" s="24"/>
      <c r="F2" s="39"/>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row>
    <row r="3" spans="1:39" ht="15" customHeight="1" x14ac:dyDescent="0.25">
      <c r="A3" s="36" t="s">
        <v>4</v>
      </c>
      <c r="B3" s="36"/>
      <c r="C3" s="39" t="s">
        <v>5</v>
      </c>
      <c r="D3" s="39"/>
      <c r="E3" s="24"/>
      <c r="F3" s="39"/>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row>
    <row r="4" spans="1:39" ht="15" customHeight="1" x14ac:dyDescent="0.25">
      <c r="A4" s="36" t="s">
        <v>6</v>
      </c>
      <c r="B4" s="36"/>
      <c r="C4" s="37"/>
      <c r="D4" s="28" t="s">
        <v>7</v>
      </c>
      <c r="E4" s="24"/>
      <c r="F4" s="39"/>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ht="15" customHeight="1" thickBot="1" x14ac:dyDescent="0.3">
      <c r="A5" s="29"/>
      <c r="B5" s="29"/>
      <c r="C5" s="38"/>
      <c r="D5" s="30"/>
      <c r="E5" s="24"/>
      <c r="F5" s="24"/>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row>
    <row r="6" spans="1:39" ht="29.1" customHeight="1" x14ac:dyDescent="0.25">
      <c r="A6" s="154" t="s">
        <v>8</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6"/>
      <c r="AC6" s="148" t="s">
        <v>9</v>
      </c>
      <c r="AD6" s="149"/>
      <c r="AE6" s="150"/>
      <c r="AF6" s="164" t="s">
        <v>10</v>
      </c>
      <c r="AG6" s="164"/>
      <c r="AH6" s="164"/>
      <c r="AI6" s="164"/>
      <c r="AJ6" s="164"/>
      <c r="AK6" s="164"/>
      <c r="AL6" s="164"/>
      <c r="AM6" s="50" t="s">
        <v>11</v>
      </c>
    </row>
    <row r="7" spans="1:39" ht="29.25" customHeight="1" x14ac:dyDescent="0.25">
      <c r="A7" s="157" t="s">
        <v>12</v>
      </c>
      <c r="B7" s="158"/>
      <c r="C7" s="159"/>
      <c r="D7" s="145" t="s">
        <v>13</v>
      </c>
      <c r="E7" s="146"/>
      <c r="F7" s="160"/>
      <c r="G7" s="143" t="s">
        <v>14</v>
      </c>
      <c r="H7" s="143"/>
      <c r="I7" s="143"/>
      <c r="J7" s="143"/>
      <c r="K7" s="143"/>
      <c r="L7" s="143"/>
      <c r="M7" s="141" t="s">
        <v>15</v>
      </c>
      <c r="N7" s="142"/>
      <c r="O7" s="144" t="s">
        <v>16</v>
      </c>
      <c r="P7" s="144"/>
      <c r="Q7" s="144"/>
      <c r="R7" s="144"/>
      <c r="S7" s="144"/>
      <c r="T7" s="144"/>
      <c r="U7" s="145" t="s">
        <v>17</v>
      </c>
      <c r="V7" s="146"/>
      <c r="W7" s="146"/>
      <c r="X7" s="146"/>
      <c r="Y7" s="146"/>
      <c r="Z7" s="146"/>
      <c r="AA7" s="146"/>
      <c r="AB7" s="147"/>
      <c r="AC7" s="151"/>
      <c r="AD7" s="152"/>
      <c r="AE7" s="153"/>
      <c r="AF7" s="161" t="s">
        <v>18</v>
      </c>
      <c r="AG7" s="162"/>
      <c r="AH7" s="162"/>
      <c r="AI7" s="162"/>
      <c r="AJ7" s="162"/>
      <c r="AK7" s="162"/>
      <c r="AL7" s="163"/>
      <c r="AM7" s="51"/>
    </row>
    <row r="8" spans="1:39" s="32" customFormat="1" ht="102" customHeight="1" x14ac:dyDescent="0.25">
      <c r="A8" s="40" t="s">
        <v>19</v>
      </c>
      <c r="B8" s="40" t="s">
        <v>20</v>
      </c>
      <c r="C8" s="40" t="s">
        <v>21</v>
      </c>
      <c r="D8" s="40" t="s">
        <v>22</v>
      </c>
      <c r="E8" s="5" t="s">
        <v>23</v>
      </c>
      <c r="F8" s="5" t="s">
        <v>24</v>
      </c>
      <c r="G8" s="5" t="s">
        <v>25</v>
      </c>
      <c r="H8" s="45" t="s">
        <v>26</v>
      </c>
      <c r="I8" s="5" t="s">
        <v>27</v>
      </c>
      <c r="J8" s="5" t="s">
        <v>28</v>
      </c>
      <c r="K8" s="5" t="s">
        <v>29</v>
      </c>
      <c r="L8" s="5" t="s">
        <v>30</v>
      </c>
      <c r="M8" s="6" t="s">
        <v>31</v>
      </c>
      <c r="N8" s="6" t="s">
        <v>32</v>
      </c>
      <c r="O8" s="5" t="s">
        <v>33</v>
      </c>
      <c r="P8" s="5" t="s">
        <v>34</v>
      </c>
      <c r="Q8" s="45" t="s">
        <v>35</v>
      </c>
      <c r="R8" s="45" t="s">
        <v>36</v>
      </c>
      <c r="S8" s="45" t="s">
        <v>37</v>
      </c>
      <c r="T8" s="45" t="s">
        <v>38</v>
      </c>
      <c r="U8" s="45" t="s">
        <v>39</v>
      </c>
      <c r="V8" s="7" t="s">
        <v>40</v>
      </c>
      <c r="W8" s="45" t="s">
        <v>41</v>
      </c>
      <c r="X8" s="8" t="s">
        <v>42</v>
      </c>
      <c r="Y8" s="45" t="s">
        <v>43</v>
      </c>
      <c r="Z8" s="8" t="s">
        <v>44</v>
      </c>
      <c r="AA8" s="45" t="s">
        <v>45</v>
      </c>
      <c r="AB8" s="8" t="s">
        <v>46</v>
      </c>
      <c r="AC8" s="45" t="s">
        <v>47</v>
      </c>
      <c r="AD8" s="45" t="s">
        <v>48</v>
      </c>
      <c r="AE8" s="45" t="s">
        <v>49</v>
      </c>
      <c r="AF8" s="45" t="s">
        <v>50</v>
      </c>
      <c r="AG8" s="45" t="s">
        <v>51</v>
      </c>
      <c r="AH8" s="45" t="s">
        <v>52</v>
      </c>
      <c r="AI8" s="9" t="s">
        <v>53</v>
      </c>
      <c r="AJ8" s="45" t="s">
        <v>54</v>
      </c>
      <c r="AK8" s="45" t="s">
        <v>55</v>
      </c>
      <c r="AL8" s="45" t="s">
        <v>56</v>
      </c>
      <c r="AM8" s="45" t="s">
        <v>11</v>
      </c>
    </row>
    <row r="9" spans="1:39" s="33" customFormat="1" ht="203.25" customHeight="1" x14ac:dyDescent="0.25">
      <c r="A9" s="67" t="s">
        <v>57</v>
      </c>
      <c r="B9" s="67" t="s">
        <v>58</v>
      </c>
      <c r="C9" s="67" t="s">
        <v>59</v>
      </c>
      <c r="D9" s="67" t="s">
        <v>60</v>
      </c>
      <c r="E9" s="67" t="s">
        <v>61</v>
      </c>
      <c r="F9" s="67">
        <v>1.82</v>
      </c>
      <c r="G9" s="67" t="s">
        <v>62</v>
      </c>
      <c r="H9" s="67" t="s">
        <v>63</v>
      </c>
      <c r="I9" s="67"/>
      <c r="J9" s="67" t="s">
        <v>64</v>
      </c>
      <c r="K9" s="67" t="s">
        <v>65</v>
      </c>
      <c r="L9" s="67" t="s">
        <v>66</v>
      </c>
      <c r="M9" s="69">
        <v>42856</v>
      </c>
      <c r="N9" s="69">
        <v>44196</v>
      </c>
      <c r="O9" s="67" t="s">
        <v>67</v>
      </c>
      <c r="P9" s="67" t="s">
        <v>68</v>
      </c>
      <c r="Q9" s="67">
        <v>5</v>
      </c>
      <c r="R9" s="67">
        <v>5</v>
      </c>
      <c r="S9" s="67">
        <v>5</v>
      </c>
      <c r="T9" s="67">
        <v>5</v>
      </c>
      <c r="U9" s="133" t="s">
        <v>577</v>
      </c>
      <c r="V9" s="66">
        <v>0</v>
      </c>
      <c r="W9" s="67">
        <v>6</v>
      </c>
      <c r="X9" s="66">
        <v>1</v>
      </c>
      <c r="Y9" s="67">
        <v>5</v>
      </c>
      <c r="Z9" s="44">
        <f>+Y9/S9</f>
        <v>1</v>
      </c>
      <c r="AA9" s="67"/>
      <c r="AB9" s="67"/>
      <c r="AC9" s="67" t="s">
        <v>69</v>
      </c>
      <c r="AD9" s="67" t="s">
        <v>70</v>
      </c>
      <c r="AE9" s="67" t="s">
        <v>71</v>
      </c>
      <c r="AF9" s="67">
        <v>981</v>
      </c>
      <c r="AG9" s="67" t="s">
        <v>72</v>
      </c>
      <c r="AH9" s="67" t="s">
        <v>73</v>
      </c>
      <c r="AI9" s="89" t="s">
        <v>553</v>
      </c>
      <c r="AJ9" s="67" t="s">
        <v>74</v>
      </c>
      <c r="AK9" s="93" t="s">
        <v>75</v>
      </c>
      <c r="AL9" s="67" t="s">
        <v>530</v>
      </c>
      <c r="AM9" s="67" t="s">
        <v>76</v>
      </c>
    </row>
    <row r="10" spans="1:39" ht="107.25" customHeight="1" x14ac:dyDescent="0.25">
      <c r="A10" s="67" t="s">
        <v>57</v>
      </c>
      <c r="B10" s="67" t="s">
        <v>58</v>
      </c>
      <c r="C10" s="67" t="s">
        <v>59</v>
      </c>
      <c r="D10" s="67" t="s">
        <v>60</v>
      </c>
      <c r="E10" s="67" t="s">
        <v>77</v>
      </c>
      <c r="F10" s="67">
        <v>3.5</v>
      </c>
      <c r="G10" s="67" t="s">
        <v>78</v>
      </c>
      <c r="H10" s="67" t="s">
        <v>79</v>
      </c>
      <c r="I10" s="67"/>
      <c r="J10" s="67" t="s">
        <v>80</v>
      </c>
      <c r="K10" s="67">
        <v>3134881446</v>
      </c>
      <c r="L10" s="67" t="s">
        <v>81</v>
      </c>
      <c r="M10" s="69">
        <v>42795</v>
      </c>
      <c r="N10" s="69">
        <v>43981</v>
      </c>
      <c r="O10" s="67" t="s">
        <v>82</v>
      </c>
      <c r="P10" s="67" t="s">
        <v>83</v>
      </c>
      <c r="Q10" s="67">
        <v>0.2</v>
      </c>
      <c r="R10" s="67">
        <v>0.4</v>
      </c>
      <c r="S10" s="67">
        <v>0.7</v>
      </c>
      <c r="T10" s="67">
        <v>1</v>
      </c>
      <c r="U10" s="134">
        <v>0</v>
      </c>
      <c r="V10" s="134">
        <v>0</v>
      </c>
      <c r="W10" s="67">
        <v>0.4</v>
      </c>
      <c r="X10" s="66">
        <v>1</v>
      </c>
      <c r="Y10" s="133">
        <v>0.7</v>
      </c>
      <c r="Z10" s="66">
        <v>1</v>
      </c>
      <c r="AA10" s="67"/>
      <c r="AB10" s="67"/>
      <c r="AC10" s="67" t="s">
        <v>84</v>
      </c>
      <c r="AD10" s="67" t="s">
        <v>85</v>
      </c>
      <c r="AE10" s="67" t="s">
        <v>86</v>
      </c>
      <c r="AF10" s="67">
        <v>1099</v>
      </c>
      <c r="AG10" s="67" t="s">
        <v>86</v>
      </c>
      <c r="AH10" s="67" t="s">
        <v>87</v>
      </c>
      <c r="AI10" s="90">
        <v>11072718970</v>
      </c>
      <c r="AJ10" s="67">
        <v>1</v>
      </c>
      <c r="AK10" s="89" t="s">
        <v>74</v>
      </c>
      <c r="AL10" s="67" t="s">
        <v>88</v>
      </c>
      <c r="AM10" s="67" t="s">
        <v>531</v>
      </c>
    </row>
    <row r="11" spans="1:39" ht="132" customHeight="1" x14ac:dyDescent="0.25">
      <c r="A11" s="67" t="s">
        <v>57</v>
      </c>
      <c r="B11" s="67" t="s">
        <v>89</v>
      </c>
      <c r="C11" s="67" t="s">
        <v>90</v>
      </c>
      <c r="D11" s="67" t="s">
        <v>91</v>
      </c>
      <c r="E11" s="67" t="s">
        <v>92</v>
      </c>
      <c r="F11" s="67">
        <v>1.82</v>
      </c>
      <c r="G11" s="67" t="s">
        <v>93</v>
      </c>
      <c r="H11" s="67" t="s">
        <v>94</v>
      </c>
      <c r="I11" s="67"/>
      <c r="J11" s="67" t="s">
        <v>95</v>
      </c>
      <c r="K11" s="67" t="s">
        <v>96</v>
      </c>
      <c r="L11" s="31" t="s">
        <v>97</v>
      </c>
      <c r="M11" s="69">
        <v>42736</v>
      </c>
      <c r="N11" s="69">
        <v>44013</v>
      </c>
      <c r="O11" s="67" t="s">
        <v>98</v>
      </c>
      <c r="P11" s="67" t="s">
        <v>99</v>
      </c>
      <c r="Q11" s="67">
        <v>1</v>
      </c>
      <c r="R11" s="67">
        <v>1</v>
      </c>
      <c r="S11" s="67">
        <v>1</v>
      </c>
      <c r="T11" s="67">
        <v>1</v>
      </c>
      <c r="U11" s="47">
        <v>1</v>
      </c>
      <c r="V11" s="47">
        <v>1</v>
      </c>
      <c r="W11" s="18">
        <v>1</v>
      </c>
      <c r="X11" s="66">
        <v>1</v>
      </c>
      <c r="Y11" s="67">
        <v>1</v>
      </c>
      <c r="Z11" s="66">
        <v>1</v>
      </c>
      <c r="AA11" s="67"/>
      <c r="AB11" s="67"/>
      <c r="AC11" s="67" t="s">
        <v>100</v>
      </c>
      <c r="AD11" s="67" t="s">
        <v>101</v>
      </c>
      <c r="AE11" s="67" t="s">
        <v>102</v>
      </c>
      <c r="AF11" s="67">
        <v>1013</v>
      </c>
      <c r="AG11" s="67" t="s">
        <v>103</v>
      </c>
      <c r="AH11" s="67" t="s">
        <v>104</v>
      </c>
      <c r="AI11" s="89">
        <f>1212000000+1747000000+2733000000+2913000000</f>
        <v>8605000000</v>
      </c>
      <c r="AJ11" s="16">
        <v>4.3999999999999997E-2</v>
      </c>
      <c r="AK11" s="89">
        <f>61285000+66643000+219576000+29104000</f>
        <v>376608000</v>
      </c>
      <c r="AL11" s="74" t="s">
        <v>532</v>
      </c>
      <c r="AM11" s="52" t="s">
        <v>105</v>
      </c>
    </row>
    <row r="12" spans="1:39" ht="249" customHeight="1" x14ac:dyDescent="0.25">
      <c r="A12" s="67" t="s">
        <v>57</v>
      </c>
      <c r="B12" s="67" t="s">
        <v>89</v>
      </c>
      <c r="C12" s="67" t="s">
        <v>90</v>
      </c>
      <c r="D12" s="67" t="s">
        <v>91</v>
      </c>
      <c r="E12" s="67" t="s">
        <v>106</v>
      </c>
      <c r="F12" s="67">
        <v>1.82</v>
      </c>
      <c r="G12" s="67" t="s">
        <v>93</v>
      </c>
      <c r="H12" s="67" t="s">
        <v>94</v>
      </c>
      <c r="I12" s="67"/>
      <c r="J12" s="67" t="s">
        <v>95</v>
      </c>
      <c r="K12" s="67" t="s">
        <v>96</v>
      </c>
      <c r="L12" s="67" t="s">
        <v>97</v>
      </c>
      <c r="M12" s="69">
        <v>42736</v>
      </c>
      <c r="N12" s="69">
        <v>44013</v>
      </c>
      <c r="O12" s="67" t="s">
        <v>107</v>
      </c>
      <c r="P12" s="67" t="s">
        <v>108</v>
      </c>
      <c r="Q12" s="46">
        <v>1</v>
      </c>
      <c r="R12" s="46">
        <v>1</v>
      </c>
      <c r="S12" s="46">
        <v>1</v>
      </c>
      <c r="T12" s="46">
        <v>1</v>
      </c>
      <c r="U12" s="46">
        <v>1</v>
      </c>
      <c r="V12" s="47">
        <v>1</v>
      </c>
      <c r="W12" s="18">
        <v>1</v>
      </c>
      <c r="X12" s="66">
        <v>1</v>
      </c>
      <c r="Y12" s="67">
        <v>1</v>
      </c>
      <c r="Z12" s="66">
        <v>1</v>
      </c>
      <c r="AA12" s="67"/>
      <c r="AB12" s="67"/>
      <c r="AC12" s="67" t="s">
        <v>100</v>
      </c>
      <c r="AD12" s="67" t="s">
        <v>101</v>
      </c>
      <c r="AE12" s="67" t="s">
        <v>102</v>
      </c>
      <c r="AF12" s="67">
        <v>1014</v>
      </c>
      <c r="AG12" s="67" t="s">
        <v>109</v>
      </c>
      <c r="AH12" s="67" t="s">
        <v>110</v>
      </c>
      <c r="AI12" s="89">
        <f>345000000+986000000+1619000000+1469000000</f>
        <v>4419000000</v>
      </c>
      <c r="AJ12" s="44">
        <v>3.5999999999999997E-2</v>
      </c>
      <c r="AK12" s="89">
        <f>42000000+34250000+82200000</f>
        <v>158450000</v>
      </c>
      <c r="AL12" s="53" t="s">
        <v>533</v>
      </c>
      <c r="AM12" s="52" t="s">
        <v>534</v>
      </c>
    </row>
    <row r="13" spans="1:39" ht="81.75" customHeight="1" x14ac:dyDescent="0.25">
      <c r="A13" s="67" t="s">
        <v>111</v>
      </c>
      <c r="B13" s="67" t="s">
        <v>58</v>
      </c>
      <c r="C13" s="67" t="s">
        <v>112</v>
      </c>
      <c r="D13" s="67" t="s">
        <v>113</v>
      </c>
      <c r="E13" s="67" t="s">
        <v>114</v>
      </c>
      <c r="F13" s="67">
        <v>1.82</v>
      </c>
      <c r="G13" s="67" t="s">
        <v>78</v>
      </c>
      <c r="H13" s="67" t="s">
        <v>79</v>
      </c>
      <c r="I13" s="67"/>
      <c r="J13" s="67" t="s">
        <v>80</v>
      </c>
      <c r="K13" s="67">
        <v>3134881446</v>
      </c>
      <c r="L13" s="67" t="s">
        <v>81</v>
      </c>
      <c r="M13" s="69">
        <v>42522</v>
      </c>
      <c r="N13" s="69">
        <v>43981</v>
      </c>
      <c r="O13" s="67" t="s">
        <v>115</v>
      </c>
      <c r="P13" s="67" t="s">
        <v>116</v>
      </c>
      <c r="Q13" s="67">
        <v>10000</v>
      </c>
      <c r="R13" s="67">
        <v>10000</v>
      </c>
      <c r="S13" s="67">
        <v>10000</v>
      </c>
      <c r="T13" s="67">
        <v>4000</v>
      </c>
      <c r="U13" s="67">
        <v>10000</v>
      </c>
      <c r="V13" s="47">
        <v>1</v>
      </c>
      <c r="W13" s="67">
        <v>11515</v>
      </c>
      <c r="X13" s="66">
        <v>1.1200000000000001</v>
      </c>
      <c r="Y13" s="70">
        <v>12022</v>
      </c>
      <c r="Z13" s="66">
        <v>1.1399999999999999</v>
      </c>
      <c r="AA13" s="67"/>
      <c r="AB13" s="67"/>
      <c r="AC13" s="67" t="s">
        <v>84</v>
      </c>
      <c r="AD13" s="67" t="s">
        <v>85</v>
      </c>
      <c r="AE13" s="67" t="s">
        <v>86</v>
      </c>
      <c r="AF13" s="67">
        <v>1099</v>
      </c>
      <c r="AG13" s="67" t="s">
        <v>86</v>
      </c>
      <c r="AH13" s="67" t="s">
        <v>522</v>
      </c>
      <c r="AI13" s="90">
        <v>141728408274</v>
      </c>
      <c r="AJ13" s="67">
        <v>100</v>
      </c>
      <c r="AK13" s="104">
        <v>47476380324</v>
      </c>
      <c r="AL13" s="67" t="s">
        <v>117</v>
      </c>
      <c r="AM13" s="67" t="s">
        <v>118</v>
      </c>
    </row>
    <row r="14" spans="1:39" s="64" customFormat="1" ht="62.25" customHeight="1" x14ac:dyDescent="0.25">
      <c r="A14" s="67" t="s">
        <v>111</v>
      </c>
      <c r="B14" s="67" t="s">
        <v>58</v>
      </c>
      <c r="C14" s="67" t="s">
        <v>112</v>
      </c>
      <c r="D14" s="67" t="s">
        <v>113</v>
      </c>
      <c r="E14" s="67" t="s">
        <v>119</v>
      </c>
      <c r="F14" s="67">
        <v>1.82</v>
      </c>
      <c r="G14" s="67" t="s">
        <v>78</v>
      </c>
      <c r="H14" s="67" t="s">
        <v>79</v>
      </c>
      <c r="I14" s="67"/>
      <c r="J14" s="67" t="s">
        <v>120</v>
      </c>
      <c r="K14" s="67" t="s">
        <v>121</v>
      </c>
      <c r="L14" s="67" t="s">
        <v>122</v>
      </c>
      <c r="M14" s="69">
        <v>42826</v>
      </c>
      <c r="N14" s="69">
        <v>43981</v>
      </c>
      <c r="O14" s="67" t="s">
        <v>123</v>
      </c>
      <c r="P14" s="67" t="s">
        <v>124</v>
      </c>
      <c r="Q14" s="66">
        <v>1</v>
      </c>
      <c r="R14" s="66">
        <v>1</v>
      </c>
      <c r="S14" s="66">
        <v>1</v>
      </c>
      <c r="T14" s="66">
        <v>1</v>
      </c>
      <c r="U14" s="47">
        <v>1</v>
      </c>
      <c r="V14" s="47">
        <v>1</v>
      </c>
      <c r="W14" s="66">
        <v>1</v>
      </c>
      <c r="X14" s="66">
        <v>1</v>
      </c>
      <c r="Y14" s="66">
        <v>1</v>
      </c>
      <c r="Z14" s="66">
        <v>1</v>
      </c>
      <c r="AA14" s="67"/>
      <c r="AB14" s="67"/>
      <c r="AC14" s="67" t="s">
        <v>84</v>
      </c>
      <c r="AD14" s="67" t="s">
        <v>85</v>
      </c>
      <c r="AE14" s="67" t="s">
        <v>126</v>
      </c>
      <c r="AF14" s="67">
        <v>1101</v>
      </c>
      <c r="AG14" s="67" t="s">
        <v>126</v>
      </c>
      <c r="AH14" s="67" t="s">
        <v>127</v>
      </c>
      <c r="AI14" s="91">
        <v>4195116180</v>
      </c>
      <c r="AJ14" s="67" t="s">
        <v>74</v>
      </c>
      <c r="AK14" s="93" t="s">
        <v>75</v>
      </c>
      <c r="AL14" s="67" t="s">
        <v>520</v>
      </c>
      <c r="AM14" s="67" t="s">
        <v>570</v>
      </c>
    </row>
    <row r="15" spans="1:39" ht="95.25" customHeight="1" x14ac:dyDescent="0.25">
      <c r="A15" s="67" t="s">
        <v>57</v>
      </c>
      <c r="B15" s="67" t="s">
        <v>128</v>
      </c>
      <c r="C15" s="67" t="s">
        <v>90</v>
      </c>
      <c r="D15" s="67" t="s">
        <v>91</v>
      </c>
      <c r="E15" s="67" t="s">
        <v>129</v>
      </c>
      <c r="F15" s="67">
        <v>1.82</v>
      </c>
      <c r="G15" s="67" t="s">
        <v>62</v>
      </c>
      <c r="H15" s="67" t="s">
        <v>63</v>
      </c>
      <c r="I15" s="67"/>
      <c r="J15" s="67" t="s">
        <v>64</v>
      </c>
      <c r="K15" s="67" t="s">
        <v>65</v>
      </c>
      <c r="L15" s="67" t="s">
        <v>66</v>
      </c>
      <c r="M15" s="69">
        <v>42856</v>
      </c>
      <c r="N15" s="69">
        <v>44196</v>
      </c>
      <c r="O15" s="67" t="s">
        <v>130</v>
      </c>
      <c r="P15" s="67" t="s">
        <v>131</v>
      </c>
      <c r="Q15" s="66">
        <v>1</v>
      </c>
      <c r="R15" s="66">
        <v>1</v>
      </c>
      <c r="S15" s="66">
        <v>1</v>
      </c>
      <c r="T15" s="66">
        <v>1</v>
      </c>
      <c r="U15" s="136">
        <v>2866</v>
      </c>
      <c r="V15" s="135">
        <v>1</v>
      </c>
      <c r="W15" s="66">
        <v>1</v>
      </c>
      <c r="X15" s="66">
        <v>1</v>
      </c>
      <c r="Y15" s="66">
        <v>1</v>
      </c>
      <c r="Z15" s="66">
        <v>1</v>
      </c>
      <c r="AA15" s="67"/>
      <c r="AB15" s="67"/>
      <c r="AC15" s="67" t="s">
        <v>69</v>
      </c>
      <c r="AD15" s="67" t="s">
        <v>70</v>
      </c>
      <c r="AE15" s="67" t="s">
        <v>71</v>
      </c>
      <c r="AF15" s="67">
        <v>981</v>
      </c>
      <c r="AG15" s="67" t="s">
        <v>72</v>
      </c>
      <c r="AH15" s="67" t="s">
        <v>132</v>
      </c>
      <c r="AI15" s="89">
        <v>1610000000</v>
      </c>
      <c r="AJ15" s="67" t="s">
        <v>74</v>
      </c>
      <c r="AK15" s="93" t="s">
        <v>75</v>
      </c>
      <c r="AL15" s="75" t="s">
        <v>535</v>
      </c>
      <c r="AM15" s="67" t="s">
        <v>536</v>
      </c>
    </row>
    <row r="16" spans="1:39" s="64" customFormat="1" ht="76.5" customHeight="1" x14ac:dyDescent="0.25">
      <c r="A16" s="67" t="s">
        <v>111</v>
      </c>
      <c r="B16" s="67" t="s">
        <v>89</v>
      </c>
      <c r="C16" s="67" t="s">
        <v>90</v>
      </c>
      <c r="D16" s="67" t="s">
        <v>91</v>
      </c>
      <c r="E16" s="67" t="s">
        <v>133</v>
      </c>
      <c r="F16" s="67">
        <v>1.82</v>
      </c>
      <c r="G16" s="67" t="s">
        <v>134</v>
      </c>
      <c r="H16" s="67" t="s">
        <v>135</v>
      </c>
      <c r="I16" s="67"/>
      <c r="J16" s="67" t="s">
        <v>136</v>
      </c>
      <c r="K16" s="67" t="s">
        <v>137</v>
      </c>
      <c r="L16" s="67" t="s">
        <v>138</v>
      </c>
      <c r="M16" s="69">
        <v>42794</v>
      </c>
      <c r="N16" s="69">
        <v>44196</v>
      </c>
      <c r="O16" s="67" t="s">
        <v>139</v>
      </c>
      <c r="P16" s="67" t="s">
        <v>140</v>
      </c>
      <c r="Q16" s="66">
        <v>1</v>
      </c>
      <c r="R16" s="66">
        <v>1</v>
      </c>
      <c r="S16" s="66">
        <v>1</v>
      </c>
      <c r="T16" s="66">
        <v>1</v>
      </c>
      <c r="U16" s="66">
        <v>1</v>
      </c>
      <c r="V16" s="66">
        <v>1</v>
      </c>
      <c r="W16" s="66">
        <v>1</v>
      </c>
      <c r="X16" s="66">
        <v>1</v>
      </c>
      <c r="Y16" s="66">
        <v>1</v>
      </c>
      <c r="Z16" s="66">
        <v>1</v>
      </c>
      <c r="AA16" s="67"/>
      <c r="AB16" s="67"/>
      <c r="AC16" s="67" t="s">
        <v>84</v>
      </c>
      <c r="AD16" s="67" t="s">
        <v>141</v>
      </c>
      <c r="AE16" s="67" t="s">
        <v>142</v>
      </c>
      <c r="AF16" s="67">
        <v>1067</v>
      </c>
      <c r="AG16" s="67" t="s">
        <v>143</v>
      </c>
      <c r="AH16" s="67" t="s">
        <v>144</v>
      </c>
      <c r="AI16" s="42">
        <v>2703000000</v>
      </c>
      <c r="AJ16" s="109" t="s">
        <v>74</v>
      </c>
      <c r="AK16" s="59" t="s">
        <v>74</v>
      </c>
      <c r="AL16" s="110" t="s">
        <v>554</v>
      </c>
      <c r="AM16" s="110" t="s">
        <v>555</v>
      </c>
    </row>
    <row r="17" spans="1:39" s="64" customFormat="1" ht="83.25" customHeight="1" x14ac:dyDescent="0.25">
      <c r="A17" s="67" t="s">
        <v>111</v>
      </c>
      <c r="B17" s="67" t="s">
        <v>89</v>
      </c>
      <c r="C17" s="67" t="s">
        <v>90</v>
      </c>
      <c r="D17" s="67" t="s">
        <v>91</v>
      </c>
      <c r="E17" s="67" t="s">
        <v>145</v>
      </c>
      <c r="F17" s="67">
        <v>1.82</v>
      </c>
      <c r="G17" s="67" t="s">
        <v>134</v>
      </c>
      <c r="H17" s="67" t="s">
        <v>135</v>
      </c>
      <c r="I17" s="67"/>
      <c r="J17" s="67" t="s">
        <v>136</v>
      </c>
      <c r="K17" s="67" t="s">
        <v>137</v>
      </c>
      <c r="L17" s="67" t="s">
        <v>138</v>
      </c>
      <c r="M17" s="69">
        <v>42917</v>
      </c>
      <c r="N17" s="69">
        <v>43100</v>
      </c>
      <c r="O17" s="67" t="s">
        <v>146</v>
      </c>
      <c r="P17" s="67" t="s">
        <v>147</v>
      </c>
      <c r="Q17" s="66">
        <v>1</v>
      </c>
      <c r="R17" s="66" t="s">
        <v>540</v>
      </c>
      <c r="S17" s="66" t="s">
        <v>540</v>
      </c>
      <c r="T17" s="66" t="s">
        <v>574</v>
      </c>
      <c r="U17" s="66">
        <v>0</v>
      </c>
      <c r="V17" s="66">
        <v>0</v>
      </c>
      <c r="W17" s="66" t="s">
        <v>574</v>
      </c>
      <c r="X17" s="66" t="s">
        <v>574</v>
      </c>
      <c r="Y17" s="66" t="s">
        <v>574</v>
      </c>
      <c r="Z17" s="66" t="s">
        <v>575</v>
      </c>
      <c r="AA17" s="67"/>
      <c r="AB17" s="67"/>
      <c r="AC17" s="67" t="s">
        <v>148</v>
      </c>
      <c r="AD17" s="67" t="s">
        <v>141</v>
      </c>
      <c r="AE17" s="67" t="s">
        <v>142</v>
      </c>
      <c r="AF17" s="67">
        <v>1067</v>
      </c>
      <c r="AG17" s="67" t="s">
        <v>149</v>
      </c>
      <c r="AH17" s="67" t="s">
        <v>150</v>
      </c>
      <c r="AI17" s="89">
        <f>1113000000-125000000</f>
        <v>988000000</v>
      </c>
      <c r="AJ17" s="67"/>
      <c r="AK17" s="93"/>
      <c r="AL17" s="67" t="s">
        <v>568</v>
      </c>
      <c r="AM17" s="67" t="s">
        <v>573</v>
      </c>
    </row>
    <row r="18" spans="1:39" s="64" customFormat="1" ht="77.25" customHeight="1" x14ac:dyDescent="0.25">
      <c r="A18" s="67" t="s">
        <v>111</v>
      </c>
      <c r="B18" s="67" t="s">
        <v>89</v>
      </c>
      <c r="C18" s="67" t="s">
        <v>90</v>
      </c>
      <c r="D18" s="67" t="s">
        <v>91</v>
      </c>
      <c r="E18" s="67" t="s">
        <v>151</v>
      </c>
      <c r="F18" s="67">
        <v>1.82</v>
      </c>
      <c r="G18" s="67" t="s">
        <v>134</v>
      </c>
      <c r="H18" s="67" t="s">
        <v>135</v>
      </c>
      <c r="I18" s="67"/>
      <c r="J18" s="67" t="s">
        <v>136</v>
      </c>
      <c r="K18" s="67" t="s">
        <v>137</v>
      </c>
      <c r="L18" s="67" t="s">
        <v>138</v>
      </c>
      <c r="M18" s="69">
        <v>42794</v>
      </c>
      <c r="N18" s="69">
        <v>44196</v>
      </c>
      <c r="O18" s="67" t="s">
        <v>152</v>
      </c>
      <c r="P18" s="67" t="s">
        <v>153</v>
      </c>
      <c r="Q18" s="67">
        <v>1</v>
      </c>
      <c r="R18" s="67">
        <v>1</v>
      </c>
      <c r="S18" s="67">
        <v>1</v>
      </c>
      <c r="T18" s="67">
        <v>1</v>
      </c>
      <c r="U18" s="67">
        <v>1</v>
      </c>
      <c r="V18" s="66">
        <v>1</v>
      </c>
      <c r="W18" s="67">
        <v>1</v>
      </c>
      <c r="X18" s="66">
        <v>1</v>
      </c>
      <c r="Y18" s="133">
        <v>1</v>
      </c>
      <c r="Z18" s="66">
        <v>1</v>
      </c>
      <c r="AA18" s="67"/>
      <c r="AB18" s="67"/>
      <c r="AC18" s="67" t="s">
        <v>148</v>
      </c>
      <c r="AD18" s="67" t="s">
        <v>141</v>
      </c>
      <c r="AE18" s="67" t="s">
        <v>142</v>
      </c>
      <c r="AF18" s="67">
        <v>1067</v>
      </c>
      <c r="AG18" s="67" t="s">
        <v>143</v>
      </c>
      <c r="AH18" s="67" t="s">
        <v>154</v>
      </c>
      <c r="AI18" s="42">
        <v>592000000</v>
      </c>
      <c r="AJ18" s="109" t="s">
        <v>74</v>
      </c>
      <c r="AK18" s="59" t="s">
        <v>74</v>
      </c>
      <c r="AL18" s="111" t="s">
        <v>556</v>
      </c>
      <c r="AM18" s="110" t="s">
        <v>557</v>
      </c>
    </row>
    <row r="19" spans="1:39" ht="93" customHeight="1" x14ac:dyDescent="0.25">
      <c r="A19" s="67" t="s">
        <v>155</v>
      </c>
      <c r="B19" s="67" t="s">
        <v>156</v>
      </c>
      <c r="C19" s="67" t="s">
        <v>157</v>
      </c>
      <c r="D19" s="67" t="s">
        <v>158</v>
      </c>
      <c r="E19" s="67" t="s">
        <v>159</v>
      </c>
      <c r="F19" s="67">
        <v>1.82</v>
      </c>
      <c r="G19" s="67" t="s">
        <v>78</v>
      </c>
      <c r="H19" s="67" t="s">
        <v>79</v>
      </c>
      <c r="I19" s="67"/>
      <c r="J19" s="67" t="s">
        <v>80</v>
      </c>
      <c r="K19" s="67">
        <v>3134881446</v>
      </c>
      <c r="L19" s="67" t="s">
        <v>81</v>
      </c>
      <c r="M19" s="69">
        <v>42522</v>
      </c>
      <c r="N19" s="69">
        <v>43981</v>
      </c>
      <c r="O19" s="67" t="s">
        <v>160</v>
      </c>
      <c r="P19" s="67" t="s">
        <v>161</v>
      </c>
      <c r="Q19" s="67">
        <v>87651</v>
      </c>
      <c r="R19" s="67">
        <v>89811</v>
      </c>
      <c r="S19" s="67">
        <v>90318</v>
      </c>
      <c r="T19" s="67">
        <v>90318</v>
      </c>
      <c r="U19" s="67">
        <v>87651</v>
      </c>
      <c r="V19" s="66">
        <v>1</v>
      </c>
      <c r="W19" s="67">
        <v>97099</v>
      </c>
      <c r="X19" s="66">
        <v>1.3</v>
      </c>
      <c r="Y19" s="137">
        <v>105429</v>
      </c>
      <c r="Z19" s="66">
        <v>1.05</v>
      </c>
      <c r="AA19" s="67"/>
      <c r="AB19" s="67"/>
      <c r="AC19" s="67" t="s">
        <v>84</v>
      </c>
      <c r="AD19" s="67" t="s">
        <v>85</v>
      </c>
      <c r="AE19" s="67" t="s">
        <v>86</v>
      </c>
      <c r="AF19" s="67">
        <v>1099</v>
      </c>
      <c r="AG19" s="67" t="s">
        <v>86</v>
      </c>
      <c r="AH19" s="67" t="s">
        <v>523</v>
      </c>
      <c r="AI19" s="90">
        <v>341923723178</v>
      </c>
      <c r="AJ19" s="66">
        <v>1</v>
      </c>
      <c r="AK19" s="90">
        <v>273734969259</v>
      </c>
      <c r="AL19" s="75" t="s">
        <v>537</v>
      </c>
      <c r="AM19" s="67" t="s">
        <v>118</v>
      </c>
    </row>
    <row r="20" spans="1:39" s="64" customFormat="1" ht="77.25" customHeight="1" x14ac:dyDescent="0.25">
      <c r="A20" s="67" t="s">
        <v>155</v>
      </c>
      <c r="B20" s="67" t="s">
        <v>156</v>
      </c>
      <c r="C20" s="67" t="s">
        <v>157</v>
      </c>
      <c r="D20" s="67" t="s">
        <v>158</v>
      </c>
      <c r="E20" s="67" t="s">
        <v>162</v>
      </c>
      <c r="F20" s="67">
        <v>1.82</v>
      </c>
      <c r="G20" s="67" t="s">
        <v>78</v>
      </c>
      <c r="H20" s="67" t="s">
        <v>79</v>
      </c>
      <c r="I20" s="67"/>
      <c r="J20" s="67" t="s">
        <v>163</v>
      </c>
      <c r="K20" s="67" t="s">
        <v>164</v>
      </c>
      <c r="L20" s="67" t="s">
        <v>165</v>
      </c>
      <c r="M20" s="69">
        <v>42767</v>
      </c>
      <c r="N20" s="69">
        <v>43830</v>
      </c>
      <c r="O20" s="67" t="s">
        <v>166</v>
      </c>
      <c r="P20" s="67" t="s">
        <v>167</v>
      </c>
      <c r="Q20" s="66">
        <v>1</v>
      </c>
      <c r="R20" s="66">
        <v>1</v>
      </c>
      <c r="S20" s="66">
        <v>1</v>
      </c>
      <c r="T20" s="66">
        <v>1</v>
      </c>
      <c r="U20" s="66">
        <v>1</v>
      </c>
      <c r="V20" s="66">
        <v>1</v>
      </c>
      <c r="W20" s="66">
        <v>1</v>
      </c>
      <c r="X20" s="66">
        <v>1</v>
      </c>
      <c r="Y20" s="66">
        <v>1</v>
      </c>
      <c r="Z20" s="66">
        <v>1</v>
      </c>
      <c r="AA20" s="67"/>
      <c r="AB20" s="67"/>
      <c r="AC20" s="67" t="s">
        <v>168</v>
      </c>
      <c r="AD20" s="67" t="s">
        <v>169</v>
      </c>
      <c r="AE20" s="67" t="s">
        <v>170</v>
      </c>
      <c r="AF20" s="67">
        <v>1092</v>
      </c>
      <c r="AG20" s="67" t="s">
        <v>171</v>
      </c>
      <c r="AH20" s="67" t="s">
        <v>172</v>
      </c>
      <c r="AI20" s="73">
        <v>3532133375</v>
      </c>
      <c r="AJ20" s="67" t="s">
        <v>74</v>
      </c>
      <c r="AK20" s="104" t="s">
        <v>74</v>
      </c>
      <c r="AL20" s="67" t="s">
        <v>524</v>
      </c>
      <c r="AM20" s="67" t="s">
        <v>525</v>
      </c>
    </row>
    <row r="21" spans="1:39" s="64" customFormat="1" ht="77.25" customHeight="1" x14ac:dyDescent="0.25">
      <c r="A21" s="67" t="s">
        <v>111</v>
      </c>
      <c r="B21" s="67" t="s">
        <v>58</v>
      </c>
      <c r="C21" s="67" t="s">
        <v>112</v>
      </c>
      <c r="D21" s="67" t="s">
        <v>113</v>
      </c>
      <c r="E21" s="67" t="s">
        <v>173</v>
      </c>
      <c r="F21" s="67">
        <v>1.82</v>
      </c>
      <c r="G21" s="67" t="s">
        <v>78</v>
      </c>
      <c r="H21" s="67" t="s">
        <v>79</v>
      </c>
      <c r="I21" s="67"/>
      <c r="J21" s="67" t="s">
        <v>174</v>
      </c>
      <c r="K21" s="67" t="s">
        <v>164</v>
      </c>
      <c r="L21" s="67" t="s">
        <v>175</v>
      </c>
      <c r="M21" s="69">
        <v>42767</v>
      </c>
      <c r="N21" s="69">
        <v>43799</v>
      </c>
      <c r="O21" s="67" t="s">
        <v>176</v>
      </c>
      <c r="P21" s="67" t="s">
        <v>177</v>
      </c>
      <c r="Q21" s="66">
        <v>1</v>
      </c>
      <c r="R21" s="66">
        <v>1</v>
      </c>
      <c r="S21" s="66">
        <v>1</v>
      </c>
      <c r="T21" s="66">
        <v>1</v>
      </c>
      <c r="U21" s="66">
        <v>1</v>
      </c>
      <c r="V21" s="66">
        <v>1</v>
      </c>
      <c r="W21" s="66">
        <v>1</v>
      </c>
      <c r="X21" s="66">
        <v>1</v>
      </c>
      <c r="Y21" s="66">
        <v>1</v>
      </c>
      <c r="Z21" s="66">
        <v>1</v>
      </c>
      <c r="AA21" s="67"/>
      <c r="AB21" s="67"/>
      <c r="AC21" s="67" t="s">
        <v>168</v>
      </c>
      <c r="AD21" s="67" t="s">
        <v>169</v>
      </c>
      <c r="AE21" s="67" t="s">
        <v>170</v>
      </c>
      <c r="AF21" s="67">
        <v>1092</v>
      </c>
      <c r="AG21" s="67" t="s">
        <v>171</v>
      </c>
      <c r="AH21" s="67" t="s">
        <v>178</v>
      </c>
      <c r="AI21" s="73">
        <v>8250389645</v>
      </c>
      <c r="AJ21" s="67" t="s">
        <v>74</v>
      </c>
      <c r="AK21" s="93" t="s">
        <v>74</v>
      </c>
      <c r="AL21" s="67" t="s">
        <v>526</v>
      </c>
      <c r="AM21" s="67" t="s">
        <v>525</v>
      </c>
    </row>
    <row r="22" spans="1:39" ht="105.75" customHeight="1" x14ac:dyDescent="0.25">
      <c r="A22" s="67" t="s">
        <v>155</v>
      </c>
      <c r="B22" s="67" t="s">
        <v>156</v>
      </c>
      <c r="C22" s="67" t="s">
        <v>157</v>
      </c>
      <c r="D22" s="67" t="s">
        <v>158</v>
      </c>
      <c r="E22" s="67" t="s">
        <v>179</v>
      </c>
      <c r="F22" s="67">
        <v>1.82</v>
      </c>
      <c r="G22" s="67" t="s">
        <v>180</v>
      </c>
      <c r="H22" s="67" t="s">
        <v>181</v>
      </c>
      <c r="I22" s="67"/>
      <c r="J22" s="67" t="s">
        <v>182</v>
      </c>
      <c r="K22" s="67">
        <v>2976030</v>
      </c>
      <c r="L22" s="67" t="s">
        <v>183</v>
      </c>
      <c r="M22" s="69">
        <v>42736</v>
      </c>
      <c r="N22" s="69">
        <v>43982</v>
      </c>
      <c r="O22" s="67" t="s">
        <v>184</v>
      </c>
      <c r="P22" s="67" t="s">
        <v>185</v>
      </c>
      <c r="Q22" s="67">
        <v>0.28199999999999997</v>
      </c>
      <c r="R22" s="67">
        <v>0.28199999999999997</v>
      </c>
      <c r="S22" s="67">
        <v>0.28199999999999997</v>
      </c>
      <c r="T22" s="67">
        <v>0.154</v>
      </c>
      <c r="U22" s="133">
        <v>0.28199999999999997</v>
      </c>
      <c r="V22" s="66">
        <v>1</v>
      </c>
      <c r="W22" s="119">
        <v>0.28000000000000003</v>
      </c>
      <c r="X22" s="118">
        <v>1</v>
      </c>
      <c r="Y22" s="138">
        <v>0.3</v>
      </c>
      <c r="Z22" s="66">
        <v>1.06</v>
      </c>
      <c r="AA22" s="67"/>
      <c r="AB22" s="67"/>
      <c r="AC22" s="67" t="s">
        <v>186</v>
      </c>
      <c r="AD22" s="67" t="s">
        <v>187</v>
      </c>
      <c r="AE22" s="67" t="s">
        <v>188</v>
      </c>
      <c r="AF22" s="67">
        <v>1134</v>
      </c>
      <c r="AG22" s="67" t="s">
        <v>189</v>
      </c>
      <c r="AH22" s="67" t="s">
        <v>190</v>
      </c>
      <c r="AI22" s="73">
        <v>1814</v>
      </c>
      <c r="AJ22" s="15">
        <v>0.75</v>
      </c>
      <c r="AK22" s="93" t="s">
        <v>191</v>
      </c>
      <c r="AL22" s="58" t="s">
        <v>192</v>
      </c>
      <c r="AM22" s="67"/>
    </row>
    <row r="23" spans="1:39" ht="111.75" customHeight="1" x14ac:dyDescent="0.25">
      <c r="A23" s="67" t="s">
        <v>155</v>
      </c>
      <c r="B23" s="67" t="s">
        <v>156</v>
      </c>
      <c r="C23" s="67" t="s">
        <v>157</v>
      </c>
      <c r="D23" s="67" t="s">
        <v>158</v>
      </c>
      <c r="E23" s="67" t="s">
        <v>193</v>
      </c>
      <c r="F23" s="67">
        <v>1.82</v>
      </c>
      <c r="G23" s="67" t="s">
        <v>180</v>
      </c>
      <c r="H23" s="67" t="s">
        <v>181</v>
      </c>
      <c r="I23" s="67"/>
      <c r="J23" s="67" t="s">
        <v>182</v>
      </c>
      <c r="K23" s="67">
        <v>2976030</v>
      </c>
      <c r="L23" s="67" t="s">
        <v>183</v>
      </c>
      <c r="M23" s="69">
        <v>42736</v>
      </c>
      <c r="N23" s="69">
        <v>43982</v>
      </c>
      <c r="O23" s="67" t="s">
        <v>194</v>
      </c>
      <c r="P23" s="67" t="s">
        <v>195</v>
      </c>
      <c r="Q23" s="2">
        <v>0.38</v>
      </c>
      <c r="R23" s="2">
        <v>0.25</v>
      </c>
      <c r="S23" s="2">
        <v>0.25</v>
      </c>
      <c r="T23" s="2">
        <v>0.12</v>
      </c>
      <c r="U23" s="15">
        <v>0.38</v>
      </c>
      <c r="V23" s="2">
        <f>+U23/Q23</f>
        <v>1</v>
      </c>
      <c r="W23" s="121">
        <v>0.4</v>
      </c>
      <c r="X23" s="120">
        <v>1.6</v>
      </c>
      <c r="Y23" s="66">
        <v>0.39</v>
      </c>
      <c r="Z23" s="66">
        <v>1.56</v>
      </c>
      <c r="AA23" s="115"/>
      <c r="AB23" s="115"/>
      <c r="AC23" s="67" t="s">
        <v>186</v>
      </c>
      <c r="AD23" s="67" t="s">
        <v>187</v>
      </c>
      <c r="AE23" s="67" t="s">
        <v>188</v>
      </c>
      <c r="AF23" s="67">
        <v>1134</v>
      </c>
      <c r="AG23" s="67" t="s">
        <v>189</v>
      </c>
      <c r="AH23" s="67" t="s">
        <v>196</v>
      </c>
      <c r="AI23" s="73">
        <v>11015</v>
      </c>
      <c r="AJ23" s="47">
        <v>0.1</v>
      </c>
      <c r="AK23" s="73">
        <v>142</v>
      </c>
      <c r="AL23" s="65" t="s">
        <v>538</v>
      </c>
      <c r="AM23" s="67"/>
    </row>
    <row r="24" spans="1:39" ht="140.25" customHeight="1" x14ac:dyDescent="0.25">
      <c r="A24" s="67" t="s">
        <v>155</v>
      </c>
      <c r="B24" s="67" t="s">
        <v>156</v>
      </c>
      <c r="C24" s="67" t="s">
        <v>157</v>
      </c>
      <c r="D24" s="67" t="s">
        <v>158</v>
      </c>
      <c r="E24" s="67" t="s">
        <v>197</v>
      </c>
      <c r="F24" s="67">
        <v>1.82</v>
      </c>
      <c r="G24" s="67" t="s">
        <v>180</v>
      </c>
      <c r="H24" s="67" t="s">
        <v>181</v>
      </c>
      <c r="I24" s="67"/>
      <c r="J24" s="67" t="s">
        <v>182</v>
      </c>
      <c r="K24" s="67">
        <v>2976030</v>
      </c>
      <c r="L24" s="67" t="s">
        <v>183</v>
      </c>
      <c r="M24" s="69">
        <v>42736</v>
      </c>
      <c r="N24" s="69">
        <v>43982</v>
      </c>
      <c r="O24" s="67" t="s">
        <v>198</v>
      </c>
      <c r="P24" s="67" t="s">
        <v>199</v>
      </c>
      <c r="Q24" s="15">
        <f>+(48/167)</f>
        <v>0.28742514970059879</v>
      </c>
      <c r="R24" s="2">
        <f>+(48/167)</f>
        <v>0.28742514970059879</v>
      </c>
      <c r="S24" s="2">
        <f>+(48/167)</f>
        <v>0.28742514970059879</v>
      </c>
      <c r="T24" s="2">
        <f>+(23/167)</f>
        <v>0.1377245508982036</v>
      </c>
      <c r="U24" s="15">
        <v>0.28739999999999999</v>
      </c>
      <c r="V24" s="2">
        <f>+U24/Q24</f>
        <v>0.99991249999999998</v>
      </c>
      <c r="W24" s="123">
        <v>0.3</v>
      </c>
      <c r="X24" s="122">
        <v>1.04375</v>
      </c>
      <c r="Y24" s="66">
        <v>0.27</v>
      </c>
      <c r="Z24" s="66">
        <v>0.93</v>
      </c>
      <c r="AA24" s="116"/>
      <c r="AB24" s="116"/>
      <c r="AC24" s="67" t="s">
        <v>186</v>
      </c>
      <c r="AD24" s="67" t="s">
        <v>187</v>
      </c>
      <c r="AE24" s="67" t="s">
        <v>188</v>
      </c>
      <c r="AF24" s="67">
        <v>1078</v>
      </c>
      <c r="AG24" s="67" t="s">
        <v>200</v>
      </c>
      <c r="AH24" s="67" t="s">
        <v>201</v>
      </c>
      <c r="AI24" s="73">
        <v>6153</v>
      </c>
      <c r="AJ24" s="2">
        <v>0.24</v>
      </c>
      <c r="AK24" s="73">
        <v>178</v>
      </c>
      <c r="AL24" s="65" t="s">
        <v>202</v>
      </c>
      <c r="AM24" s="67"/>
    </row>
    <row r="25" spans="1:39" ht="123.75" customHeight="1" x14ac:dyDescent="0.25">
      <c r="A25" s="67" t="s">
        <v>155</v>
      </c>
      <c r="B25" s="67" t="s">
        <v>156</v>
      </c>
      <c r="C25" s="67" t="s">
        <v>157</v>
      </c>
      <c r="D25" s="67" t="s">
        <v>158</v>
      </c>
      <c r="E25" s="67" t="s">
        <v>203</v>
      </c>
      <c r="F25" s="67">
        <v>1.82</v>
      </c>
      <c r="G25" s="67" t="s">
        <v>180</v>
      </c>
      <c r="H25" s="67" t="s">
        <v>181</v>
      </c>
      <c r="I25" s="67"/>
      <c r="J25" s="67" t="s">
        <v>182</v>
      </c>
      <c r="K25" s="67">
        <v>2976030</v>
      </c>
      <c r="L25" s="67" t="s">
        <v>183</v>
      </c>
      <c r="M25" s="69">
        <v>42736</v>
      </c>
      <c r="N25" s="69">
        <v>43982</v>
      </c>
      <c r="O25" s="67" t="s">
        <v>204</v>
      </c>
      <c r="P25" s="67" t="s">
        <v>205</v>
      </c>
      <c r="Q25" s="2">
        <v>0.31</v>
      </c>
      <c r="R25" s="2">
        <v>0.32</v>
      </c>
      <c r="S25" s="2">
        <v>0.32</v>
      </c>
      <c r="T25" s="2">
        <v>0.05</v>
      </c>
      <c r="U25" s="15">
        <v>0.31</v>
      </c>
      <c r="V25" s="2">
        <f>+U25/Q25</f>
        <v>1</v>
      </c>
      <c r="W25" s="125">
        <v>0.33</v>
      </c>
      <c r="X25" s="124">
        <v>1.03125</v>
      </c>
      <c r="Y25" s="66">
        <v>0.28000000000000003</v>
      </c>
      <c r="Z25" s="66">
        <v>0.875</v>
      </c>
      <c r="AA25" s="117"/>
      <c r="AB25" s="117"/>
      <c r="AC25" s="67" t="s">
        <v>186</v>
      </c>
      <c r="AD25" s="67" t="s">
        <v>187</v>
      </c>
      <c r="AE25" s="67" t="s">
        <v>188</v>
      </c>
      <c r="AF25" s="67">
        <v>1078</v>
      </c>
      <c r="AG25" s="67" t="s">
        <v>200</v>
      </c>
      <c r="AH25" s="67" t="s">
        <v>206</v>
      </c>
      <c r="AI25" s="73">
        <v>11565</v>
      </c>
      <c r="AJ25" s="2">
        <v>0.15</v>
      </c>
      <c r="AK25" s="73">
        <v>313</v>
      </c>
      <c r="AL25" s="65" t="s">
        <v>207</v>
      </c>
      <c r="AM25" s="67"/>
    </row>
    <row r="26" spans="1:39" ht="114" customHeight="1" x14ac:dyDescent="0.25">
      <c r="A26" s="67" t="s">
        <v>155</v>
      </c>
      <c r="B26" s="67" t="s">
        <v>156</v>
      </c>
      <c r="C26" s="67" t="s">
        <v>157</v>
      </c>
      <c r="D26" s="67" t="s">
        <v>158</v>
      </c>
      <c r="E26" s="67" t="s">
        <v>208</v>
      </c>
      <c r="F26" s="67">
        <v>1.82</v>
      </c>
      <c r="G26" s="67" t="s">
        <v>180</v>
      </c>
      <c r="H26" s="67" t="s">
        <v>181</v>
      </c>
      <c r="I26" s="67"/>
      <c r="J26" s="67" t="s">
        <v>182</v>
      </c>
      <c r="K26" s="67">
        <v>2976030</v>
      </c>
      <c r="L26" s="67" t="s">
        <v>183</v>
      </c>
      <c r="M26" s="69">
        <v>42736</v>
      </c>
      <c r="N26" s="69">
        <v>43982</v>
      </c>
      <c r="O26" s="67" t="s">
        <v>209</v>
      </c>
      <c r="P26" s="67" t="s">
        <v>210</v>
      </c>
      <c r="Q26" s="2">
        <v>0.49</v>
      </c>
      <c r="R26" s="2">
        <v>0.23</v>
      </c>
      <c r="S26" s="2">
        <v>0.22</v>
      </c>
      <c r="T26" s="2">
        <v>0.06</v>
      </c>
      <c r="U26" s="16">
        <v>0.49</v>
      </c>
      <c r="V26" s="2">
        <f>+U26/Q26</f>
        <v>1</v>
      </c>
      <c r="W26" s="127">
        <v>0.38</v>
      </c>
      <c r="X26" s="126">
        <v>1.6521739130434783</v>
      </c>
      <c r="Y26" s="2">
        <v>0.19</v>
      </c>
      <c r="Z26" s="2">
        <v>0.86</v>
      </c>
      <c r="AA26" s="67"/>
      <c r="AB26" s="67"/>
      <c r="AC26" s="67" t="s">
        <v>186</v>
      </c>
      <c r="AD26" s="67" t="s">
        <v>187</v>
      </c>
      <c r="AE26" s="67" t="s">
        <v>188</v>
      </c>
      <c r="AF26" s="67">
        <v>1130</v>
      </c>
      <c r="AG26" s="67" t="s">
        <v>211</v>
      </c>
      <c r="AH26" s="67" t="s">
        <v>212</v>
      </c>
      <c r="AI26" s="73">
        <v>6739</v>
      </c>
      <c r="AJ26" s="2">
        <v>0.22</v>
      </c>
      <c r="AK26" s="73">
        <v>308</v>
      </c>
      <c r="AL26" s="65" t="s">
        <v>213</v>
      </c>
      <c r="AM26" s="67"/>
    </row>
    <row r="27" spans="1:39" s="64" customFormat="1" ht="99" customHeight="1" x14ac:dyDescent="0.25">
      <c r="A27" s="67" t="s">
        <v>155</v>
      </c>
      <c r="B27" s="67" t="s">
        <v>214</v>
      </c>
      <c r="C27" s="67" t="s">
        <v>215</v>
      </c>
      <c r="D27" s="67" t="s">
        <v>216</v>
      </c>
      <c r="E27" s="67" t="s">
        <v>217</v>
      </c>
      <c r="F27" s="67">
        <v>1.82</v>
      </c>
      <c r="G27" s="67" t="s">
        <v>134</v>
      </c>
      <c r="H27" s="67" t="s">
        <v>135</v>
      </c>
      <c r="I27" s="67"/>
      <c r="J27" s="67" t="s">
        <v>136</v>
      </c>
      <c r="K27" s="67" t="s">
        <v>137</v>
      </c>
      <c r="L27" s="67" t="s">
        <v>138</v>
      </c>
      <c r="M27" s="69">
        <v>42948</v>
      </c>
      <c r="N27" s="69">
        <v>44196</v>
      </c>
      <c r="O27" s="67" t="s">
        <v>218</v>
      </c>
      <c r="P27" s="67" t="s">
        <v>219</v>
      </c>
      <c r="Q27" s="67">
        <v>1</v>
      </c>
      <c r="R27" s="67">
        <v>1</v>
      </c>
      <c r="S27" s="67">
        <v>1</v>
      </c>
      <c r="T27" s="67">
        <v>1</v>
      </c>
      <c r="U27" s="67">
        <v>1</v>
      </c>
      <c r="V27" s="66">
        <v>1</v>
      </c>
      <c r="W27" s="128">
        <v>1</v>
      </c>
      <c r="X27" s="129">
        <v>1</v>
      </c>
      <c r="Y27" s="137">
        <v>1</v>
      </c>
      <c r="Z27" s="66">
        <v>1</v>
      </c>
      <c r="AA27" s="67"/>
      <c r="AB27" s="67"/>
      <c r="AC27" s="67" t="s">
        <v>84</v>
      </c>
      <c r="AD27" s="67" t="s">
        <v>141</v>
      </c>
      <c r="AE27" s="67" t="s">
        <v>142</v>
      </c>
      <c r="AF27" s="67">
        <v>1067</v>
      </c>
      <c r="AG27" s="67" t="s">
        <v>143</v>
      </c>
      <c r="AH27" s="67" t="s">
        <v>220</v>
      </c>
      <c r="AI27" s="42">
        <v>1673000000</v>
      </c>
      <c r="AJ27" s="109" t="s">
        <v>238</v>
      </c>
      <c r="AK27" s="59" t="s">
        <v>74</v>
      </c>
      <c r="AL27" s="111" t="s">
        <v>558</v>
      </c>
      <c r="AM27" s="110" t="s">
        <v>557</v>
      </c>
    </row>
    <row r="28" spans="1:39" ht="109.5" customHeight="1" x14ac:dyDescent="0.25">
      <c r="A28" s="67" t="s">
        <v>155</v>
      </c>
      <c r="B28" s="67" t="s">
        <v>214</v>
      </c>
      <c r="C28" s="67" t="s">
        <v>215</v>
      </c>
      <c r="D28" s="67" t="s">
        <v>216</v>
      </c>
      <c r="E28" s="67" t="s">
        <v>221</v>
      </c>
      <c r="F28" s="67">
        <v>1.82</v>
      </c>
      <c r="G28" s="67" t="s">
        <v>222</v>
      </c>
      <c r="H28" s="67" t="s">
        <v>223</v>
      </c>
      <c r="I28" s="67"/>
      <c r="J28" s="67" t="s">
        <v>224</v>
      </c>
      <c r="K28" s="67" t="s">
        <v>225</v>
      </c>
      <c r="L28" s="31" t="s">
        <v>226</v>
      </c>
      <c r="M28" s="69">
        <v>42767</v>
      </c>
      <c r="N28" s="69">
        <v>43981</v>
      </c>
      <c r="O28" s="67" t="s">
        <v>227</v>
      </c>
      <c r="P28" s="67" t="s">
        <v>228</v>
      </c>
      <c r="Q28" s="66">
        <v>1</v>
      </c>
      <c r="R28" s="66">
        <v>1</v>
      </c>
      <c r="S28" s="66">
        <v>1</v>
      </c>
      <c r="T28" s="66">
        <v>1</v>
      </c>
      <c r="U28" s="66">
        <v>1</v>
      </c>
      <c r="V28" s="66">
        <f>+U28/Q28</f>
        <v>1</v>
      </c>
      <c r="W28" s="66">
        <v>1</v>
      </c>
      <c r="X28" s="66">
        <v>1</v>
      </c>
      <c r="Y28" s="66">
        <v>1</v>
      </c>
      <c r="Z28" s="44">
        <v>1</v>
      </c>
      <c r="AA28" s="67"/>
      <c r="AB28" s="67"/>
      <c r="AC28" s="67" t="s">
        <v>229</v>
      </c>
      <c r="AD28" s="67" t="s">
        <v>230</v>
      </c>
      <c r="AE28" s="67" t="s">
        <v>231</v>
      </c>
      <c r="AF28" s="67">
        <v>1016</v>
      </c>
      <c r="AG28" s="67" t="s">
        <v>231</v>
      </c>
      <c r="AH28" s="67" t="s">
        <v>232</v>
      </c>
      <c r="AI28" s="92">
        <v>40000000</v>
      </c>
      <c r="AJ28" s="43">
        <v>1</v>
      </c>
      <c r="AK28" s="92">
        <v>40000000</v>
      </c>
      <c r="AL28" s="67" t="s">
        <v>233</v>
      </c>
      <c r="AM28" s="67" t="s">
        <v>539</v>
      </c>
    </row>
    <row r="29" spans="1:39" ht="105" customHeight="1" x14ac:dyDescent="0.25">
      <c r="A29" s="67" t="s">
        <v>155</v>
      </c>
      <c r="B29" s="67" t="s">
        <v>214</v>
      </c>
      <c r="C29" s="67" t="s">
        <v>215</v>
      </c>
      <c r="D29" s="67" t="s">
        <v>216</v>
      </c>
      <c r="E29" s="67" t="s">
        <v>234</v>
      </c>
      <c r="F29" s="67">
        <v>1.82</v>
      </c>
      <c r="G29" s="67" t="s">
        <v>222</v>
      </c>
      <c r="H29" s="67" t="s">
        <v>223</v>
      </c>
      <c r="I29" s="67"/>
      <c r="J29" s="67" t="s">
        <v>224</v>
      </c>
      <c r="K29" s="67" t="s">
        <v>225</v>
      </c>
      <c r="L29" s="31" t="s">
        <v>226</v>
      </c>
      <c r="M29" s="69">
        <v>42767</v>
      </c>
      <c r="N29" s="69">
        <v>43981</v>
      </c>
      <c r="O29" s="67" t="s">
        <v>235</v>
      </c>
      <c r="P29" s="67" t="s">
        <v>236</v>
      </c>
      <c r="Q29" s="66">
        <v>1</v>
      </c>
      <c r="R29" s="66">
        <v>1</v>
      </c>
      <c r="S29" s="66">
        <v>1</v>
      </c>
      <c r="T29" s="66">
        <v>1</v>
      </c>
      <c r="U29" s="66">
        <v>1</v>
      </c>
      <c r="V29" s="2">
        <f>+U29/Q29</f>
        <v>1</v>
      </c>
      <c r="W29" s="66">
        <v>1</v>
      </c>
      <c r="X29" s="66">
        <v>1</v>
      </c>
      <c r="Y29" s="66">
        <v>1</v>
      </c>
      <c r="Z29" s="44">
        <v>1</v>
      </c>
      <c r="AA29" s="67"/>
      <c r="AB29" s="67"/>
      <c r="AC29" s="67" t="s">
        <v>229</v>
      </c>
      <c r="AD29" s="67" t="s">
        <v>230</v>
      </c>
      <c r="AE29" s="67" t="s">
        <v>231</v>
      </c>
      <c r="AF29" s="67">
        <v>1016</v>
      </c>
      <c r="AG29" s="67" t="s">
        <v>231</v>
      </c>
      <c r="AH29" s="67" t="s">
        <v>237</v>
      </c>
      <c r="AI29" s="93" t="s">
        <v>540</v>
      </c>
      <c r="AJ29" s="67" t="s">
        <v>540</v>
      </c>
      <c r="AK29" s="93" t="s">
        <v>540</v>
      </c>
      <c r="AL29" s="67" t="s">
        <v>239</v>
      </c>
      <c r="AM29" s="67" t="s">
        <v>240</v>
      </c>
    </row>
    <row r="30" spans="1:39" ht="111.75" customHeight="1" x14ac:dyDescent="0.25">
      <c r="A30" s="67" t="s">
        <v>155</v>
      </c>
      <c r="B30" s="67" t="s">
        <v>214</v>
      </c>
      <c r="C30" s="67" t="s">
        <v>215</v>
      </c>
      <c r="D30" s="67" t="s">
        <v>216</v>
      </c>
      <c r="E30" s="67" t="s">
        <v>241</v>
      </c>
      <c r="F30" s="67">
        <v>1.82</v>
      </c>
      <c r="G30" s="67" t="s">
        <v>222</v>
      </c>
      <c r="H30" s="67" t="s">
        <v>242</v>
      </c>
      <c r="I30" s="67"/>
      <c r="J30" s="67" t="s">
        <v>243</v>
      </c>
      <c r="K30" s="67">
        <v>3795750</v>
      </c>
      <c r="L30" s="67" t="s">
        <v>244</v>
      </c>
      <c r="M30" s="69">
        <v>42767</v>
      </c>
      <c r="N30" s="69">
        <v>43828</v>
      </c>
      <c r="O30" s="67" t="s">
        <v>245</v>
      </c>
      <c r="P30" s="67" t="s">
        <v>246</v>
      </c>
      <c r="Q30" s="66">
        <v>1</v>
      </c>
      <c r="R30" s="66">
        <v>1</v>
      </c>
      <c r="S30" s="66">
        <v>1</v>
      </c>
      <c r="T30" s="66">
        <v>1</v>
      </c>
      <c r="U30" s="4">
        <v>1</v>
      </c>
      <c r="V30" s="4">
        <v>1</v>
      </c>
      <c r="W30" s="66">
        <v>1</v>
      </c>
      <c r="X30" s="66">
        <v>1</v>
      </c>
      <c r="Y30" s="20">
        <v>1</v>
      </c>
      <c r="Z30" s="44">
        <v>1</v>
      </c>
      <c r="AA30" s="25"/>
      <c r="AB30" s="25"/>
      <c r="AC30" s="113" t="s">
        <v>247</v>
      </c>
      <c r="AD30" s="113" t="s">
        <v>248</v>
      </c>
      <c r="AE30" s="113" t="s">
        <v>249</v>
      </c>
      <c r="AF30" s="113">
        <v>1017</v>
      </c>
      <c r="AG30" s="113" t="s">
        <v>250</v>
      </c>
      <c r="AH30" s="67" t="s">
        <v>251</v>
      </c>
      <c r="AI30" s="114" t="s">
        <v>74</v>
      </c>
      <c r="AJ30" s="67" t="s">
        <v>74</v>
      </c>
      <c r="AK30" s="103">
        <v>35000000</v>
      </c>
      <c r="AL30" s="67" t="s">
        <v>252</v>
      </c>
      <c r="AM30" s="67" t="s">
        <v>576</v>
      </c>
    </row>
    <row r="31" spans="1:39" ht="111.75" customHeight="1" x14ac:dyDescent="0.25">
      <c r="A31" s="67" t="s">
        <v>155</v>
      </c>
      <c r="B31" s="67" t="s">
        <v>214</v>
      </c>
      <c r="C31" s="67" t="s">
        <v>215</v>
      </c>
      <c r="D31" s="67" t="s">
        <v>216</v>
      </c>
      <c r="E31" s="67" t="s">
        <v>253</v>
      </c>
      <c r="F31" s="67">
        <v>1.82</v>
      </c>
      <c r="G31" s="67" t="s">
        <v>222</v>
      </c>
      <c r="H31" s="67" t="s">
        <v>242</v>
      </c>
      <c r="I31" s="67"/>
      <c r="J31" s="67" t="s">
        <v>243</v>
      </c>
      <c r="K31" s="67">
        <v>3795750</v>
      </c>
      <c r="L31" s="67" t="s">
        <v>244</v>
      </c>
      <c r="M31" s="69">
        <v>42767</v>
      </c>
      <c r="N31" s="69">
        <v>43615</v>
      </c>
      <c r="O31" s="67" t="s">
        <v>254</v>
      </c>
      <c r="P31" s="67" t="s">
        <v>255</v>
      </c>
      <c r="Q31" s="66">
        <v>1</v>
      </c>
      <c r="R31" s="66">
        <v>1</v>
      </c>
      <c r="S31" s="66">
        <v>1</v>
      </c>
      <c r="T31" s="4">
        <v>1</v>
      </c>
      <c r="U31" s="4">
        <v>1</v>
      </c>
      <c r="V31" s="4">
        <v>1</v>
      </c>
      <c r="W31" s="66">
        <v>1</v>
      </c>
      <c r="X31" s="66">
        <v>1</v>
      </c>
      <c r="Y31" s="20">
        <v>1</v>
      </c>
      <c r="Z31" s="44">
        <v>1</v>
      </c>
      <c r="AA31" s="25"/>
      <c r="AB31" s="25"/>
      <c r="AC31" s="46" t="s">
        <v>247</v>
      </c>
      <c r="AD31" s="46" t="s">
        <v>248</v>
      </c>
      <c r="AE31" s="46" t="s">
        <v>249</v>
      </c>
      <c r="AF31" s="46">
        <v>1017</v>
      </c>
      <c r="AG31" s="46" t="s">
        <v>250</v>
      </c>
      <c r="AH31" s="67" t="s">
        <v>256</v>
      </c>
      <c r="AI31" s="93" t="s">
        <v>540</v>
      </c>
      <c r="AJ31" s="67" t="s">
        <v>540</v>
      </c>
      <c r="AK31" s="103">
        <v>414000000</v>
      </c>
      <c r="AL31" s="68" t="s">
        <v>257</v>
      </c>
      <c r="AM31" s="67" t="s">
        <v>258</v>
      </c>
    </row>
    <row r="32" spans="1:39" ht="75.75" customHeight="1" x14ac:dyDescent="0.25">
      <c r="A32" s="67" t="s">
        <v>259</v>
      </c>
      <c r="B32" s="67" t="s">
        <v>260</v>
      </c>
      <c r="C32" s="67" t="s">
        <v>261</v>
      </c>
      <c r="D32" s="67" t="s">
        <v>262</v>
      </c>
      <c r="E32" s="68" t="s">
        <v>263</v>
      </c>
      <c r="F32" s="68">
        <v>1.82</v>
      </c>
      <c r="G32" s="68" t="s">
        <v>78</v>
      </c>
      <c r="H32" s="68" t="s">
        <v>79</v>
      </c>
      <c r="I32" s="68"/>
      <c r="J32" s="68" t="s">
        <v>80</v>
      </c>
      <c r="K32" s="68">
        <v>3134881446</v>
      </c>
      <c r="L32" s="68" t="s">
        <v>81</v>
      </c>
      <c r="M32" s="76">
        <v>42887</v>
      </c>
      <c r="N32" s="76">
        <v>43981</v>
      </c>
      <c r="O32" s="68" t="s">
        <v>264</v>
      </c>
      <c r="P32" s="68" t="s">
        <v>265</v>
      </c>
      <c r="Q32" s="68">
        <v>220</v>
      </c>
      <c r="R32" s="68">
        <v>350</v>
      </c>
      <c r="S32" s="68">
        <v>500</v>
      </c>
      <c r="T32" s="68">
        <v>500</v>
      </c>
      <c r="U32" s="68">
        <v>265</v>
      </c>
      <c r="V32" s="77">
        <v>1.2044999999999999</v>
      </c>
      <c r="W32" s="68">
        <v>0</v>
      </c>
      <c r="X32" s="77">
        <v>0.62</v>
      </c>
      <c r="Y32" s="139">
        <v>530</v>
      </c>
      <c r="Z32" s="77">
        <v>1.06</v>
      </c>
      <c r="AA32" s="68"/>
      <c r="AB32" s="68"/>
      <c r="AC32" s="68" t="s">
        <v>84</v>
      </c>
      <c r="AD32" s="68" t="s">
        <v>85</v>
      </c>
      <c r="AE32" s="68" t="s">
        <v>86</v>
      </c>
      <c r="AF32" s="68">
        <v>1099</v>
      </c>
      <c r="AG32" s="68" t="s">
        <v>86</v>
      </c>
      <c r="AH32" s="68" t="s">
        <v>266</v>
      </c>
      <c r="AI32" s="94">
        <v>2790493850</v>
      </c>
      <c r="AJ32" s="77">
        <v>1</v>
      </c>
      <c r="AK32" s="94">
        <v>1337294357</v>
      </c>
      <c r="AL32" s="68" t="s">
        <v>267</v>
      </c>
      <c r="AM32" s="67" t="s">
        <v>525</v>
      </c>
    </row>
    <row r="33" spans="1:39" s="72" customFormat="1" ht="98.25" customHeight="1" x14ac:dyDescent="0.25">
      <c r="A33" s="67" t="s">
        <v>259</v>
      </c>
      <c r="B33" s="67" t="s">
        <v>260</v>
      </c>
      <c r="C33" s="67" t="s">
        <v>261</v>
      </c>
      <c r="D33" s="53" t="s">
        <v>262</v>
      </c>
      <c r="E33" s="83" t="s">
        <v>546</v>
      </c>
      <c r="F33" s="83"/>
      <c r="G33" s="83" t="s">
        <v>268</v>
      </c>
      <c r="H33" s="83" t="s">
        <v>269</v>
      </c>
      <c r="I33" s="83"/>
      <c r="J33" s="83" t="s">
        <v>270</v>
      </c>
      <c r="K33" s="83" t="s">
        <v>271</v>
      </c>
      <c r="L33" s="84" t="s">
        <v>272</v>
      </c>
      <c r="M33" s="85">
        <v>42736</v>
      </c>
      <c r="N33" s="85">
        <v>43981</v>
      </c>
      <c r="O33" s="83" t="s">
        <v>273</v>
      </c>
      <c r="P33" s="83" t="s">
        <v>274</v>
      </c>
      <c r="Q33" s="86">
        <v>1</v>
      </c>
      <c r="R33" s="86">
        <v>1</v>
      </c>
      <c r="S33" s="86">
        <v>1</v>
      </c>
      <c r="T33" s="86">
        <v>1</v>
      </c>
      <c r="U33" s="86">
        <v>1</v>
      </c>
      <c r="V33" s="86">
        <v>1</v>
      </c>
      <c r="W33" s="86">
        <v>1</v>
      </c>
      <c r="X33" s="130">
        <v>1</v>
      </c>
      <c r="Y33" s="86">
        <v>1</v>
      </c>
      <c r="Z33" s="86">
        <v>1</v>
      </c>
      <c r="AA33" s="83"/>
      <c r="AB33" s="83"/>
      <c r="AC33" s="83" t="s">
        <v>275</v>
      </c>
      <c r="AD33" s="83" t="s">
        <v>276</v>
      </c>
      <c r="AE33" s="83" t="s">
        <v>277</v>
      </c>
      <c r="AF33" s="88">
        <v>1053</v>
      </c>
      <c r="AG33" s="83" t="s">
        <v>278</v>
      </c>
      <c r="AH33" s="83" t="s">
        <v>547</v>
      </c>
      <c r="AI33" s="87">
        <v>4736633058</v>
      </c>
      <c r="AJ33" s="67" t="s">
        <v>540</v>
      </c>
      <c r="AK33" s="93" t="s">
        <v>125</v>
      </c>
      <c r="AL33" s="83" t="s">
        <v>549</v>
      </c>
      <c r="AM33" s="83" t="s">
        <v>548</v>
      </c>
    </row>
    <row r="34" spans="1:39" s="72" customFormat="1" ht="107.25" customHeight="1" x14ac:dyDescent="0.25">
      <c r="A34" s="67" t="s">
        <v>259</v>
      </c>
      <c r="B34" s="67" t="s">
        <v>260</v>
      </c>
      <c r="C34" s="67" t="s">
        <v>261</v>
      </c>
      <c r="D34" s="53" t="s">
        <v>262</v>
      </c>
      <c r="E34" s="83" t="s">
        <v>279</v>
      </c>
      <c r="F34" s="83"/>
      <c r="G34" s="83" t="s">
        <v>268</v>
      </c>
      <c r="H34" s="83" t="s">
        <v>269</v>
      </c>
      <c r="I34" s="83"/>
      <c r="J34" s="83" t="s">
        <v>270</v>
      </c>
      <c r="K34" s="83" t="s">
        <v>271</v>
      </c>
      <c r="L34" s="84" t="s">
        <v>272</v>
      </c>
      <c r="M34" s="85">
        <v>42736</v>
      </c>
      <c r="N34" s="85">
        <v>43981</v>
      </c>
      <c r="O34" s="83" t="s">
        <v>280</v>
      </c>
      <c r="P34" s="83" t="s">
        <v>281</v>
      </c>
      <c r="Q34" s="83">
        <v>59</v>
      </c>
      <c r="R34" s="83">
        <v>59</v>
      </c>
      <c r="S34" s="88">
        <v>59</v>
      </c>
      <c r="T34" s="88">
        <v>59</v>
      </c>
      <c r="U34" s="88">
        <v>59</v>
      </c>
      <c r="V34" s="86">
        <v>1</v>
      </c>
      <c r="W34" s="88">
        <v>59</v>
      </c>
      <c r="X34" s="131">
        <v>1</v>
      </c>
      <c r="Y34" s="88">
        <v>60</v>
      </c>
      <c r="Z34" s="86">
        <v>1.01</v>
      </c>
      <c r="AA34" s="83"/>
      <c r="AB34" s="83"/>
      <c r="AC34" s="83" t="s">
        <v>275</v>
      </c>
      <c r="AD34" s="83" t="s">
        <v>276</v>
      </c>
      <c r="AE34" s="83" t="s">
        <v>277</v>
      </c>
      <c r="AF34" s="88">
        <v>1053</v>
      </c>
      <c r="AG34" s="83" t="s">
        <v>278</v>
      </c>
      <c r="AH34" s="83" t="s">
        <v>547</v>
      </c>
      <c r="AI34" s="87">
        <v>4736633058</v>
      </c>
      <c r="AJ34" s="67" t="s">
        <v>540</v>
      </c>
      <c r="AK34" s="93" t="s">
        <v>125</v>
      </c>
      <c r="AL34" s="83" t="s">
        <v>550</v>
      </c>
      <c r="AM34" s="83" t="s">
        <v>548</v>
      </c>
    </row>
    <row r="35" spans="1:39" ht="75.75" customHeight="1" x14ac:dyDescent="0.25">
      <c r="A35" s="67" t="s">
        <v>259</v>
      </c>
      <c r="B35" s="67" t="s">
        <v>260</v>
      </c>
      <c r="C35" s="67" t="s">
        <v>282</v>
      </c>
      <c r="D35" s="67" t="s">
        <v>283</v>
      </c>
      <c r="E35" s="71" t="s">
        <v>284</v>
      </c>
      <c r="F35" s="71">
        <v>1.82</v>
      </c>
      <c r="G35" s="71" t="s">
        <v>285</v>
      </c>
      <c r="H35" s="71" t="s">
        <v>286</v>
      </c>
      <c r="I35" s="71"/>
      <c r="J35" s="71" t="s">
        <v>287</v>
      </c>
      <c r="K35" s="71" t="s">
        <v>288</v>
      </c>
      <c r="L35" s="71" t="s">
        <v>289</v>
      </c>
      <c r="M35" s="78">
        <v>42887</v>
      </c>
      <c r="N35" s="78">
        <v>43981</v>
      </c>
      <c r="O35" s="71" t="s">
        <v>290</v>
      </c>
      <c r="P35" s="56" t="s">
        <v>291</v>
      </c>
      <c r="Q35" s="79">
        <v>1</v>
      </c>
      <c r="R35" s="79">
        <v>1</v>
      </c>
      <c r="S35" s="79">
        <v>1</v>
      </c>
      <c r="T35" s="79">
        <v>1</v>
      </c>
      <c r="U35" s="71">
        <v>1</v>
      </c>
      <c r="V35" s="80">
        <v>1</v>
      </c>
      <c r="W35" s="71">
        <v>1</v>
      </c>
      <c r="X35" s="80">
        <v>1</v>
      </c>
      <c r="Y35" s="79">
        <v>1</v>
      </c>
      <c r="Z35" s="80">
        <v>1</v>
      </c>
      <c r="AA35" s="71"/>
      <c r="AB35" s="71"/>
      <c r="AC35" s="71" t="s">
        <v>148</v>
      </c>
      <c r="AD35" s="71" t="s">
        <v>292</v>
      </c>
      <c r="AE35" s="71" t="s">
        <v>293</v>
      </c>
      <c r="AF35" s="71">
        <v>1187</v>
      </c>
      <c r="AG35" s="71" t="s">
        <v>294</v>
      </c>
      <c r="AH35" s="71" t="s">
        <v>295</v>
      </c>
      <c r="AI35" s="95">
        <v>252900000</v>
      </c>
      <c r="AJ35" s="81" t="s">
        <v>540</v>
      </c>
      <c r="AK35" s="105" t="s">
        <v>540</v>
      </c>
      <c r="AL35" s="82" t="s">
        <v>296</v>
      </c>
      <c r="AM35" s="67" t="s">
        <v>541</v>
      </c>
    </row>
    <row r="36" spans="1:39" ht="70.5" customHeight="1" x14ac:dyDescent="0.25">
      <c r="A36" s="67" t="s">
        <v>155</v>
      </c>
      <c r="B36" s="67" t="s">
        <v>260</v>
      </c>
      <c r="C36" s="67" t="s">
        <v>282</v>
      </c>
      <c r="D36" s="67" t="s">
        <v>283</v>
      </c>
      <c r="E36" s="67" t="s">
        <v>297</v>
      </c>
      <c r="F36" s="67">
        <v>1.82</v>
      </c>
      <c r="G36" s="67" t="s">
        <v>62</v>
      </c>
      <c r="H36" s="67" t="s">
        <v>63</v>
      </c>
      <c r="I36" s="67"/>
      <c r="J36" s="67" t="s">
        <v>64</v>
      </c>
      <c r="K36" s="67" t="s">
        <v>65</v>
      </c>
      <c r="L36" s="67" t="s">
        <v>66</v>
      </c>
      <c r="M36" s="69">
        <v>42856</v>
      </c>
      <c r="N36" s="69">
        <v>44196</v>
      </c>
      <c r="O36" s="67" t="s">
        <v>298</v>
      </c>
      <c r="P36" s="67" t="s">
        <v>299</v>
      </c>
      <c r="Q36" s="66">
        <v>1</v>
      </c>
      <c r="R36" s="66">
        <v>1</v>
      </c>
      <c r="S36" s="66">
        <v>1</v>
      </c>
      <c r="T36" s="66">
        <v>1</v>
      </c>
      <c r="U36" s="66">
        <v>1</v>
      </c>
      <c r="V36" s="66">
        <v>1</v>
      </c>
      <c r="W36" s="66">
        <v>1</v>
      </c>
      <c r="X36" s="66">
        <v>1</v>
      </c>
      <c r="Y36" s="66">
        <v>1</v>
      </c>
      <c r="Z36" s="66">
        <v>1</v>
      </c>
      <c r="AA36" s="67"/>
      <c r="AB36" s="67"/>
      <c r="AC36" s="67" t="s">
        <v>69</v>
      </c>
      <c r="AD36" s="67" t="s">
        <v>70</v>
      </c>
      <c r="AE36" s="67" t="s">
        <v>71</v>
      </c>
      <c r="AF36" s="67">
        <v>981</v>
      </c>
      <c r="AG36" s="67" t="s">
        <v>72</v>
      </c>
      <c r="AH36" s="67" t="s">
        <v>300</v>
      </c>
      <c r="AI36" s="89">
        <v>2820000000</v>
      </c>
      <c r="AJ36" s="67" t="s">
        <v>74</v>
      </c>
      <c r="AK36" s="93" t="s">
        <v>75</v>
      </c>
      <c r="AL36" s="67" t="s">
        <v>542</v>
      </c>
      <c r="AM36" s="67" t="s">
        <v>543</v>
      </c>
    </row>
    <row r="37" spans="1:39" ht="76.5" x14ac:dyDescent="0.25">
      <c r="A37" s="67" t="s">
        <v>259</v>
      </c>
      <c r="B37" s="67" t="s">
        <v>260</v>
      </c>
      <c r="C37" s="67" t="s">
        <v>301</v>
      </c>
      <c r="D37" s="67" t="s">
        <v>302</v>
      </c>
      <c r="E37" s="67" t="s">
        <v>303</v>
      </c>
      <c r="F37" s="67">
        <v>1.82</v>
      </c>
      <c r="G37" s="67" t="s">
        <v>222</v>
      </c>
      <c r="H37" s="67" t="s">
        <v>304</v>
      </c>
      <c r="I37" s="67"/>
      <c r="J37" s="10" t="s">
        <v>305</v>
      </c>
      <c r="K37" s="10">
        <v>6605400</v>
      </c>
      <c r="L37" s="21" t="s">
        <v>306</v>
      </c>
      <c r="M37" s="69">
        <v>42737</v>
      </c>
      <c r="N37" s="69">
        <v>43982</v>
      </c>
      <c r="O37" s="67" t="s">
        <v>307</v>
      </c>
      <c r="P37" s="67" t="s">
        <v>308</v>
      </c>
      <c r="Q37" s="10">
        <v>64</v>
      </c>
      <c r="R37" s="10">
        <v>23</v>
      </c>
      <c r="S37" s="10">
        <v>23</v>
      </c>
      <c r="T37" s="10">
        <v>181</v>
      </c>
      <c r="U37" s="22">
        <v>64</v>
      </c>
      <c r="V37" s="2">
        <f>+U37/Q37</f>
        <v>1</v>
      </c>
      <c r="W37" s="11">
        <v>20</v>
      </c>
      <c r="X37" s="12">
        <f>W37/R37</f>
        <v>0.86956521739130432</v>
      </c>
      <c r="Y37" s="67">
        <v>23</v>
      </c>
      <c r="Z37" s="44">
        <v>1</v>
      </c>
      <c r="AA37" s="67"/>
      <c r="AB37" s="67"/>
      <c r="AC37" s="67" t="s">
        <v>309</v>
      </c>
      <c r="AD37" s="67" t="s">
        <v>310</v>
      </c>
      <c r="AE37" s="67" t="s">
        <v>311</v>
      </c>
      <c r="AF37" s="67">
        <v>1146</v>
      </c>
      <c r="AG37" s="67" t="s">
        <v>312</v>
      </c>
      <c r="AH37" s="13" t="s">
        <v>313</v>
      </c>
      <c r="AI37" s="96">
        <v>29873681277</v>
      </c>
      <c r="AJ37" s="44">
        <v>0.05</v>
      </c>
      <c r="AK37" s="106">
        <v>1126767225</v>
      </c>
      <c r="AL37" s="54" t="s">
        <v>314</v>
      </c>
      <c r="AM37" s="10" t="s">
        <v>315</v>
      </c>
    </row>
    <row r="38" spans="1:39" ht="106.5" customHeight="1" x14ac:dyDescent="0.25">
      <c r="A38" s="67" t="s">
        <v>259</v>
      </c>
      <c r="B38" s="67" t="s">
        <v>260</v>
      </c>
      <c r="C38" s="67" t="s">
        <v>301</v>
      </c>
      <c r="D38" s="67" t="s">
        <v>302</v>
      </c>
      <c r="E38" s="67" t="s">
        <v>316</v>
      </c>
      <c r="F38" s="67">
        <v>1.82</v>
      </c>
      <c r="G38" s="67" t="s">
        <v>222</v>
      </c>
      <c r="H38" s="67" t="s">
        <v>304</v>
      </c>
      <c r="I38" s="67"/>
      <c r="J38" s="10" t="s">
        <v>305</v>
      </c>
      <c r="K38" s="10">
        <v>6605400</v>
      </c>
      <c r="L38" s="21" t="s">
        <v>306</v>
      </c>
      <c r="M38" s="69">
        <v>42737</v>
      </c>
      <c r="N38" s="69">
        <v>43982</v>
      </c>
      <c r="O38" s="67" t="s">
        <v>317</v>
      </c>
      <c r="P38" s="67" t="s">
        <v>318</v>
      </c>
      <c r="Q38" s="13">
        <v>23</v>
      </c>
      <c r="R38" s="13">
        <v>20</v>
      </c>
      <c r="S38" s="13">
        <v>20</v>
      </c>
      <c r="T38" s="13">
        <v>20</v>
      </c>
      <c r="U38" s="22">
        <v>23</v>
      </c>
      <c r="V38" s="2">
        <f>+U38/Q38</f>
        <v>1</v>
      </c>
      <c r="W38" s="11">
        <v>20</v>
      </c>
      <c r="X38" s="12">
        <f>W38/R38</f>
        <v>1</v>
      </c>
      <c r="Y38" s="67">
        <v>21</v>
      </c>
      <c r="Z38" s="44">
        <v>1.05</v>
      </c>
      <c r="AA38" s="67"/>
      <c r="AB38" s="67"/>
      <c r="AC38" s="67" t="s">
        <v>309</v>
      </c>
      <c r="AD38" s="67" t="s">
        <v>310</v>
      </c>
      <c r="AE38" s="67" t="s">
        <v>311</v>
      </c>
      <c r="AF38" s="67">
        <v>1146</v>
      </c>
      <c r="AG38" s="67" t="s">
        <v>312</v>
      </c>
      <c r="AH38" s="13" t="s">
        <v>313</v>
      </c>
      <c r="AI38" s="96">
        <v>29873681277</v>
      </c>
      <c r="AJ38" s="44">
        <v>0.04</v>
      </c>
      <c r="AK38" s="106">
        <v>709981616</v>
      </c>
      <c r="AL38" s="54" t="s">
        <v>319</v>
      </c>
      <c r="AM38" s="10" t="s">
        <v>315</v>
      </c>
    </row>
    <row r="39" spans="1:39" ht="105.75" customHeight="1" x14ac:dyDescent="0.25">
      <c r="A39" s="67" t="s">
        <v>259</v>
      </c>
      <c r="B39" s="67" t="s">
        <v>260</v>
      </c>
      <c r="C39" s="67" t="s">
        <v>301</v>
      </c>
      <c r="D39" s="67" t="s">
        <v>302</v>
      </c>
      <c r="E39" s="67" t="s">
        <v>320</v>
      </c>
      <c r="F39" s="67">
        <v>1.82</v>
      </c>
      <c r="G39" s="67" t="s">
        <v>222</v>
      </c>
      <c r="H39" s="67" t="s">
        <v>304</v>
      </c>
      <c r="I39" s="67"/>
      <c r="J39" s="10" t="s">
        <v>305</v>
      </c>
      <c r="K39" s="10">
        <v>6605400</v>
      </c>
      <c r="L39" s="21" t="s">
        <v>306</v>
      </c>
      <c r="M39" s="69">
        <v>42737</v>
      </c>
      <c r="N39" s="69">
        <v>43982</v>
      </c>
      <c r="O39" s="67" t="s">
        <v>321</v>
      </c>
      <c r="P39" s="67" t="s">
        <v>322</v>
      </c>
      <c r="Q39" s="10">
        <v>19</v>
      </c>
      <c r="R39" s="10">
        <v>20</v>
      </c>
      <c r="S39" s="10">
        <v>20</v>
      </c>
      <c r="T39" s="10">
        <v>20</v>
      </c>
      <c r="U39" s="22">
        <v>19</v>
      </c>
      <c r="V39" s="2">
        <f>+U39/Q39</f>
        <v>1</v>
      </c>
      <c r="W39" s="10">
        <v>20</v>
      </c>
      <c r="X39" s="14">
        <f>W39/R39</f>
        <v>1</v>
      </c>
      <c r="Y39" s="67">
        <v>16</v>
      </c>
      <c r="Z39" s="44">
        <v>0.8</v>
      </c>
      <c r="AA39" s="67"/>
      <c r="AB39" s="67"/>
      <c r="AC39" s="67" t="s">
        <v>309</v>
      </c>
      <c r="AD39" s="67" t="s">
        <v>310</v>
      </c>
      <c r="AE39" s="67" t="s">
        <v>311</v>
      </c>
      <c r="AF39" s="67">
        <v>1146</v>
      </c>
      <c r="AG39" s="67" t="s">
        <v>312</v>
      </c>
      <c r="AH39" s="13" t="s">
        <v>313</v>
      </c>
      <c r="AI39" s="96">
        <v>29873681277</v>
      </c>
      <c r="AJ39" s="44">
        <v>0.04</v>
      </c>
      <c r="AK39" s="106">
        <v>1242509275</v>
      </c>
      <c r="AL39" s="55" t="s">
        <v>323</v>
      </c>
      <c r="AM39" s="10" t="s">
        <v>315</v>
      </c>
    </row>
    <row r="40" spans="1:39" ht="74.25" customHeight="1" x14ac:dyDescent="0.25">
      <c r="A40" s="67" t="s">
        <v>259</v>
      </c>
      <c r="B40" s="67" t="s">
        <v>260</v>
      </c>
      <c r="C40" s="67" t="s">
        <v>301</v>
      </c>
      <c r="D40" s="67" t="s">
        <v>302</v>
      </c>
      <c r="E40" s="67" t="s">
        <v>324</v>
      </c>
      <c r="F40" s="67">
        <v>1.82</v>
      </c>
      <c r="G40" s="67" t="s">
        <v>222</v>
      </c>
      <c r="H40" s="67" t="s">
        <v>304</v>
      </c>
      <c r="I40" s="67"/>
      <c r="J40" s="10" t="s">
        <v>305</v>
      </c>
      <c r="K40" s="10">
        <v>6605400</v>
      </c>
      <c r="L40" s="21" t="s">
        <v>306</v>
      </c>
      <c r="M40" s="69">
        <v>42737</v>
      </c>
      <c r="N40" s="69">
        <v>43982</v>
      </c>
      <c r="O40" s="67" t="s">
        <v>325</v>
      </c>
      <c r="P40" s="67" t="s">
        <v>326</v>
      </c>
      <c r="Q40" s="67">
        <v>16842</v>
      </c>
      <c r="R40" s="67">
        <v>6804</v>
      </c>
      <c r="S40" s="67">
        <v>4097</v>
      </c>
      <c r="T40" s="67">
        <v>6804</v>
      </c>
      <c r="U40" s="22">
        <v>15857</v>
      </c>
      <c r="V40" s="2">
        <f>+U40/Q40</f>
        <v>0.94151525947037173</v>
      </c>
      <c r="W40" s="11">
        <v>14389</v>
      </c>
      <c r="X40" s="12">
        <f>+W40/R40</f>
        <v>2.1147854203409757</v>
      </c>
      <c r="Y40" s="67">
        <v>10881</v>
      </c>
      <c r="Z40" s="44">
        <v>2.65</v>
      </c>
      <c r="AA40" s="67"/>
      <c r="AB40" s="67"/>
      <c r="AC40" s="67" t="s">
        <v>309</v>
      </c>
      <c r="AD40" s="67" t="s">
        <v>310</v>
      </c>
      <c r="AE40" s="67" t="s">
        <v>311</v>
      </c>
      <c r="AF40" s="67">
        <v>1146</v>
      </c>
      <c r="AG40" s="67" t="s">
        <v>312</v>
      </c>
      <c r="AH40" s="13" t="s">
        <v>313</v>
      </c>
      <c r="AI40" s="96">
        <v>29873681277</v>
      </c>
      <c r="AJ40" s="44">
        <v>0.04</v>
      </c>
      <c r="AK40" s="106">
        <v>1427515668</v>
      </c>
      <c r="AL40" s="55" t="s">
        <v>327</v>
      </c>
      <c r="AM40" s="10" t="s">
        <v>315</v>
      </c>
    </row>
    <row r="41" spans="1:39" ht="122.25" customHeight="1" x14ac:dyDescent="0.25">
      <c r="A41" s="67" t="s">
        <v>259</v>
      </c>
      <c r="B41" s="67" t="s">
        <v>328</v>
      </c>
      <c r="C41" s="67" t="s">
        <v>157</v>
      </c>
      <c r="D41" s="67" t="s">
        <v>158</v>
      </c>
      <c r="E41" s="67" t="s">
        <v>329</v>
      </c>
      <c r="F41" s="67">
        <v>1.82</v>
      </c>
      <c r="G41" s="67" t="s">
        <v>330</v>
      </c>
      <c r="H41" s="67" t="s">
        <v>331</v>
      </c>
      <c r="I41" s="67"/>
      <c r="J41" s="17" t="s">
        <v>332</v>
      </c>
      <c r="K41" s="67" t="s">
        <v>333</v>
      </c>
      <c r="L41" s="31" t="s">
        <v>334</v>
      </c>
      <c r="M41" s="3">
        <v>42736</v>
      </c>
      <c r="N41" s="69">
        <v>43981</v>
      </c>
      <c r="O41" s="67" t="s">
        <v>335</v>
      </c>
      <c r="P41" s="67" t="s">
        <v>336</v>
      </c>
      <c r="Q41" s="2">
        <v>1</v>
      </c>
      <c r="R41" s="2">
        <v>1</v>
      </c>
      <c r="S41" s="2">
        <v>1</v>
      </c>
      <c r="T41" s="2">
        <v>1</v>
      </c>
      <c r="U41" s="2">
        <f>438723/438723</f>
        <v>1</v>
      </c>
      <c r="V41" s="2">
        <v>1</v>
      </c>
      <c r="W41" s="18">
        <v>311426</v>
      </c>
      <c r="X41" s="44">
        <v>1</v>
      </c>
      <c r="Y41" s="34">
        <v>1</v>
      </c>
      <c r="Z41" s="49">
        <v>1</v>
      </c>
      <c r="AA41" s="67"/>
      <c r="AB41" s="67"/>
      <c r="AC41" s="67" t="s">
        <v>337</v>
      </c>
      <c r="AD41" s="67" t="s">
        <v>338</v>
      </c>
      <c r="AE41" s="67" t="s">
        <v>339</v>
      </c>
      <c r="AF41" s="67">
        <v>88</v>
      </c>
      <c r="AG41" s="67" t="s">
        <v>340</v>
      </c>
      <c r="AH41" s="67" t="s">
        <v>341</v>
      </c>
      <c r="AI41" s="97" t="s">
        <v>540</v>
      </c>
      <c r="AJ41" s="49" t="s">
        <v>540</v>
      </c>
      <c r="AK41" s="97" t="s">
        <v>540</v>
      </c>
      <c r="AL41" s="33" t="s">
        <v>567</v>
      </c>
      <c r="AM41" s="67" t="s">
        <v>551</v>
      </c>
    </row>
    <row r="42" spans="1:39" ht="99.75" customHeight="1" x14ac:dyDescent="0.25">
      <c r="A42" s="67" t="s">
        <v>259</v>
      </c>
      <c r="B42" s="67" t="s">
        <v>214</v>
      </c>
      <c r="C42" s="67" t="s">
        <v>342</v>
      </c>
      <c r="D42" s="67" t="s">
        <v>343</v>
      </c>
      <c r="E42" s="67" t="s">
        <v>344</v>
      </c>
      <c r="F42" s="67">
        <v>1.82</v>
      </c>
      <c r="G42" s="67" t="s">
        <v>330</v>
      </c>
      <c r="H42" s="67" t="s">
        <v>345</v>
      </c>
      <c r="I42" s="67"/>
      <c r="J42" s="26" t="s">
        <v>346</v>
      </c>
      <c r="K42" s="26" t="s">
        <v>347</v>
      </c>
      <c r="L42" s="17" t="s">
        <v>348</v>
      </c>
      <c r="M42" s="3">
        <v>42736</v>
      </c>
      <c r="N42" s="69">
        <v>43981</v>
      </c>
      <c r="O42" s="67" t="s">
        <v>349</v>
      </c>
      <c r="P42" s="67" t="s">
        <v>350</v>
      </c>
      <c r="Q42" s="2">
        <v>1</v>
      </c>
      <c r="R42" s="2">
        <v>1</v>
      </c>
      <c r="S42" s="2">
        <v>1</v>
      </c>
      <c r="T42" s="2">
        <v>1</v>
      </c>
      <c r="U42" s="66">
        <v>1</v>
      </c>
      <c r="V42" s="66">
        <v>1</v>
      </c>
      <c r="W42" s="2">
        <v>1</v>
      </c>
      <c r="X42" s="2">
        <v>1</v>
      </c>
      <c r="Y42" s="2">
        <v>1</v>
      </c>
      <c r="Z42" s="47">
        <v>1</v>
      </c>
      <c r="AA42" s="67"/>
      <c r="AB42" s="67"/>
      <c r="AC42" s="67" t="s">
        <v>337</v>
      </c>
      <c r="AD42" s="67" t="s">
        <v>338</v>
      </c>
      <c r="AE42" s="67" t="s">
        <v>351</v>
      </c>
      <c r="AF42" s="67">
        <v>1004</v>
      </c>
      <c r="AG42" s="67" t="s">
        <v>352</v>
      </c>
      <c r="AH42" s="67" t="s">
        <v>353</v>
      </c>
      <c r="AI42" s="98">
        <v>8209530411</v>
      </c>
      <c r="AJ42" s="49" t="s">
        <v>540</v>
      </c>
      <c r="AK42" s="98">
        <v>7025955581</v>
      </c>
      <c r="AL42" s="56" t="s">
        <v>354</v>
      </c>
      <c r="AM42" s="57" t="s">
        <v>355</v>
      </c>
    </row>
    <row r="43" spans="1:39" ht="97.5" customHeight="1" x14ac:dyDescent="0.25">
      <c r="A43" s="67" t="s">
        <v>259</v>
      </c>
      <c r="B43" s="67" t="s">
        <v>328</v>
      </c>
      <c r="C43" s="67" t="s">
        <v>356</v>
      </c>
      <c r="D43" s="67" t="s">
        <v>357</v>
      </c>
      <c r="E43" s="67" t="s">
        <v>358</v>
      </c>
      <c r="F43" s="67">
        <v>1.82</v>
      </c>
      <c r="G43" s="67" t="s">
        <v>359</v>
      </c>
      <c r="H43" s="67" t="s">
        <v>360</v>
      </c>
      <c r="I43" s="67"/>
      <c r="J43" s="67" t="s">
        <v>361</v>
      </c>
      <c r="K43" s="67" t="s">
        <v>362</v>
      </c>
      <c r="L43" s="67" t="s">
        <v>363</v>
      </c>
      <c r="M43" s="69">
        <v>42887</v>
      </c>
      <c r="N43" s="69">
        <v>43981</v>
      </c>
      <c r="O43" s="67" t="s">
        <v>364</v>
      </c>
      <c r="P43" s="67" t="s">
        <v>365</v>
      </c>
      <c r="Q43" s="66">
        <v>1</v>
      </c>
      <c r="R43" s="66">
        <v>1</v>
      </c>
      <c r="S43" s="66">
        <v>1</v>
      </c>
      <c r="T43" s="66">
        <v>1</v>
      </c>
      <c r="U43" s="66">
        <v>1</v>
      </c>
      <c r="V43" s="66">
        <v>1</v>
      </c>
      <c r="W43" s="66">
        <v>0</v>
      </c>
      <c r="X43" s="43">
        <f>(21288*100%)/2492</f>
        <v>8.5425361155698241</v>
      </c>
      <c r="Y43" s="66">
        <v>1</v>
      </c>
      <c r="Z43" s="66">
        <v>1</v>
      </c>
      <c r="AA43" s="67"/>
      <c r="AB43" s="67"/>
      <c r="AC43" s="67" t="s">
        <v>366</v>
      </c>
      <c r="AD43" s="67" t="s">
        <v>367</v>
      </c>
      <c r="AE43" s="67" t="s">
        <v>368</v>
      </c>
      <c r="AF43" s="67">
        <v>1075</v>
      </c>
      <c r="AG43" s="67" t="s">
        <v>369</v>
      </c>
      <c r="AH43" s="67" t="s">
        <v>370</v>
      </c>
      <c r="AI43" s="99">
        <v>72633000000</v>
      </c>
      <c r="AJ43" s="16">
        <v>0.84899999999999998</v>
      </c>
      <c r="AK43" s="107">
        <v>61664000000</v>
      </c>
      <c r="AL43" s="67" t="s">
        <v>552</v>
      </c>
      <c r="AM43" s="67" t="s">
        <v>371</v>
      </c>
    </row>
    <row r="44" spans="1:39" ht="70.5" customHeight="1" x14ac:dyDescent="0.25">
      <c r="A44" s="67" t="s">
        <v>372</v>
      </c>
      <c r="B44" s="67" t="s">
        <v>373</v>
      </c>
      <c r="C44" s="67" t="s">
        <v>374</v>
      </c>
      <c r="D44" s="67" t="s">
        <v>375</v>
      </c>
      <c r="E44" s="67" t="s">
        <v>376</v>
      </c>
      <c r="F44" s="67">
        <v>1.82</v>
      </c>
      <c r="G44" s="67" t="s">
        <v>78</v>
      </c>
      <c r="H44" s="67" t="s">
        <v>79</v>
      </c>
      <c r="I44" s="67"/>
      <c r="J44" s="67" t="s">
        <v>80</v>
      </c>
      <c r="K44" s="67">
        <v>3134881446</v>
      </c>
      <c r="L44" s="67" t="s">
        <v>81</v>
      </c>
      <c r="M44" s="69">
        <v>42522</v>
      </c>
      <c r="N44" s="69">
        <v>43981</v>
      </c>
      <c r="O44" s="67" t="s">
        <v>377</v>
      </c>
      <c r="P44" s="67" t="s">
        <v>378</v>
      </c>
      <c r="Q44" s="67">
        <v>2226</v>
      </c>
      <c r="R44" s="67">
        <v>2226</v>
      </c>
      <c r="S44" s="67">
        <v>2226</v>
      </c>
      <c r="T44" s="67">
        <v>2226</v>
      </c>
      <c r="U44" s="67">
        <v>2226</v>
      </c>
      <c r="V44" s="66">
        <v>1</v>
      </c>
      <c r="W44" s="67">
        <v>2361</v>
      </c>
      <c r="X44" s="66">
        <v>1.08</v>
      </c>
      <c r="Y44" s="137">
        <v>2408</v>
      </c>
      <c r="Z44" s="66">
        <v>1.08</v>
      </c>
      <c r="AA44" s="67"/>
      <c r="AB44" s="67"/>
      <c r="AC44" s="67" t="s">
        <v>84</v>
      </c>
      <c r="AD44" s="67" t="s">
        <v>85</v>
      </c>
      <c r="AE44" s="67" t="s">
        <v>86</v>
      </c>
      <c r="AF44" s="67">
        <v>1099</v>
      </c>
      <c r="AG44" s="67" t="s">
        <v>86</v>
      </c>
      <c r="AH44" s="67" t="s">
        <v>379</v>
      </c>
      <c r="AI44" s="90">
        <v>210995094282</v>
      </c>
      <c r="AJ44" s="67">
        <v>100</v>
      </c>
      <c r="AK44" s="90">
        <v>145068336169</v>
      </c>
      <c r="AL44" s="67" t="s">
        <v>527</v>
      </c>
      <c r="AM44" s="67" t="s">
        <v>118</v>
      </c>
    </row>
    <row r="45" spans="1:39" ht="75.75" customHeight="1" x14ac:dyDescent="0.25">
      <c r="A45" s="67" t="s">
        <v>372</v>
      </c>
      <c r="B45" s="67" t="s">
        <v>373</v>
      </c>
      <c r="C45" s="67" t="s">
        <v>374</v>
      </c>
      <c r="D45" s="67" t="s">
        <v>375</v>
      </c>
      <c r="E45" s="67" t="s">
        <v>380</v>
      </c>
      <c r="F45" s="67">
        <v>1.82</v>
      </c>
      <c r="G45" s="67" t="s">
        <v>78</v>
      </c>
      <c r="H45" s="67" t="s">
        <v>79</v>
      </c>
      <c r="I45" s="67"/>
      <c r="J45" s="67" t="s">
        <v>80</v>
      </c>
      <c r="K45" s="67">
        <v>3134881446</v>
      </c>
      <c r="L45" s="67" t="s">
        <v>81</v>
      </c>
      <c r="M45" s="69">
        <v>42522</v>
      </c>
      <c r="N45" s="69">
        <v>43981</v>
      </c>
      <c r="O45" s="67" t="s">
        <v>381</v>
      </c>
      <c r="P45" s="67" t="s">
        <v>382</v>
      </c>
      <c r="Q45" s="67">
        <v>500</v>
      </c>
      <c r="R45" s="67">
        <v>500</v>
      </c>
      <c r="S45" s="67">
        <v>500</v>
      </c>
      <c r="T45" s="67">
        <v>500</v>
      </c>
      <c r="U45" s="67">
        <v>500</v>
      </c>
      <c r="V45" s="66">
        <v>1</v>
      </c>
      <c r="W45" s="67">
        <v>729</v>
      </c>
      <c r="X45" s="66">
        <v>1.1499999999999999</v>
      </c>
      <c r="Y45" s="137">
        <v>724</v>
      </c>
      <c r="Z45" s="66">
        <v>1.45</v>
      </c>
      <c r="AA45" s="67"/>
      <c r="AB45" s="67"/>
      <c r="AC45" s="67" t="s">
        <v>84</v>
      </c>
      <c r="AD45" s="67" t="s">
        <v>85</v>
      </c>
      <c r="AE45" s="67" t="s">
        <v>86</v>
      </c>
      <c r="AF45" s="67">
        <v>1099</v>
      </c>
      <c r="AG45" s="67" t="s">
        <v>86</v>
      </c>
      <c r="AH45" s="67" t="s">
        <v>383</v>
      </c>
      <c r="AI45" s="90">
        <v>14095347602</v>
      </c>
      <c r="AJ45" s="48">
        <v>1</v>
      </c>
      <c r="AK45" s="108">
        <v>9455732349</v>
      </c>
      <c r="AL45" s="67" t="s">
        <v>384</v>
      </c>
      <c r="AM45" s="67" t="s">
        <v>118</v>
      </c>
    </row>
    <row r="46" spans="1:39" ht="118.5" customHeight="1" x14ac:dyDescent="0.25">
      <c r="A46" s="67" t="s">
        <v>372</v>
      </c>
      <c r="B46" s="67" t="s">
        <v>373</v>
      </c>
      <c r="C46" s="67" t="s">
        <v>374</v>
      </c>
      <c r="D46" s="67" t="s">
        <v>375</v>
      </c>
      <c r="E46" s="67" t="s">
        <v>385</v>
      </c>
      <c r="F46" s="67">
        <v>1.82</v>
      </c>
      <c r="G46" s="67" t="s">
        <v>78</v>
      </c>
      <c r="H46" s="67" t="s">
        <v>79</v>
      </c>
      <c r="I46" s="67"/>
      <c r="J46" s="67" t="s">
        <v>386</v>
      </c>
      <c r="K46" s="67" t="s">
        <v>387</v>
      </c>
      <c r="L46" s="67" t="s">
        <v>388</v>
      </c>
      <c r="M46" s="69">
        <v>42522</v>
      </c>
      <c r="N46" s="69">
        <v>43981</v>
      </c>
      <c r="O46" s="67" t="s">
        <v>389</v>
      </c>
      <c r="P46" s="67" t="s">
        <v>390</v>
      </c>
      <c r="Q46" s="66">
        <v>1</v>
      </c>
      <c r="R46" s="66">
        <v>1</v>
      </c>
      <c r="S46" s="66">
        <v>1</v>
      </c>
      <c r="T46" s="66">
        <v>1</v>
      </c>
      <c r="U46" s="66">
        <v>1</v>
      </c>
      <c r="V46" s="66">
        <v>1</v>
      </c>
      <c r="W46" s="66">
        <v>1</v>
      </c>
      <c r="X46" s="66">
        <v>1</v>
      </c>
      <c r="Y46" s="66">
        <v>1</v>
      </c>
      <c r="Z46" s="66">
        <v>1</v>
      </c>
      <c r="AA46" s="67"/>
      <c r="AB46" s="67"/>
      <c r="AC46" s="67" t="s">
        <v>84</v>
      </c>
      <c r="AD46" s="67" t="s">
        <v>85</v>
      </c>
      <c r="AE46" s="67" t="s">
        <v>391</v>
      </c>
      <c r="AF46" s="67">
        <v>1108</v>
      </c>
      <c r="AG46" s="67" t="s">
        <v>391</v>
      </c>
      <c r="AH46" s="67" t="s">
        <v>392</v>
      </c>
      <c r="AI46" s="100" t="s">
        <v>125</v>
      </c>
      <c r="AJ46" s="67" t="s">
        <v>540</v>
      </c>
      <c r="AK46" s="93" t="s">
        <v>540</v>
      </c>
      <c r="AL46" s="67" t="s">
        <v>578</v>
      </c>
      <c r="AM46" s="67" t="s">
        <v>525</v>
      </c>
    </row>
    <row r="47" spans="1:39" ht="90.75" customHeight="1" x14ac:dyDescent="0.25">
      <c r="A47" s="67" t="s">
        <v>372</v>
      </c>
      <c r="B47" s="67" t="s">
        <v>373</v>
      </c>
      <c r="C47" s="67" t="s">
        <v>374</v>
      </c>
      <c r="D47" s="67" t="s">
        <v>375</v>
      </c>
      <c r="E47" s="67" t="s">
        <v>385</v>
      </c>
      <c r="F47" s="67">
        <v>1.82</v>
      </c>
      <c r="G47" s="67" t="s">
        <v>78</v>
      </c>
      <c r="H47" s="67" t="s">
        <v>79</v>
      </c>
      <c r="I47" s="67"/>
      <c r="J47" s="67" t="s">
        <v>386</v>
      </c>
      <c r="K47" s="67" t="s">
        <v>387</v>
      </c>
      <c r="L47" s="67" t="s">
        <v>388</v>
      </c>
      <c r="M47" s="69">
        <v>42522</v>
      </c>
      <c r="N47" s="69">
        <v>43981</v>
      </c>
      <c r="O47" s="67" t="s">
        <v>393</v>
      </c>
      <c r="P47" s="67" t="s">
        <v>394</v>
      </c>
      <c r="Q47" s="66">
        <v>1</v>
      </c>
      <c r="R47" s="66">
        <v>1</v>
      </c>
      <c r="S47" s="66">
        <v>1</v>
      </c>
      <c r="T47" s="66">
        <v>1</v>
      </c>
      <c r="U47" s="66">
        <v>1</v>
      </c>
      <c r="V47" s="66">
        <v>1</v>
      </c>
      <c r="W47" s="66">
        <v>1</v>
      </c>
      <c r="X47" s="66">
        <v>1</v>
      </c>
      <c r="Y47" s="66">
        <v>1</v>
      </c>
      <c r="Z47" s="66">
        <v>1</v>
      </c>
      <c r="AA47" s="67"/>
      <c r="AB47" s="67"/>
      <c r="AC47" s="67" t="s">
        <v>84</v>
      </c>
      <c r="AD47" s="67" t="s">
        <v>85</v>
      </c>
      <c r="AE47" s="67" t="s">
        <v>391</v>
      </c>
      <c r="AF47" s="67">
        <v>1108</v>
      </c>
      <c r="AG47" s="67" t="s">
        <v>391</v>
      </c>
      <c r="AH47" s="67" t="s">
        <v>395</v>
      </c>
      <c r="AI47" s="100" t="s">
        <v>125</v>
      </c>
      <c r="AJ47" s="67" t="s">
        <v>540</v>
      </c>
      <c r="AK47" s="93" t="s">
        <v>540</v>
      </c>
      <c r="AL47" s="67" t="s">
        <v>528</v>
      </c>
      <c r="AM47" s="67" t="s">
        <v>525</v>
      </c>
    </row>
    <row r="48" spans="1:39" ht="98.25" customHeight="1" x14ac:dyDescent="0.25">
      <c r="A48" s="67" t="s">
        <v>372</v>
      </c>
      <c r="B48" s="67" t="s">
        <v>396</v>
      </c>
      <c r="C48" s="67" t="s">
        <v>397</v>
      </c>
      <c r="D48" s="67" t="s">
        <v>398</v>
      </c>
      <c r="E48" s="67" t="s">
        <v>399</v>
      </c>
      <c r="F48" s="67">
        <v>1.82</v>
      </c>
      <c r="G48" s="67" t="s">
        <v>78</v>
      </c>
      <c r="H48" s="67" t="s">
        <v>79</v>
      </c>
      <c r="I48" s="67"/>
      <c r="J48" s="67" t="s">
        <v>400</v>
      </c>
      <c r="K48" s="67" t="s">
        <v>401</v>
      </c>
      <c r="L48" s="67" t="s">
        <v>402</v>
      </c>
      <c r="M48" s="69">
        <v>42887</v>
      </c>
      <c r="N48" s="69">
        <v>43981</v>
      </c>
      <c r="O48" s="67" t="s">
        <v>403</v>
      </c>
      <c r="P48" s="67" t="s">
        <v>404</v>
      </c>
      <c r="Q48" s="66">
        <v>1</v>
      </c>
      <c r="R48" s="66">
        <v>1</v>
      </c>
      <c r="S48" s="66">
        <v>1</v>
      </c>
      <c r="T48" s="66">
        <v>1</v>
      </c>
      <c r="U48" s="66">
        <v>1</v>
      </c>
      <c r="V48" s="66">
        <v>1</v>
      </c>
      <c r="W48" s="66">
        <v>0.91</v>
      </c>
      <c r="X48" s="66">
        <v>0.91</v>
      </c>
      <c r="Y48" s="19">
        <v>1</v>
      </c>
      <c r="Z48" s="19">
        <v>1</v>
      </c>
      <c r="AA48" s="67"/>
      <c r="AB48" s="67"/>
      <c r="AC48" s="67" t="s">
        <v>405</v>
      </c>
      <c r="AD48" s="67" t="s">
        <v>406</v>
      </c>
      <c r="AE48" s="67" t="s">
        <v>407</v>
      </c>
      <c r="AF48" s="67">
        <v>1086</v>
      </c>
      <c r="AG48" s="67" t="s">
        <v>407</v>
      </c>
      <c r="AH48" s="67" t="s">
        <v>408</v>
      </c>
      <c r="AI48" s="73" t="s">
        <v>529</v>
      </c>
      <c r="AJ48" s="67" t="s">
        <v>540</v>
      </c>
      <c r="AK48" s="93" t="s">
        <v>540</v>
      </c>
      <c r="AL48" s="67" t="s">
        <v>409</v>
      </c>
      <c r="AM48" s="67" t="s">
        <v>410</v>
      </c>
    </row>
    <row r="49" spans="1:39" s="64" customFormat="1" ht="90.75" customHeight="1" x14ac:dyDescent="0.25">
      <c r="A49" s="67" t="s">
        <v>372</v>
      </c>
      <c r="B49" s="67" t="s">
        <v>396</v>
      </c>
      <c r="C49" s="67" t="s">
        <v>397</v>
      </c>
      <c r="D49" s="67" t="s">
        <v>398</v>
      </c>
      <c r="E49" s="67" t="s">
        <v>411</v>
      </c>
      <c r="F49" s="67">
        <v>1.82</v>
      </c>
      <c r="G49" s="67"/>
      <c r="H49" s="67"/>
      <c r="I49" s="67" t="s">
        <v>412</v>
      </c>
      <c r="J49" s="67" t="s">
        <v>413</v>
      </c>
      <c r="K49" s="67" t="s">
        <v>414</v>
      </c>
      <c r="L49" s="67" t="s">
        <v>415</v>
      </c>
      <c r="M49" s="69">
        <v>42736</v>
      </c>
      <c r="N49" s="69">
        <v>43830</v>
      </c>
      <c r="O49" s="67" t="s">
        <v>416</v>
      </c>
      <c r="P49" s="67" t="s">
        <v>417</v>
      </c>
      <c r="Q49" s="66">
        <v>1</v>
      </c>
      <c r="R49" s="66">
        <v>1</v>
      </c>
      <c r="S49" s="66">
        <v>1</v>
      </c>
      <c r="T49" s="66">
        <v>1</v>
      </c>
      <c r="U49" s="66">
        <v>1</v>
      </c>
      <c r="V49" s="66">
        <v>1</v>
      </c>
      <c r="W49" s="66">
        <v>1</v>
      </c>
      <c r="X49" s="66">
        <v>1</v>
      </c>
      <c r="Y49" s="66">
        <v>1</v>
      </c>
      <c r="Z49" s="66">
        <v>1</v>
      </c>
      <c r="AA49" s="67"/>
      <c r="AB49" s="67"/>
      <c r="AC49" s="67" t="s">
        <v>125</v>
      </c>
      <c r="AD49" s="67" t="s">
        <v>125</v>
      </c>
      <c r="AE49" s="67" t="s">
        <v>125</v>
      </c>
      <c r="AF49" s="67" t="s">
        <v>125</v>
      </c>
      <c r="AG49" s="67" t="s">
        <v>125</v>
      </c>
      <c r="AH49" s="67" t="s">
        <v>125</v>
      </c>
      <c r="AI49" s="93" t="s">
        <v>125</v>
      </c>
      <c r="AJ49" s="67" t="s">
        <v>125</v>
      </c>
      <c r="AK49" s="93" t="s">
        <v>125</v>
      </c>
      <c r="AL49" s="67" t="s">
        <v>571</v>
      </c>
      <c r="AM49" s="67" t="s">
        <v>572</v>
      </c>
    </row>
    <row r="50" spans="1:39" s="64" customFormat="1" ht="79.5" customHeight="1" x14ac:dyDescent="0.25">
      <c r="A50" s="67" t="s">
        <v>372</v>
      </c>
      <c r="B50" s="67" t="s">
        <v>396</v>
      </c>
      <c r="C50" s="67" t="s">
        <v>397</v>
      </c>
      <c r="D50" s="67" t="s">
        <v>418</v>
      </c>
      <c r="E50" s="67" t="s">
        <v>419</v>
      </c>
      <c r="F50" s="67">
        <v>1.82</v>
      </c>
      <c r="G50" s="67" t="s">
        <v>134</v>
      </c>
      <c r="H50" s="67" t="s">
        <v>135</v>
      </c>
      <c r="I50" s="67"/>
      <c r="J50" s="67" t="s">
        <v>136</v>
      </c>
      <c r="K50" s="67" t="s">
        <v>137</v>
      </c>
      <c r="L50" s="67" t="s">
        <v>138</v>
      </c>
      <c r="M50" s="69">
        <v>42826</v>
      </c>
      <c r="N50" s="69">
        <v>44196</v>
      </c>
      <c r="O50" s="67" t="s">
        <v>420</v>
      </c>
      <c r="P50" s="67" t="s">
        <v>421</v>
      </c>
      <c r="Q50" s="66">
        <v>1</v>
      </c>
      <c r="R50" s="66">
        <v>1</v>
      </c>
      <c r="S50" s="66">
        <v>1</v>
      </c>
      <c r="T50" s="66">
        <v>1</v>
      </c>
      <c r="U50" s="66">
        <v>1</v>
      </c>
      <c r="V50" s="66">
        <v>1</v>
      </c>
      <c r="W50" s="66">
        <v>0.91</v>
      </c>
      <c r="X50" s="66">
        <v>0.91</v>
      </c>
      <c r="Y50" s="19">
        <v>1</v>
      </c>
      <c r="Z50" s="19">
        <v>1</v>
      </c>
      <c r="AA50" s="67"/>
      <c r="AB50" s="67"/>
      <c r="AC50" s="67" t="s">
        <v>422</v>
      </c>
      <c r="AD50" s="67" t="s">
        <v>423</v>
      </c>
      <c r="AE50" s="67"/>
      <c r="AF50" s="67">
        <v>1068</v>
      </c>
      <c r="AG50" s="67" t="s">
        <v>424</v>
      </c>
      <c r="AH50" s="67" t="s">
        <v>425</v>
      </c>
      <c r="AI50" s="42">
        <v>3235000000</v>
      </c>
      <c r="AJ50" s="109" t="s">
        <v>238</v>
      </c>
      <c r="AK50" s="59" t="s">
        <v>540</v>
      </c>
      <c r="AL50" s="110" t="s">
        <v>559</v>
      </c>
      <c r="AM50" s="110" t="s">
        <v>560</v>
      </c>
    </row>
    <row r="51" spans="1:39" s="64" customFormat="1" ht="66.75" customHeight="1" x14ac:dyDescent="0.25">
      <c r="A51" s="67" t="s">
        <v>372</v>
      </c>
      <c r="B51" s="67" t="s">
        <v>373</v>
      </c>
      <c r="C51" s="67" t="s">
        <v>374</v>
      </c>
      <c r="D51" s="67" t="s">
        <v>426</v>
      </c>
      <c r="E51" s="67" t="s">
        <v>427</v>
      </c>
      <c r="F51" s="67">
        <v>1.82</v>
      </c>
      <c r="G51" s="67" t="s">
        <v>134</v>
      </c>
      <c r="H51" s="67" t="s">
        <v>135</v>
      </c>
      <c r="I51" s="67"/>
      <c r="J51" s="67" t="s">
        <v>136</v>
      </c>
      <c r="K51" s="67" t="s">
        <v>137</v>
      </c>
      <c r="L51" s="67" t="s">
        <v>138</v>
      </c>
      <c r="M51" s="69">
        <v>42826</v>
      </c>
      <c r="N51" s="69">
        <v>44196</v>
      </c>
      <c r="O51" s="67" t="s">
        <v>428</v>
      </c>
      <c r="P51" s="67" t="s">
        <v>429</v>
      </c>
      <c r="Q51" s="66">
        <v>1</v>
      </c>
      <c r="R51" s="66">
        <v>1</v>
      </c>
      <c r="S51" s="66">
        <v>1</v>
      </c>
      <c r="T51" s="66">
        <v>1</v>
      </c>
      <c r="U51" s="66">
        <v>1</v>
      </c>
      <c r="V51" s="66">
        <v>1</v>
      </c>
      <c r="W51" s="66">
        <v>1</v>
      </c>
      <c r="X51" s="66">
        <v>1</v>
      </c>
      <c r="Y51" s="61">
        <v>1</v>
      </c>
      <c r="Z51" s="61">
        <v>1</v>
      </c>
      <c r="AA51" s="67"/>
      <c r="AB51" s="67"/>
      <c r="AC51" s="67" t="s">
        <v>422</v>
      </c>
      <c r="AD51" s="67" t="s">
        <v>430</v>
      </c>
      <c r="AE51" s="67"/>
      <c r="AF51" s="67">
        <v>1068</v>
      </c>
      <c r="AG51" s="67" t="s">
        <v>424</v>
      </c>
      <c r="AH51" s="67" t="s">
        <v>431</v>
      </c>
      <c r="AI51" s="42">
        <v>31392000000</v>
      </c>
      <c r="AJ51" s="59" t="s">
        <v>540</v>
      </c>
      <c r="AK51" s="59" t="s">
        <v>540</v>
      </c>
      <c r="AL51" s="111" t="s">
        <v>561</v>
      </c>
      <c r="AM51" s="110" t="s">
        <v>562</v>
      </c>
    </row>
    <row r="52" spans="1:39" s="64" customFormat="1" ht="81" customHeight="1" x14ac:dyDescent="0.25">
      <c r="A52" s="67" t="s">
        <v>372</v>
      </c>
      <c r="B52" s="67" t="s">
        <v>373</v>
      </c>
      <c r="C52" s="67" t="s">
        <v>432</v>
      </c>
      <c r="D52" s="67" t="s">
        <v>426</v>
      </c>
      <c r="E52" s="67" t="s">
        <v>433</v>
      </c>
      <c r="F52" s="67">
        <v>1.82</v>
      </c>
      <c r="G52" s="67" t="s">
        <v>134</v>
      </c>
      <c r="H52" s="67" t="s">
        <v>135</v>
      </c>
      <c r="I52" s="67"/>
      <c r="J52" s="67" t="s">
        <v>136</v>
      </c>
      <c r="K52" s="67" t="s">
        <v>137</v>
      </c>
      <c r="L52" s="67" t="s">
        <v>138</v>
      </c>
      <c r="M52" s="69">
        <v>42736</v>
      </c>
      <c r="N52" s="69">
        <v>44196</v>
      </c>
      <c r="O52" s="67" t="s">
        <v>434</v>
      </c>
      <c r="P52" s="67" t="s">
        <v>435</v>
      </c>
      <c r="Q52" s="66">
        <v>1</v>
      </c>
      <c r="R52" s="66">
        <v>1</v>
      </c>
      <c r="S52" s="66">
        <v>1</v>
      </c>
      <c r="T52" s="66">
        <v>1</v>
      </c>
      <c r="U52" s="66">
        <v>1</v>
      </c>
      <c r="V52" s="66">
        <v>1</v>
      </c>
      <c r="W52" s="66">
        <v>1</v>
      </c>
      <c r="X52" s="66">
        <v>1</v>
      </c>
      <c r="Y52" s="61">
        <v>1</v>
      </c>
      <c r="Z52" s="61">
        <v>1</v>
      </c>
      <c r="AA52" s="67"/>
      <c r="AB52" s="67"/>
      <c r="AC52" s="67" t="s">
        <v>148</v>
      </c>
      <c r="AD52" s="67" t="s">
        <v>141</v>
      </c>
      <c r="AE52" s="67" t="s">
        <v>142</v>
      </c>
      <c r="AF52" s="67">
        <v>1069</v>
      </c>
      <c r="AG52" s="67" t="s">
        <v>436</v>
      </c>
      <c r="AH52" s="67" t="s">
        <v>437</v>
      </c>
      <c r="AI52" s="42">
        <v>6539000000</v>
      </c>
      <c r="AJ52" s="59" t="s">
        <v>540</v>
      </c>
      <c r="AK52" s="59" t="s">
        <v>540</v>
      </c>
      <c r="AL52" s="111" t="s">
        <v>563</v>
      </c>
      <c r="AM52" s="110" t="s">
        <v>564</v>
      </c>
    </row>
    <row r="53" spans="1:39" s="64" customFormat="1" ht="69.75" customHeight="1" x14ac:dyDescent="0.25">
      <c r="A53" s="67" t="s">
        <v>372</v>
      </c>
      <c r="B53" s="67" t="s">
        <v>396</v>
      </c>
      <c r="C53" s="67" t="s">
        <v>397</v>
      </c>
      <c r="D53" s="67" t="s">
        <v>426</v>
      </c>
      <c r="E53" s="67" t="s">
        <v>438</v>
      </c>
      <c r="F53" s="67">
        <v>1.82</v>
      </c>
      <c r="G53" s="67" t="s">
        <v>134</v>
      </c>
      <c r="H53" s="67" t="s">
        <v>135</v>
      </c>
      <c r="I53" s="67"/>
      <c r="J53" s="67" t="s">
        <v>136</v>
      </c>
      <c r="K53" s="67" t="s">
        <v>137</v>
      </c>
      <c r="L53" s="67" t="s">
        <v>138</v>
      </c>
      <c r="M53" s="69">
        <v>42736</v>
      </c>
      <c r="N53" s="69">
        <v>44196</v>
      </c>
      <c r="O53" s="67" t="s">
        <v>439</v>
      </c>
      <c r="P53" s="67" t="s">
        <v>440</v>
      </c>
      <c r="Q53" s="66">
        <v>1</v>
      </c>
      <c r="R53" s="66">
        <v>1</v>
      </c>
      <c r="S53" s="66">
        <v>1</v>
      </c>
      <c r="T53" s="66">
        <v>1</v>
      </c>
      <c r="U53" s="66">
        <v>1</v>
      </c>
      <c r="V53" s="66">
        <v>1</v>
      </c>
      <c r="W53" s="66">
        <v>1</v>
      </c>
      <c r="X53" s="66">
        <v>1</v>
      </c>
      <c r="Y53" s="61">
        <v>1</v>
      </c>
      <c r="Z53" s="61">
        <v>1</v>
      </c>
      <c r="AA53" s="67"/>
      <c r="AB53" s="67"/>
      <c r="AC53" s="67" t="s">
        <v>148</v>
      </c>
      <c r="AD53" s="67" t="s">
        <v>141</v>
      </c>
      <c r="AE53" s="67" t="s">
        <v>142</v>
      </c>
      <c r="AF53" s="67">
        <v>1069</v>
      </c>
      <c r="AG53" s="67" t="s">
        <v>441</v>
      </c>
      <c r="AH53" s="67" t="s">
        <v>442</v>
      </c>
      <c r="AI53" s="42">
        <v>6580000000</v>
      </c>
      <c r="AJ53" s="59" t="s">
        <v>540</v>
      </c>
      <c r="AK53" s="59" t="s">
        <v>540</v>
      </c>
      <c r="AL53" s="111" t="s">
        <v>565</v>
      </c>
      <c r="AM53" s="110" t="s">
        <v>560</v>
      </c>
    </row>
    <row r="54" spans="1:39" s="64" customFormat="1" ht="87" customHeight="1" x14ac:dyDescent="0.25">
      <c r="A54" s="67" t="s">
        <v>372</v>
      </c>
      <c r="B54" s="67" t="s">
        <v>373</v>
      </c>
      <c r="C54" s="67" t="s">
        <v>397</v>
      </c>
      <c r="D54" s="67" t="s">
        <v>426</v>
      </c>
      <c r="E54" s="67" t="s">
        <v>443</v>
      </c>
      <c r="F54" s="67">
        <v>1.82</v>
      </c>
      <c r="G54" s="67" t="s">
        <v>134</v>
      </c>
      <c r="H54" s="67" t="s">
        <v>135</v>
      </c>
      <c r="I54" s="67"/>
      <c r="J54" s="67" t="s">
        <v>136</v>
      </c>
      <c r="K54" s="67" t="s">
        <v>137</v>
      </c>
      <c r="L54" s="67" t="s">
        <v>138</v>
      </c>
      <c r="M54" s="69">
        <v>42736</v>
      </c>
      <c r="N54" s="69">
        <v>44196</v>
      </c>
      <c r="O54" s="67" t="s">
        <v>444</v>
      </c>
      <c r="P54" s="67" t="s">
        <v>445</v>
      </c>
      <c r="Q54" s="66">
        <v>1</v>
      </c>
      <c r="R54" s="66">
        <v>1</v>
      </c>
      <c r="S54" s="66">
        <v>1</v>
      </c>
      <c r="T54" s="66">
        <v>1</v>
      </c>
      <c r="U54" s="66">
        <v>1</v>
      </c>
      <c r="V54" s="66">
        <v>1</v>
      </c>
      <c r="W54" s="66">
        <v>1</v>
      </c>
      <c r="X54" s="66">
        <v>1</v>
      </c>
      <c r="Y54" s="61">
        <v>1</v>
      </c>
      <c r="Z54" s="61">
        <v>1</v>
      </c>
      <c r="AA54" s="67"/>
      <c r="AB54" s="67"/>
      <c r="AC54" s="67" t="s">
        <v>148</v>
      </c>
      <c r="AD54" s="67" t="s">
        <v>141</v>
      </c>
      <c r="AE54" s="67" t="s">
        <v>142</v>
      </c>
      <c r="AF54" s="67">
        <v>1067</v>
      </c>
      <c r="AG54" s="67" t="s">
        <v>446</v>
      </c>
      <c r="AH54" s="67" t="s">
        <v>447</v>
      </c>
      <c r="AI54" s="42">
        <f>2505000000-549000000</f>
        <v>1956000000</v>
      </c>
      <c r="AJ54" s="59" t="s">
        <v>540</v>
      </c>
      <c r="AK54" s="59" t="s">
        <v>540</v>
      </c>
      <c r="AL54" s="112" t="s">
        <v>566</v>
      </c>
      <c r="AM54" s="110" t="s">
        <v>560</v>
      </c>
    </row>
    <row r="55" spans="1:39" s="63" customFormat="1" ht="66" customHeight="1" x14ac:dyDescent="0.25">
      <c r="A55" s="59" t="s">
        <v>372</v>
      </c>
      <c r="B55" s="59" t="s">
        <v>373</v>
      </c>
      <c r="C55" s="59" t="s">
        <v>432</v>
      </c>
      <c r="D55" s="59" t="s">
        <v>426</v>
      </c>
      <c r="E55" s="67" t="s">
        <v>448</v>
      </c>
      <c r="F55" s="59">
        <v>1.82</v>
      </c>
      <c r="G55" s="59" t="s">
        <v>78</v>
      </c>
      <c r="H55" s="59" t="s">
        <v>79</v>
      </c>
      <c r="I55" s="59"/>
      <c r="J55" s="59" t="s">
        <v>449</v>
      </c>
      <c r="K55" s="59" t="s">
        <v>450</v>
      </c>
      <c r="L55" s="59" t="s">
        <v>451</v>
      </c>
      <c r="M55" s="60">
        <v>42887</v>
      </c>
      <c r="N55" s="60">
        <v>43981</v>
      </c>
      <c r="O55" s="59" t="s">
        <v>452</v>
      </c>
      <c r="P55" s="59" t="s">
        <v>453</v>
      </c>
      <c r="Q55" s="61">
        <v>1</v>
      </c>
      <c r="R55" s="61">
        <v>1</v>
      </c>
      <c r="S55" s="61">
        <v>1</v>
      </c>
      <c r="T55" s="61">
        <v>1</v>
      </c>
      <c r="U55" s="61">
        <v>1</v>
      </c>
      <c r="V55" s="61">
        <v>1</v>
      </c>
      <c r="W55" s="61">
        <v>1</v>
      </c>
      <c r="X55" s="61">
        <v>1</v>
      </c>
      <c r="Y55" s="62">
        <v>1</v>
      </c>
      <c r="Z55" s="62">
        <v>1</v>
      </c>
      <c r="AA55" s="59"/>
      <c r="AB55" s="59"/>
      <c r="AC55" s="59" t="s">
        <v>405</v>
      </c>
      <c r="AD55" s="59" t="s">
        <v>406</v>
      </c>
      <c r="AE55" s="59" t="s">
        <v>407</v>
      </c>
      <c r="AF55" s="59">
        <v>1086</v>
      </c>
      <c r="AG55" s="59" t="s">
        <v>407</v>
      </c>
      <c r="AH55" s="59" t="s">
        <v>454</v>
      </c>
      <c r="AI55" s="101">
        <v>74324031484</v>
      </c>
      <c r="AJ55" s="59" t="s">
        <v>540</v>
      </c>
      <c r="AK55" s="59" t="s">
        <v>540</v>
      </c>
      <c r="AL55" s="110" t="s">
        <v>569</v>
      </c>
      <c r="AM55" s="110" t="s">
        <v>455</v>
      </c>
    </row>
    <row r="56" spans="1:39" ht="84" customHeight="1" x14ac:dyDescent="0.25">
      <c r="A56" s="67" t="s">
        <v>456</v>
      </c>
      <c r="B56" s="67" t="s">
        <v>457</v>
      </c>
      <c r="C56" s="67" t="s">
        <v>458</v>
      </c>
      <c r="D56" s="67" t="s">
        <v>459</v>
      </c>
      <c r="E56" s="67" t="s">
        <v>460</v>
      </c>
      <c r="F56" s="67">
        <v>1.82</v>
      </c>
      <c r="G56" s="67" t="s">
        <v>78</v>
      </c>
      <c r="H56" s="67" t="s">
        <v>79</v>
      </c>
      <c r="I56" s="67"/>
      <c r="J56" s="67" t="s">
        <v>80</v>
      </c>
      <c r="K56" s="67">
        <v>3134881446</v>
      </c>
      <c r="L56" s="67" t="s">
        <v>81</v>
      </c>
      <c r="M56" s="69">
        <v>42948</v>
      </c>
      <c r="N56" s="69">
        <v>43830</v>
      </c>
      <c r="O56" s="67" t="s">
        <v>461</v>
      </c>
      <c r="P56" s="67" t="s">
        <v>462</v>
      </c>
      <c r="Q56" s="66">
        <v>1</v>
      </c>
      <c r="R56" s="66">
        <v>1</v>
      </c>
      <c r="S56" s="66">
        <v>1</v>
      </c>
      <c r="T56" s="66">
        <v>1</v>
      </c>
      <c r="U56" s="66">
        <v>1</v>
      </c>
      <c r="V56" s="66">
        <v>1</v>
      </c>
      <c r="W56" s="66">
        <v>1</v>
      </c>
      <c r="X56" s="66">
        <v>1</v>
      </c>
      <c r="Y56" s="66">
        <v>1</v>
      </c>
      <c r="Z56" s="66">
        <v>1</v>
      </c>
      <c r="AA56" s="67"/>
      <c r="AB56" s="67"/>
      <c r="AC56" s="67" t="s">
        <v>84</v>
      </c>
      <c r="AD56" s="67" t="s">
        <v>85</v>
      </c>
      <c r="AE56" s="67" t="s">
        <v>86</v>
      </c>
      <c r="AF56" s="67">
        <v>1099</v>
      </c>
      <c r="AG56" s="67" t="s">
        <v>86</v>
      </c>
      <c r="AH56" s="67" t="s">
        <v>87</v>
      </c>
      <c r="AI56" s="90">
        <v>11072718970</v>
      </c>
      <c r="AJ56" s="48">
        <v>0.08</v>
      </c>
      <c r="AK56" s="108">
        <v>6646040846</v>
      </c>
      <c r="AL56" s="67" t="s">
        <v>544</v>
      </c>
      <c r="AM56" s="67" t="s">
        <v>463</v>
      </c>
    </row>
    <row r="57" spans="1:39" ht="104.25" customHeight="1" x14ac:dyDescent="0.25">
      <c r="A57" s="67" t="s">
        <v>456</v>
      </c>
      <c r="B57" s="67" t="s">
        <v>457</v>
      </c>
      <c r="C57" s="67" t="s">
        <v>458</v>
      </c>
      <c r="D57" s="67" t="s">
        <v>464</v>
      </c>
      <c r="E57" s="67" t="s">
        <v>465</v>
      </c>
      <c r="F57" s="67">
        <v>1.82</v>
      </c>
      <c r="G57" s="67" t="s">
        <v>78</v>
      </c>
      <c r="H57" s="67" t="s">
        <v>79</v>
      </c>
      <c r="I57" s="67"/>
      <c r="J57" s="67" t="s">
        <v>466</v>
      </c>
      <c r="K57" s="67"/>
      <c r="L57" s="67" t="s">
        <v>467</v>
      </c>
      <c r="M57" s="69">
        <v>42552</v>
      </c>
      <c r="N57" s="69">
        <v>44012</v>
      </c>
      <c r="O57" s="67" t="s">
        <v>468</v>
      </c>
      <c r="P57" s="67" t="s">
        <v>469</v>
      </c>
      <c r="Q57" s="66">
        <v>1</v>
      </c>
      <c r="R57" s="66">
        <v>1</v>
      </c>
      <c r="S57" s="66">
        <v>1</v>
      </c>
      <c r="T57" s="66">
        <v>1</v>
      </c>
      <c r="U57" s="66">
        <v>1</v>
      </c>
      <c r="V57" s="66">
        <v>1</v>
      </c>
      <c r="W57" s="66">
        <v>1</v>
      </c>
      <c r="X57" s="66">
        <v>1</v>
      </c>
      <c r="Y57" s="66">
        <v>1</v>
      </c>
      <c r="Z57" s="66">
        <v>1</v>
      </c>
      <c r="AA57" s="67"/>
      <c r="AB57" s="67"/>
      <c r="AC57" s="67" t="s">
        <v>405</v>
      </c>
      <c r="AD57" s="67" t="s">
        <v>85</v>
      </c>
      <c r="AE57" s="67" t="s">
        <v>470</v>
      </c>
      <c r="AF57" s="67">
        <v>1113</v>
      </c>
      <c r="AG57" s="67" t="s">
        <v>470</v>
      </c>
      <c r="AH57" s="67" t="s">
        <v>471</v>
      </c>
      <c r="AI57" s="102" t="s">
        <v>540</v>
      </c>
      <c r="AJ57" s="27" t="s">
        <v>540</v>
      </c>
      <c r="AK57" s="102" t="s">
        <v>540</v>
      </c>
      <c r="AL57" s="57" t="s">
        <v>472</v>
      </c>
      <c r="AM57" s="67" t="s">
        <v>473</v>
      </c>
    </row>
    <row r="58" spans="1:39" s="64" customFormat="1" ht="72.75" customHeight="1" x14ac:dyDescent="0.25">
      <c r="A58" s="67" t="s">
        <v>456</v>
      </c>
      <c r="B58" s="67" t="s">
        <v>474</v>
      </c>
      <c r="C58" s="67" t="s">
        <v>475</v>
      </c>
      <c r="D58" s="67" t="s">
        <v>476</v>
      </c>
      <c r="E58" s="67" t="s">
        <v>477</v>
      </c>
      <c r="F58" s="67">
        <v>1.82</v>
      </c>
      <c r="G58" s="67" t="s">
        <v>478</v>
      </c>
      <c r="H58" s="67" t="s">
        <v>479</v>
      </c>
      <c r="I58" s="67"/>
      <c r="J58" s="67" t="s">
        <v>480</v>
      </c>
      <c r="K58" s="67" t="s">
        <v>481</v>
      </c>
      <c r="L58" s="31" t="s">
        <v>482</v>
      </c>
      <c r="M58" s="69">
        <v>43617</v>
      </c>
      <c r="N58" s="69">
        <v>43770</v>
      </c>
      <c r="O58" s="67" t="s">
        <v>483</v>
      </c>
      <c r="P58" s="67" t="s">
        <v>484</v>
      </c>
      <c r="Q58" s="67" t="s">
        <v>579</v>
      </c>
      <c r="R58" s="67" t="s">
        <v>540</v>
      </c>
      <c r="S58" s="67">
        <v>1</v>
      </c>
      <c r="T58" s="67"/>
      <c r="U58" s="67" t="s">
        <v>485</v>
      </c>
      <c r="V58" s="67" t="s">
        <v>575</v>
      </c>
      <c r="W58" s="132" t="s">
        <v>579</v>
      </c>
      <c r="X58" s="132">
        <v>0</v>
      </c>
      <c r="Y58" s="67">
        <v>0.8</v>
      </c>
      <c r="Z58" s="66">
        <v>0.8</v>
      </c>
      <c r="AA58" s="67"/>
      <c r="AB58" s="67"/>
      <c r="AC58" s="67" t="s">
        <v>486</v>
      </c>
      <c r="AD58" s="67" t="s">
        <v>487</v>
      </c>
      <c r="AE58" s="67"/>
      <c r="AF58" s="67">
        <v>990</v>
      </c>
      <c r="AG58" s="67" t="s">
        <v>488</v>
      </c>
      <c r="AH58" s="67" t="s">
        <v>489</v>
      </c>
      <c r="AI58" s="103">
        <v>4350695760</v>
      </c>
      <c r="AJ58" s="27" t="s">
        <v>540</v>
      </c>
      <c r="AK58" s="102" t="s">
        <v>540</v>
      </c>
      <c r="AL58" s="65" t="s">
        <v>490</v>
      </c>
      <c r="AM58" s="65" t="s">
        <v>491</v>
      </c>
    </row>
    <row r="59" spans="1:39" s="64" customFormat="1" ht="102.75" customHeight="1" x14ac:dyDescent="0.25">
      <c r="A59" s="67" t="s">
        <v>456</v>
      </c>
      <c r="B59" s="67" t="s">
        <v>492</v>
      </c>
      <c r="C59" s="67" t="s">
        <v>493</v>
      </c>
      <c r="D59" s="67" t="s">
        <v>494</v>
      </c>
      <c r="E59" s="67" t="s">
        <v>495</v>
      </c>
      <c r="F59" s="67">
        <v>1.83</v>
      </c>
      <c r="G59" s="67" t="s">
        <v>78</v>
      </c>
      <c r="H59" s="67" t="s">
        <v>79</v>
      </c>
      <c r="I59" s="67"/>
      <c r="J59" s="67" t="s">
        <v>120</v>
      </c>
      <c r="K59" s="67" t="s">
        <v>121</v>
      </c>
      <c r="L59" s="67" t="s">
        <v>122</v>
      </c>
      <c r="M59" s="69">
        <v>42826</v>
      </c>
      <c r="N59" s="69">
        <v>43981</v>
      </c>
      <c r="O59" s="67" t="s">
        <v>496</v>
      </c>
      <c r="P59" s="67" t="s">
        <v>497</v>
      </c>
      <c r="Q59" s="66">
        <v>1</v>
      </c>
      <c r="R59" s="66">
        <v>1</v>
      </c>
      <c r="S59" s="66">
        <v>1</v>
      </c>
      <c r="T59" s="66">
        <v>1</v>
      </c>
      <c r="U59" s="66">
        <v>1</v>
      </c>
      <c r="V59" s="66">
        <v>1</v>
      </c>
      <c r="W59" s="66">
        <v>1</v>
      </c>
      <c r="X59" s="66">
        <v>1</v>
      </c>
      <c r="Y59" s="66">
        <v>1</v>
      </c>
      <c r="Z59" s="66">
        <v>1</v>
      </c>
      <c r="AA59" s="67"/>
      <c r="AB59" s="67"/>
      <c r="AC59" s="67" t="s">
        <v>405</v>
      </c>
      <c r="AD59" s="67" t="s">
        <v>85</v>
      </c>
      <c r="AE59" s="67" t="s">
        <v>126</v>
      </c>
      <c r="AF59" s="67">
        <v>1101</v>
      </c>
      <c r="AG59" s="67" t="s">
        <v>126</v>
      </c>
      <c r="AH59" s="67" t="s">
        <v>498</v>
      </c>
      <c r="AI59" s="89">
        <v>514035420</v>
      </c>
      <c r="AJ59" s="27" t="s">
        <v>540</v>
      </c>
      <c r="AK59" s="102" t="s">
        <v>540</v>
      </c>
      <c r="AL59" s="71" t="s">
        <v>521</v>
      </c>
      <c r="AM59" s="67" t="s">
        <v>455</v>
      </c>
    </row>
    <row r="60" spans="1:39" ht="117" customHeight="1" x14ac:dyDescent="0.25">
      <c r="A60" s="67" t="s">
        <v>456</v>
      </c>
      <c r="B60" s="67" t="s">
        <v>492</v>
      </c>
      <c r="C60" s="67" t="s">
        <v>493</v>
      </c>
      <c r="D60" s="67" t="s">
        <v>494</v>
      </c>
      <c r="E60" s="67" t="s">
        <v>499</v>
      </c>
      <c r="F60" s="67">
        <v>1.83</v>
      </c>
      <c r="G60" s="67" t="s">
        <v>78</v>
      </c>
      <c r="H60" s="67" t="s">
        <v>79</v>
      </c>
      <c r="I60" s="67"/>
      <c r="J60" s="67" t="s">
        <v>500</v>
      </c>
      <c r="K60" s="67"/>
      <c r="L60" s="67" t="s">
        <v>467</v>
      </c>
      <c r="M60" s="69">
        <v>42552</v>
      </c>
      <c r="N60" s="69">
        <v>44012</v>
      </c>
      <c r="O60" s="67" t="s">
        <v>501</v>
      </c>
      <c r="P60" s="67" t="s">
        <v>502</v>
      </c>
      <c r="Q60" s="67">
        <v>450</v>
      </c>
      <c r="R60" s="67">
        <v>450</v>
      </c>
      <c r="S60" s="67">
        <v>300</v>
      </c>
      <c r="T60" s="67">
        <v>117</v>
      </c>
      <c r="U60" s="67">
        <v>450</v>
      </c>
      <c r="V60" s="66">
        <v>1</v>
      </c>
      <c r="W60" s="67">
        <v>450</v>
      </c>
      <c r="X60" s="66">
        <v>1</v>
      </c>
      <c r="Y60" s="23">
        <v>278</v>
      </c>
      <c r="Z60" s="66">
        <v>0.92600000000000005</v>
      </c>
      <c r="AA60" s="67"/>
      <c r="AB60" s="67"/>
      <c r="AC60" s="67" t="s">
        <v>405</v>
      </c>
      <c r="AD60" s="67" t="s">
        <v>85</v>
      </c>
      <c r="AE60" s="67" t="s">
        <v>470</v>
      </c>
      <c r="AF60" s="67">
        <v>1113</v>
      </c>
      <c r="AG60" s="67" t="s">
        <v>470</v>
      </c>
      <c r="AH60" s="67" t="s">
        <v>503</v>
      </c>
      <c r="AI60" s="102" t="s">
        <v>540</v>
      </c>
      <c r="AJ60" s="27" t="s">
        <v>540</v>
      </c>
      <c r="AK60" s="102" t="s">
        <v>540</v>
      </c>
      <c r="AL60" s="57" t="s">
        <v>504</v>
      </c>
      <c r="AM60" s="67" t="s">
        <v>505</v>
      </c>
    </row>
    <row r="61" spans="1:39" ht="127.5" customHeight="1" x14ac:dyDescent="0.25">
      <c r="A61" s="67" t="s">
        <v>456</v>
      </c>
      <c r="B61" s="67" t="s">
        <v>492</v>
      </c>
      <c r="C61" s="67" t="s">
        <v>493</v>
      </c>
      <c r="D61" s="67" t="s">
        <v>494</v>
      </c>
      <c r="E61" s="67" t="s">
        <v>506</v>
      </c>
      <c r="F61" s="67">
        <v>1.83</v>
      </c>
      <c r="G61" s="67" t="s">
        <v>78</v>
      </c>
      <c r="H61" s="67" t="s">
        <v>79</v>
      </c>
      <c r="I61" s="67"/>
      <c r="J61" s="67" t="s">
        <v>400</v>
      </c>
      <c r="K61" s="67" t="s">
        <v>507</v>
      </c>
      <c r="L61" s="67" t="s">
        <v>402</v>
      </c>
      <c r="M61" s="69">
        <v>42887</v>
      </c>
      <c r="N61" s="69">
        <v>43981</v>
      </c>
      <c r="O61" s="67" t="s">
        <v>508</v>
      </c>
      <c r="P61" s="67" t="s">
        <v>509</v>
      </c>
      <c r="Q61" s="66">
        <v>1</v>
      </c>
      <c r="R61" s="66">
        <v>1</v>
      </c>
      <c r="S61" s="66">
        <v>1</v>
      </c>
      <c r="T61" s="66">
        <v>1</v>
      </c>
      <c r="U61" s="66">
        <v>1</v>
      </c>
      <c r="V61" s="66">
        <v>1</v>
      </c>
      <c r="W61" s="66">
        <v>0.84</v>
      </c>
      <c r="X61" s="66">
        <v>0.84</v>
      </c>
      <c r="Y61" s="19">
        <v>1</v>
      </c>
      <c r="Z61" s="19">
        <v>1</v>
      </c>
      <c r="AA61" s="67"/>
      <c r="AB61" s="67"/>
      <c r="AC61" s="67" t="s">
        <v>405</v>
      </c>
      <c r="AD61" s="67" t="s">
        <v>85</v>
      </c>
      <c r="AE61" s="67" t="s">
        <v>407</v>
      </c>
      <c r="AF61" s="67">
        <v>1086</v>
      </c>
      <c r="AG61" s="67" t="s">
        <v>407</v>
      </c>
      <c r="AH61" s="67" t="s">
        <v>510</v>
      </c>
      <c r="AI61" s="89">
        <v>803257595</v>
      </c>
      <c r="AJ61" s="67" t="s">
        <v>74</v>
      </c>
      <c r="AK61" s="93" t="s">
        <v>74</v>
      </c>
      <c r="AL61" s="67" t="s">
        <v>511</v>
      </c>
      <c r="AM61" s="67" t="s">
        <v>512</v>
      </c>
    </row>
    <row r="62" spans="1:39" ht="87.75" customHeight="1" x14ac:dyDescent="0.25">
      <c r="A62" s="67" t="s">
        <v>513</v>
      </c>
      <c r="B62" s="67" t="s">
        <v>89</v>
      </c>
      <c r="C62" s="67" t="s">
        <v>59</v>
      </c>
      <c r="D62" s="67" t="s">
        <v>514</v>
      </c>
      <c r="E62" s="67" t="s">
        <v>515</v>
      </c>
      <c r="F62" s="67">
        <v>1.83</v>
      </c>
      <c r="G62" s="67" t="s">
        <v>78</v>
      </c>
      <c r="H62" s="67" t="s">
        <v>79</v>
      </c>
      <c r="I62" s="67"/>
      <c r="J62" s="67" t="s">
        <v>80</v>
      </c>
      <c r="K62" s="67">
        <v>3134881446</v>
      </c>
      <c r="L62" s="67" t="s">
        <v>81</v>
      </c>
      <c r="M62" s="69">
        <v>42795</v>
      </c>
      <c r="N62" s="69">
        <v>43981</v>
      </c>
      <c r="O62" s="67" t="s">
        <v>516</v>
      </c>
      <c r="P62" s="67" t="s">
        <v>517</v>
      </c>
      <c r="Q62" s="67">
        <v>0.35</v>
      </c>
      <c r="R62" s="67">
        <v>0.64</v>
      </c>
      <c r="S62" s="67">
        <v>0.85</v>
      </c>
      <c r="T62" s="67">
        <v>1</v>
      </c>
      <c r="U62" s="67">
        <v>0.35</v>
      </c>
      <c r="V62" s="66">
        <v>1</v>
      </c>
      <c r="W62" s="67">
        <v>0.64</v>
      </c>
      <c r="X62" s="66">
        <v>1</v>
      </c>
      <c r="Y62" s="133">
        <v>0.85</v>
      </c>
      <c r="Z62" s="19">
        <v>1</v>
      </c>
      <c r="AA62" s="67"/>
      <c r="AB62" s="67"/>
      <c r="AC62" s="67" t="s">
        <v>84</v>
      </c>
      <c r="AD62" s="67" t="s">
        <v>85</v>
      </c>
      <c r="AE62" s="67" t="s">
        <v>86</v>
      </c>
      <c r="AF62" s="67">
        <v>1099</v>
      </c>
      <c r="AG62" s="67" t="s">
        <v>86</v>
      </c>
      <c r="AH62" s="67" t="s">
        <v>518</v>
      </c>
      <c r="AI62" s="90">
        <v>11072718970</v>
      </c>
      <c r="AJ62" s="48">
        <v>0.08</v>
      </c>
      <c r="AK62" s="108">
        <v>6646040846</v>
      </c>
      <c r="AL62" s="67" t="s">
        <v>545</v>
      </c>
      <c r="AM62" s="67" t="s">
        <v>519</v>
      </c>
    </row>
    <row r="63" spans="1:39" ht="38.25" customHeight="1" x14ac:dyDescent="0.25">
      <c r="A63" s="64"/>
      <c r="B63" s="64"/>
      <c r="C63" s="64"/>
      <c r="D63" s="64"/>
      <c r="E63" s="64"/>
      <c r="F63" s="64"/>
      <c r="G63" s="64"/>
      <c r="H63" s="64"/>
      <c r="I63" s="64"/>
      <c r="J63" s="64"/>
      <c r="K63" s="64"/>
      <c r="L63" s="64"/>
      <c r="O63" s="64"/>
      <c r="P63" s="64"/>
      <c r="Q63" s="64"/>
      <c r="R63" s="64"/>
      <c r="S63" s="64"/>
      <c r="T63" s="64"/>
      <c r="U63" s="64"/>
      <c r="V63" s="64"/>
      <c r="W63" s="64"/>
      <c r="X63" s="64"/>
      <c r="Y63" s="64"/>
      <c r="Z63" s="64"/>
      <c r="AA63" s="64"/>
      <c r="AB63" s="64"/>
      <c r="AC63" s="64"/>
      <c r="AD63" s="64"/>
      <c r="AE63" s="64"/>
      <c r="AF63" s="64"/>
      <c r="AG63" s="64"/>
      <c r="AH63" s="64"/>
      <c r="AJ63" s="64"/>
      <c r="AK63" s="64"/>
      <c r="AL63" s="64"/>
      <c r="AM63" s="33"/>
    </row>
    <row r="64" spans="1:39" x14ac:dyDescent="0.25">
      <c r="A64" s="64"/>
      <c r="B64" s="64"/>
      <c r="C64" s="64"/>
      <c r="D64" s="64"/>
      <c r="E64" s="64"/>
      <c r="F64" s="64"/>
      <c r="G64" s="64"/>
      <c r="H64" s="64"/>
      <c r="I64" s="64"/>
      <c r="J64" s="64"/>
      <c r="K64" s="64"/>
      <c r="L64" s="64"/>
      <c r="O64" s="64"/>
      <c r="P64" s="64"/>
      <c r="Q64" s="64"/>
      <c r="R64" s="64"/>
      <c r="S64" s="64"/>
      <c r="T64" s="64"/>
      <c r="U64" s="64"/>
      <c r="V64" s="64"/>
      <c r="W64" s="64"/>
      <c r="X64" s="64"/>
      <c r="Y64" s="64"/>
      <c r="Z64" s="64"/>
      <c r="AA64" s="64"/>
      <c r="AB64" s="64"/>
      <c r="AC64" s="64"/>
      <c r="AD64" s="64"/>
      <c r="AE64" s="64"/>
      <c r="AF64" s="64"/>
      <c r="AG64" s="64"/>
      <c r="AH64" s="64"/>
      <c r="AJ64" s="64"/>
      <c r="AK64" s="64"/>
      <c r="AL64" s="64"/>
      <c r="AM64" s="33"/>
    </row>
    <row r="65" spans="39:39" x14ac:dyDescent="0.25">
      <c r="AM65" s="33"/>
    </row>
    <row r="66" spans="39:39" x14ac:dyDescent="0.25">
      <c r="AM66" s="33"/>
    </row>
    <row r="67" spans="39:39" x14ac:dyDescent="0.25">
      <c r="AM67" s="33"/>
    </row>
    <row r="68" spans="39:39" x14ac:dyDescent="0.25">
      <c r="AM68" s="33"/>
    </row>
    <row r="69" spans="39:39" x14ac:dyDescent="0.25">
      <c r="AM69" s="33"/>
    </row>
    <row r="70" spans="39:39" x14ac:dyDescent="0.25">
      <c r="AM70" s="33"/>
    </row>
    <row r="71" spans="39:39" x14ac:dyDescent="0.25">
      <c r="AM71" s="33"/>
    </row>
    <row r="72" spans="39:39" x14ac:dyDescent="0.25">
      <c r="AM72" s="33"/>
    </row>
    <row r="73" spans="39:39" x14ac:dyDescent="0.25">
      <c r="AM73" s="33"/>
    </row>
    <row r="74" spans="39:39" x14ac:dyDescent="0.25">
      <c r="AM74" s="33"/>
    </row>
    <row r="75" spans="39:39" x14ac:dyDescent="0.25">
      <c r="AM75" s="33"/>
    </row>
    <row r="76" spans="39:39" x14ac:dyDescent="0.25">
      <c r="AM76" s="33"/>
    </row>
    <row r="77" spans="39:39" x14ac:dyDescent="0.25">
      <c r="AM77" s="33"/>
    </row>
    <row r="78" spans="39:39" x14ac:dyDescent="0.25">
      <c r="AM78" s="33"/>
    </row>
    <row r="79" spans="39:39" x14ac:dyDescent="0.25">
      <c r="AM79" s="33"/>
    </row>
    <row r="80" spans="39:39" x14ac:dyDescent="0.25">
      <c r="AM80" s="33"/>
    </row>
    <row r="81" spans="39:39" x14ac:dyDescent="0.25">
      <c r="AM81" s="33"/>
    </row>
    <row r="82" spans="39:39" x14ac:dyDescent="0.25">
      <c r="AM82" s="33"/>
    </row>
    <row r="83" spans="39:39" x14ac:dyDescent="0.25">
      <c r="AM83" s="33"/>
    </row>
    <row r="84" spans="39:39" x14ac:dyDescent="0.25">
      <c r="AM84" s="33"/>
    </row>
    <row r="85" spans="39:39" x14ac:dyDescent="0.25">
      <c r="AM85" s="33"/>
    </row>
    <row r="86" spans="39:39" x14ac:dyDescent="0.25">
      <c r="AM86" s="33"/>
    </row>
    <row r="87" spans="39:39" x14ac:dyDescent="0.25">
      <c r="AM87" s="33"/>
    </row>
    <row r="88" spans="39:39" x14ac:dyDescent="0.25">
      <c r="AM88" s="33"/>
    </row>
    <row r="89" spans="39:39" x14ac:dyDescent="0.25">
      <c r="AM89" s="33"/>
    </row>
  </sheetData>
  <autoFilter ref="A8:AM63"/>
  <mergeCells count="11">
    <mergeCell ref="G1:AM5"/>
    <mergeCell ref="M7:N7"/>
    <mergeCell ref="G7:L7"/>
    <mergeCell ref="O7:T7"/>
    <mergeCell ref="U7:AB7"/>
    <mergeCell ref="AC6:AE7"/>
    <mergeCell ref="A6:AB6"/>
    <mergeCell ref="A7:C7"/>
    <mergeCell ref="D7:F7"/>
    <mergeCell ref="AF7:AL7"/>
    <mergeCell ref="AF6:AL6"/>
  </mergeCells>
  <phoneticPr fontId="0" type="noConversion"/>
  <conditionalFormatting sqref="AI47">
    <cfRule type="duplicateValues" dxfId="4" priority="10" stopIfTrue="1"/>
  </conditionalFormatting>
  <conditionalFormatting sqref="AI47">
    <cfRule type="duplicateValues" dxfId="3" priority="9" stopIfTrue="1"/>
  </conditionalFormatting>
  <conditionalFormatting sqref="AI47">
    <cfRule type="duplicateValues" dxfId="2" priority="8" stopIfTrue="1"/>
  </conditionalFormatting>
  <conditionalFormatting sqref="AI47">
    <cfRule type="duplicateValues" dxfId="1" priority="7" stopIfTrue="1"/>
  </conditionalFormatting>
  <conditionalFormatting sqref="AI46">
    <cfRule type="duplicateValues" dxfId="0" priority="13" stopIfTrue="1"/>
  </conditionalFormatting>
  <dataValidations xWindow="491" yWindow="573" count="47">
    <dataValidation type="list" allowBlank="1" showInputMessage="1" showErrorMessage="1" sqref="H46:H62 H9:H32 H35:H43">
      <formula1>INDIRECT(G9)</formula1>
    </dataValidation>
    <dataValidation operator="greaterThan" allowBlank="1" showInputMessage="1" showErrorMessage="1" sqref="E24:E26 E22 M11:M12"/>
    <dataValidation type="date" operator="greaterThan" allowBlank="1" showInputMessage="1" showErrorMessage="1" sqref="M58:N59 M37:M40 M14:N14 M56:N56 M20:N21 M43 N11:N12 N37:N43">
      <formula1>42736</formula1>
    </dataValidation>
    <dataValidation type="decimal" allowBlank="1" showInputMessage="1" showErrorMessage="1" sqref="AJ10 AJ13 AJ19 AJ22:AJ26 AJ56 AJ44:AJ45 AJ32 AJ38:AJ40 AJ62">
      <formula1>0</formula1>
      <formula2>100</formula2>
    </dataValidation>
    <dataValidation type="date" operator="greaterThan" allowBlank="1" showInputMessage="1" showErrorMessage="1" sqref="M52:M54 M50:N51 M16:N18 M27:N27">
      <formula1>42350</formula1>
    </dataValidation>
    <dataValidation allowBlank="1" showInputMessage="1" showErrorMessage="1" prompt="Por favor elija el Sector de la Administración Distrital que está a cargo del reporte de la información sobre el desarrollo de la acción. " sqref="I36 G8"/>
    <dataValidation allowBlank="1" showInputMessage="1" showErrorMessage="1" prompt="De acuerdo al Sector elija la entidad responsable de repotar la información." sqref="O36:P36 J36:L36 H8"/>
    <dataValidation allowBlank="1" showInputMessage="1" showErrorMessage="1" prompt="Si el reporte de la información no corresponde al Distrito por favor diligencie el nombre completo de quién debe repotar." sqref="I8"/>
    <dataValidation allowBlank="1" showInputMessage="1" showErrorMessage="1" prompt="Escriba el nombre completo de la persona responsable de reportar la ejecución de la acción." sqref="J8"/>
    <dataValidation allowBlank="1" showInputMessage="1" showErrorMessage="1" prompt="Por favor escriba el número telefónico de la persona responsable de reportar la información sobre la ejecución de la acción." sqref="K8"/>
    <dataValidation allowBlank="1" showInputMessage="1" showErrorMessage="1" prompt="Por favor escriba el correo electrónico de la persona responsable de reportar la información sobre la ejecución de la acción." sqref="L8"/>
    <dataValidation allowBlank="1" showInputMessage="1" showErrorMessage="1" prompt="Escriba la fecha de inicio de la acción. Formato DD-MM-AAAA" sqref="M8"/>
    <dataValidation allowBlank="1" showInputMessage="1" showErrorMessage="1" prompt="Escriba la fecha de finalización de la acción. Formato DD-MM-AAAA" sqref="N8"/>
    <dataValidation allowBlank="1" showInputMessage="1" showErrorMessage="1" prompt="Escriba el nombre del indicador. Debe ser claro,apropiado,medible, adecuado y sensible. Recuerde NO formular varios indicadores para la misma acción." sqref="O8"/>
    <dataValidation allowBlank="1" showInputMessage="1" showErrorMessage="1" prompt="Por favor incluya las variables consideradas para el cálculo del indicador tomando como referencia las variables señaladas en la definición de la fórmula. (forma matematica)." sqref="P8 AA36:AB36"/>
    <dataValidation allowBlank="1" showInputMessage="1" showErrorMessage="1" prompt="Escriba la Meta que se tienen programada." sqref="Q8:T8"/>
    <dataValidation allowBlank="1" showInputMessage="1" showErrorMessage="1" prompt="Por favor elija el Pilar o Eje del PDD." sqref="AC8"/>
    <dataValidation allowBlank="1" showInputMessage="1" showErrorMessage="1" prompt="Por favor seleccionar el Programa de acuerdo al Pilar o Eje." sqref="AD8"/>
    <dataValidation allowBlank="1" showInputMessage="1" showErrorMessage="1" prompt="Por favor seleccionar el Proyecto de acuerdo al Progama" sqref="AE8"/>
    <dataValidation allowBlank="1" showInputMessage="1" showErrorMessage="1" prompt="Por favor incluya los avances frente  la meta del proyecto de inversión." sqref="AG36 AL8"/>
    <dataValidation allowBlank="1" showInputMessage="1" showErrorMessage="1" prompt="Por diligencie las observaciones que considere pertinentes." sqref="AM6"/>
    <dataValidation allowBlank="1" showInputMessage="1" showErrorMessage="1" prompt="Por favor diligencie el nombre del proyecto o las actividades de funcionamiento con las que se da cumplimiento (gestión)._x000a__x000a__x000a__x000a_" sqref="AG8"/>
    <dataValidation allowBlank="1" showInputMessage="1" showErrorMessage="1" prompt="Diligencia por favor el código o número del proyecto._x000a__x000a_" sqref="AF8"/>
    <dataValidation allowBlank="1" showInputMessage="1" showErrorMessage="1" prompt="Por favor diligencie la Meta del proyecto._x000a__x000a_" sqref="AH8"/>
    <dataValidation allowBlank="1" showInputMessage="1" showErrorMessage="1" prompt="Por favor diligencie los recursos del proyecto. Si no hay un proyecto asociado, por favor incluya los recursos por funcionamiento (gestión)._x000a_" sqref="AI8 AD11:AE12 AD36"/>
    <dataValidation allowBlank="1" showInputMessage="1" showErrorMessage="1" prompt="Por favor diligencie la Meta del proyecto. Si es por gestión no diligenciar._x000a__x000a_" sqref="AC11:AC12 AC35:AC36"/>
    <dataValidation type="date" operator="greaterThan" allowBlank="1" showErrorMessage="1" sqref="M28:M31">
      <formula1>42370</formula1>
      <formula2>0</formula2>
    </dataValidation>
    <dataValidation type="date" operator="greaterThan" allowBlank="1" showErrorMessage="1" sqref="N28:N31">
      <formula1>42736</formula1>
      <formula2>0</formula2>
    </dataValidation>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AL13"/>
    <dataValidation allowBlank="1" showInputMessage="1" showErrorMessage="1" prompt="Por favor elegir de acuerdo a la categoría anterior, el objetivo o componente que desarrolla la categoría._x000a_" sqref="C21 C8:C14"/>
    <dataValidation allowBlank="1" showInputMessage="1" showErrorMessage="1" prompt="Describa las acciones que desarrollan los componentes de la PP o Plan de Acciones Afirmativas" sqref="D41 D56 E8 D22:D26 D15:D20 D8:D12"/>
    <dataValidation type="date" operator="greaterThan" allowBlank="1" showInputMessage="1" showErrorMessage="1" prompt="Escriba la fecha en formato DD-MM-AA_x000a_" sqref="C4:C5">
      <formula1>32874</formula1>
    </dataValidation>
    <dataValidation allowBlank="1" showInputMessage="1" showErrorMessage="1" prompt="Por favor elegir la categoría que estructura la pp o el plan de acciones afirmativas_x000a_" sqref="A21 A8:A15"/>
    <dataValidation allowBlank="1" showInputMessage="1" showErrorMessage="1" prompt="Escriba el nombre de la Entidad qué hizo el reporte_x000a_" sqref="C2"/>
    <dataValidation allowBlank="1" showInputMessage="1" showErrorMessage="1" prompt="Escriba el nombre del profesional que diligencia la matriz _x000a_" sqref="C3"/>
    <dataValidation allowBlank="1" showInputMessage="1" showErrorMessage="1" prompt="Elija de acuerdo a la categoría anterior_x000a_" sqref="B8:B10"/>
    <dataValidation allowBlank="1" showInputMessage="1" showErrorMessage="1" prompt="Defina la ponderación de cada acción por su nivel de importancia en el cumplimiento del objetivo o componente específico de la pp o plan de acciones afirmativas." sqref="F8"/>
    <dataValidation type="list" allowBlank="1" showInputMessage="1" showErrorMessage="1" sqref="E4:F5">
      <formula1>Periodo</formula1>
    </dataValidation>
    <dataValidation type="list" allowBlank="1" showInputMessage="1" showErrorMessage="1" sqref="C1:F1">
      <formula1>Política_Pública</formula1>
    </dataValidation>
    <dataValidation allowBlank="1" showInputMessage="1" showErrorMessage="1" prompt="Teniendo en cuenta la fórmula de cálculo de cada indicador, registre el resultado de cada uno para la vigencia." sqref="W8"/>
    <dataValidation allowBlank="1" showInputMessage="1" showErrorMessage="1" prompt="Este avance se calcula en la Dirección de Equidad y Políticas Poblacionales a partir del resultado de cada indicador frente a su meta anual." sqref="X8 Z8 AB8"/>
    <dataValidation allowBlank="1" showInputMessage="1" showErrorMessage="1" prompt=" Este avance se calcula en la Dirección de Equidad y Políticas Poblacionales a partir del resultado de cada indicador frente a su meta anual." sqref="V8"/>
    <dataValidation allowBlank="1" showInputMessage="1" showErrorMessage="1" prompt="Teniendo en cuenta la fórmula de cálculo de cada indicador, registre el resultado de cada uno para la vigencia_x000a_" sqref="U8"/>
    <dataValidation allowBlank="1" showInputMessage="1" showErrorMessage="1" prompt="Teniendo en cuenta la fórmula de cálculo de cada indicador, registre el resultado de cada uno para la vigencia" sqref="AA8 Y8"/>
    <dataValidation allowBlank="1" showInputMessage="1" showErrorMessage="1" prompt="Por favor indique el porcentaje de recursos del proyecto que corresponden a la acción referenciada de esta polìtica o programa._x000a_" sqref="AJ8"/>
    <dataValidation allowBlank="1" showInputMessage="1" showErrorMessage="1" prompt="Por favor indicar en recursos: presupuesto obligado/ persupuesto asignado" sqref="AK8"/>
    <dataValidation type="list" allowBlank="1" showInputMessage="1" showErrorMessage="1" sqref="G9:G32 G35:G62">
      <formula1>Sector</formula1>
    </dataValidation>
  </dataValidations>
  <hyperlinks>
    <hyperlink ref="L9" r:id="rId1"/>
    <hyperlink ref="L58" r:id="rId2"/>
    <hyperlink ref="L22" r:id="rId3"/>
    <hyperlink ref="L23:L26" r:id="rId4" display="mavivasg@ipes.gov.co"/>
    <hyperlink ref="L61" r:id="rId5"/>
    <hyperlink ref="L14" r:id="rId6"/>
    <hyperlink ref="L57" r:id="rId7"/>
    <hyperlink ref="L60" r:id="rId8"/>
    <hyperlink ref="L20" r:id="rId9"/>
    <hyperlink ref="L21" r:id="rId10"/>
    <hyperlink ref="L59" r:id="rId11"/>
    <hyperlink ref="L35" r:id="rId12"/>
    <hyperlink ref="L15" r:id="rId13"/>
    <hyperlink ref="J41" r:id="rId14" display="luz.sanchez@transmilenio.gov.co"/>
    <hyperlink ref="L41" r:id="rId15"/>
    <hyperlink ref="L31" r:id="rId16" display="angel.moreno@scrd.gov.co"/>
    <hyperlink ref="L30" r:id="rId17" display="angel.moreno@scrd.gov.co"/>
    <hyperlink ref="L28" r:id="rId18"/>
    <hyperlink ref="L29" r:id="rId19"/>
    <hyperlink ref="L11" r:id="rId20"/>
    <hyperlink ref="L12" r:id="rId21"/>
    <hyperlink ref="L17" r:id="rId22" display="abadillo@sdmujer.gov.co"/>
    <hyperlink ref="L18" r:id="rId23" display="abadillo@sdmujer.gov.co"/>
    <hyperlink ref="L27" r:id="rId24" display="abadillo@sdmujer.gov.co"/>
    <hyperlink ref="L43" r:id="rId25" display="cbarreto@habitatbogota.gov.co"/>
    <hyperlink ref="L37" r:id="rId26" display="javier.medina@idrd.gov.co_x000a_oscar.ruiz@idrd.gov.co   isaac.certain@idrd.gov.co"/>
    <hyperlink ref="L38" r:id="rId27" display="javier.medina@idrd.gov.co_x000a_oscar.ruiz@idrd.gov.co   isaac.certain@idrd.gov.co"/>
    <hyperlink ref="L39" r:id="rId28" display="javier.medina@idrd.gov.co_x000a_oscar.ruiz@idrd.gov.co   isaac.certain@idrd.gov.co"/>
    <hyperlink ref="L40" r:id="rId29" display="javier.medina@idrd.gov.co_x000a_oscar.ruiz@idrd.gov.co   isaac.certain@idrd.gov.co"/>
    <hyperlink ref="L42" r:id="rId30" display="mmalaver@movilidadbogota.gov.co"/>
    <hyperlink ref="L54" r:id="rId31" display="abadillo@sdmujer.gov.co"/>
    <hyperlink ref="L53" r:id="rId32" display="abadillo@sdmujer.gov.co"/>
    <hyperlink ref="L52" r:id="rId33" display="abadillo@sdmujer.gov.co"/>
    <hyperlink ref="L51" r:id="rId34" display="abadillo@sdmujer.gov.co"/>
    <hyperlink ref="L50" r:id="rId35" display="abadillo@sdmujer.gov.co"/>
    <hyperlink ref="L48" r:id="rId36"/>
    <hyperlink ref="L55" r:id="rId37"/>
    <hyperlink ref="L33" r:id="rId38" display="mailto:cmlopeza@educacionbogota.gov.co"/>
    <hyperlink ref="L34" r:id="rId39" display="mailto:cmlopeza@educacionbogota.gov.co"/>
  </hyperlinks>
  <pageMargins left="0.7" right="0.7" top="0.75" bottom="0.75" header="0.3" footer="0.3"/>
  <pageSetup orientation="landscape" r:id="rId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1BF8D17F52FB4F8FC454A479B1A40C" ma:contentTypeVersion="11" ma:contentTypeDescription="Create a new document." ma:contentTypeScope="" ma:versionID="0d124ee7cc5cd0bece80d077f95013c2">
  <xsd:schema xmlns:xsd="http://www.w3.org/2001/XMLSchema" xmlns:xs="http://www.w3.org/2001/XMLSchema" xmlns:p="http://schemas.microsoft.com/office/2006/metadata/properties" xmlns:ns3="69a4d762-5212-438d-94ee-9045190bfc2a" xmlns:ns4="fd651b69-cb8d-4018-9e33-9c2b52df1a33" targetNamespace="http://schemas.microsoft.com/office/2006/metadata/properties" ma:root="true" ma:fieldsID="62859f7a63c12de92225807dd965af18" ns3:_="" ns4:_="">
    <xsd:import namespace="69a4d762-5212-438d-94ee-9045190bfc2a"/>
    <xsd:import namespace="fd651b69-cb8d-4018-9e33-9c2b52df1a3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4d762-5212-438d-94ee-9045190bfc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651b69-cb8d-4018-9e33-9c2b52df1a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E156D-BCEE-4A43-B687-F3A5E5E9A59B}">
  <ds:schemaRefs>
    <ds:schemaRef ds:uri="http://schemas.microsoft.com/sharepoint/v3/contenttype/forms"/>
  </ds:schemaRefs>
</ds:datastoreItem>
</file>

<file path=customXml/itemProps2.xml><?xml version="1.0" encoding="utf-8"?>
<ds:datastoreItem xmlns:ds="http://schemas.openxmlformats.org/officeDocument/2006/customXml" ds:itemID="{457CE6F2-D4EE-40F7-BB2B-FF7BB143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4d762-5212-438d-94ee-9045190bfc2a"/>
    <ds:schemaRef ds:uri="fd651b69-cb8d-4018-9e33-9c2b52df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Alexandra Lopez Garcia</dc:creator>
  <cp:keywords/>
  <dc:description/>
  <cp:lastModifiedBy>Windows 10</cp:lastModifiedBy>
  <cp:revision/>
  <dcterms:created xsi:type="dcterms:W3CDTF">2017-01-11T16:19:29Z</dcterms:created>
  <dcterms:modified xsi:type="dcterms:W3CDTF">2020-05-10T19:30:22Z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0x0101009B1BF8D17F52FB4F8FC454A479B1A40C</vt:lpwstr>
  </property>
</Properties>
</file>