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1PLANEACION DISTRITAL\2020\planes_de_acción_politicas_publicas_poblacionales\planes_de_accion_2019_subir_web\habitabilida en calle\"/>
    </mc:Choice>
  </mc:AlternateContent>
  <bookViews>
    <workbookView xWindow="0" yWindow="0" windowWidth="12690" windowHeight="7830"/>
  </bookViews>
  <sheets>
    <sheet name="Matriz Plan de Accion PPDFHC" sheetId="1" r:id="rId1"/>
    <sheet name="Validadores (2)" sheetId="3" state="hidden" r:id="rId2"/>
  </sheets>
  <externalReferences>
    <externalReference r:id="rId3"/>
  </externalReferences>
  <definedNames>
    <definedName name="_01_Pilar_Igualdad_de_Calidad_de_Vida">'Validadores (2)'!$O$3:$O$11</definedName>
    <definedName name="_01_Prevención_y_atención_de_la_maternidad_y_la_paternidad_tempranas">'Validadores (2)'!$R$3</definedName>
    <definedName name="_02_Desarrollo_integral_desde_la_gestación_hasta_la_adolescencia">'Validadores (2)'!$S$3</definedName>
    <definedName name="_02_Pilar_Democracia_Urbana">'Validadores (2)'!$P$3:$P$4</definedName>
    <definedName name="_03_Pilar_Construcción_de_Comunidad_y_Cultura_Ciudadana">'Validadores (2)'!$Q$3:$Q$6</definedName>
    <definedName name="_04_Familias_protegidas_y_adaptadas_al_cambio_climático">'Validadores (2)'!$T$3</definedName>
    <definedName name="_05_Desarrollo_integral_para_la_felicidad_y_el_ejercicio_de_la_ciudadanía">'Validadores (2)'!$U$3:$U$4</definedName>
    <definedName name="_06_Calidad_educativa_para_todos">'Validadores (2)'!$V$3:$V$4</definedName>
    <definedName name="_07_Inclusión_educativa_para_la_equidad">'Validadores (2)'!$W$3</definedName>
    <definedName name="_08_Acceso_con_calidad_a_la_educación_superior">'Validadores (2)'!$X$3</definedName>
    <definedName name="_09_Atención_integral_y_eficiente_en_salud">'Validadores (2)'!$Y$3</definedName>
    <definedName name="_11_Mejores_oportunidades_para_el_desarrollo_a_través_de_la_cultura_la_recreación_y_el_deporte">'Validadores (2)'!$Z$3:$Z$5</definedName>
    <definedName name="_16_Integración_social_para_una_ciudad_de_oportunidades">'Validadores (2)'!$AA$3</definedName>
    <definedName name="_17_Espacio_público_derecho_de_todos">'Validadores (2)'!$AB$3</definedName>
    <definedName name="_19_Seguridad_y_convivencia_para_todos">'Validadores (2)'!$AC$3</definedName>
    <definedName name="_21_Justicia_para_todos_consolidación_del_sistema_distrital_de_justicia">'Validadores (2)'!$AD$3</definedName>
    <definedName name="_22_Bogotá_vive_los_derechos_humanos">'Validadores (2)'!$AE$3</definedName>
    <definedName name="_25_Cambio_cultural_y_construcción_del_tejido_social_para_la_vida">'Validadores (2)'!$AF$3:$AF$6</definedName>
    <definedName name="_xlnm._FilterDatabase" localSheetId="0" hidden="1">'Matriz Plan de Accion PPDFHC'!$A$10:$ET$131</definedName>
    <definedName name="_Pilar_Eje">'Validadores (2)'!$N$3:$N$5</definedName>
    <definedName name="_Sector_Ambiente">'Validadores (2)'!$BP$3:$BP$5</definedName>
    <definedName name="_Sector_Cultura_Recreación_y_Deporte">'Validadores (2)'!$BO$3:$BO$9</definedName>
    <definedName name="_Sector_Desarrollo_Económico_Industria_y_Turismo">'Validadores (2)'!$BK$3:$BK$6</definedName>
    <definedName name="_Sector_Educación">'Validadores (2)'!$BL$3:$BL$6</definedName>
    <definedName name="_Sector_Gestión_Jurídica">'Validadores (2)'!$BU$3</definedName>
    <definedName name="_Sector_Gestión_Pública">'Validadores (2)'!$BG$3:$BG$6</definedName>
    <definedName name="_Sector_Gobierno">'Validadores (2)'!$BH$3:$BH$25</definedName>
    <definedName name="_Sector_Hábitat">'Validadores (2)'!$BR$3:$BR$10</definedName>
    <definedName name="_Sector_Hacienda">'Validadores (2)'!$BI$3:$BI$6</definedName>
    <definedName name="_Sector_Integración_Social">'Validadores (2)'!$BN$3:$BN$4</definedName>
    <definedName name="_Sector_Movilidad">'Validadores (2)'!$BQ$3:$BQ$7</definedName>
    <definedName name="_Sector_Mujer">'Validadores (2)'!$BS$3</definedName>
    <definedName name="_Sector_Planeación">'Validadores (2)'!$BJ$3</definedName>
    <definedName name="_Sector_Salud">'Validadores (2)'!$BM$3:$BM$6</definedName>
    <definedName name="_Sector_Seguridad_Convivencia_y_Justicia">'Validadores (2)'!$BT$3:$BT$4</definedName>
    <definedName name="Derecho_a_la_salud">'Validadores (2)'!$J$3:$J$11</definedName>
    <definedName name="Derecho_al_ambiente_sano_y_al_hábitat">'Validadores (2)'!$M$3:$M$15</definedName>
    <definedName name="Derecho_al_trabajo">'Validadores (2)'!$I$3:$I$14</definedName>
    <definedName name="Derechos_a_la_educación_y_la_tecnología">'Validadores (2)'!$H$3:$H$20</definedName>
    <definedName name="Derechos_a_la_equidad_y_no_discriminación">'Validadores (2)'!$G$3:$G$11</definedName>
    <definedName name="Derechos_a_la_participación_y_organización">'Validadores (2)'!$F$3:$F$13</definedName>
    <definedName name="Derechos_a_la_recreación_y_al_deporte">'Validadores (2)'!$L$3:$L$16</definedName>
    <definedName name="Derechos_a_la_vida_libertad_y_seguridad">'Validadores (2)'!$E$3:$E$11</definedName>
    <definedName name="Derechos_a_las_expresiones_culturales_artísticas_turísticas_y_del_patrimonio">'Validadores (2)'!$K$3:$K$12</definedName>
    <definedName name="Dimensiones">'Validadores (2)'!$D$3:$D$11</definedName>
    <definedName name="Periodo">'Validadores (2)'!$B$3:$B$5</definedName>
    <definedName name="Política_Pública">'Validadores (2)'!$C$3</definedName>
    <definedName name="Sector">'Validadores (2)'!$BF$3:$BF$17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K92" i="1" l="1"/>
  <c r="V103" i="1"/>
  <c r="Z40" i="1" l="1"/>
  <c r="AK108" i="1" l="1"/>
  <c r="AJ108" i="1"/>
  <c r="V86" i="1" l="1"/>
  <c r="Z39" i="1"/>
  <c r="AI124" i="1" l="1"/>
  <c r="AK124" i="1" s="1"/>
  <c r="AI97" i="1"/>
  <c r="AK97" i="1" s="1"/>
  <c r="AK27" i="1"/>
  <c r="Z69" i="1"/>
  <c r="AI113" i="1"/>
  <c r="AJ113" i="1"/>
  <c r="AI112" i="1"/>
  <c r="AJ112" i="1" s="1"/>
  <c r="AI104" i="1"/>
  <c r="AJ104" i="1"/>
  <c r="AI74" i="1"/>
  <c r="AK74" i="1" s="1"/>
  <c r="X39" i="1"/>
  <c r="AI54" i="1"/>
  <c r="V28" i="1"/>
  <c r="V29" i="1"/>
  <c r="V30" i="1"/>
  <c r="V31" i="1"/>
  <c r="V32" i="1"/>
  <c r="V33" i="1"/>
  <c r="V39" i="1"/>
  <c r="V40" i="1"/>
  <c r="W40" i="1" s="1"/>
  <c r="X40" i="1" s="1"/>
  <c r="V63" i="1"/>
  <c r="U69" i="1"/>
  <c r="U71" i="1"/>
  <c r="U72" i="1"/>
  <c r="U73" i="1"/>
  <c r="U104" i="1"/>
  <c r="U112" i="1"/>
  <c r="U113" i="1"/>
</calcChain>
</file>

<file path=xl/sharedStrings.xml><?xml version="1.0" encoding="utf-8"?>
<sst xmlns="http://schemas.openxmlformats.org/spreadsheetml/2006/main" count="3176" uniqueCount="1519">
  <si>
    <t>Matriz de Seguimiento Políticas Públicas Poblacionales</t>
  </si>
  <si>
    <t>Política Pública</t>
  </si>
  <si>
    <t xml:space="preserve">Política Pública Distrital para el Fenómeno de Habitabilidad en Calle </t>
  </si>
  <si>
    <t>Entidad que diligencia</t>
  </si>
  <si>
    <t>Secretaría Distrital de Integración Social</t>
  </si>
  <si>
    <t>Profesional que diligencia</t>
  </si>
  <si>
    <t xml:space="preserve">Subdirección para la Adultez </t>
  </si>
  <si>
    <t>Fecha de entrega</t>
  </si>
  <si>
    <t xml:space="preserve">POLÍTICA PÚBLICA </t>
  </si>
  <si>
    <t>PLAN DE DESARROLLO DISTRITAL</t>
  </si>
  <si>
    <t>PRESUPUESTO ASOCIADO</t>
  </si>
  <si>
    <t>Estructura de la Política</t>
  </si>
  <si>
    <t>Acciones Priorizadas</t>
  </si>
  <si>
    <t>Responsable reporte de Ejecución de cada acción de las políticas</t>
  </si>
  <si>
    <t>Tiempo de ejecución de la acción</t>
  </si>
  <si>
    <t>Indicador por cada acción de política</t>
  </si>
  <si>
    <t>Seguimiento Indicador</t>
  </si>
  <si>
    <t>Identificación Fuente de Financiación</t>
  </si>
  <si>
    <t>No.</t>
  </si>
  <si>
    <t>Componente</t>
  </si>
  <si>
    <t xml:space="preserve">Línea de acción </t>
  </si>
  <si>
    <t xml:space="preserve">Objetivo de la Línea de acción </t>
  </si>
  <si>
    <t>Acciones</t>
  </si>
  <si>
    <t>Importancia relativa de la acción (%)</t>
  </si>
  <si>
    <t>Sector Distrital
(Elegir sector al que reporta)</t>
  </si>
  <si>
    <t>Entidad del Distrito responsable del reporte de la ejecución</t>
  </si>
  <si>
    <t>Otro 
(Nivel Nacional, ONG, Sociedad Civil, por favor indicar el nombre)</t>
  </si>
  <si>
    <t>Contacto</t>
  </si>
  <si>
    <t>Teléfono</t>
  </si>
  <si>
    <t>Correo electrónico</t>
  </si>
  <si>
    <t>Fecha de inicio</t>
  </si>
  <si>
    <t>Fecha de finalización</t>
  </si>
  <si>
    <t>Nombre Indicador</t>
  </si>
  <si>
    <t>Fórmula de cálculo</t>
  </si>
  <si>
    <t>Meta año 2017</t>
  </si>
  <si>
    <t>Meta año 2018</t>
  </si>
  <si>
    <t>Meta año 2019</t>
  </si>
  <si>
    <t>Meta año 2020</t>
  </si>
  <si>
    <t>Resultado indicador año 2017</t>
  </si>
  <si>
    <t>% de Avance Indicador año 2017</t>
  </si>
  <si>
    <t>Resultado indicador año 2018</t>
  </si>
  <si>
    <t>% de Avance Indicador año 2018</t>
  </si>
  <si>
    <t>Resultado indicador año 2019</t>
  </si>
  <si>
    <t>% de Avance Indicador año 2019</t>
  </si>
  <si>
    <t>Resultado indicador año 2020</t>
  </si>
  <si>
    <t>% de Avance Indicador año 2020</t>
  </si>
  <si>
    <t>Pilar o Eje 
Plan de Desarrollo Distrital</t>
  </si>
  <si>
    <t xml:space="preserve">Programa
Plan de Desarrollo Distrital </t>
  </si>
  <si>
    <t>Proyectos Estratégicos 
Plan de Desarrollo Distrital</t>
  </si>
  <si>
    <t xml:space="preserve">Código del Proyecto 
</t>
  </si>
  <si>
    <t xml:space="preserve">Nombre del Proyecto
 (si Aplica)
</t>
  </si>
  <si>
    <t>Meta del Proyecto</t>
  </si>
  <si>
    <t xml:space="preserve">Presupuesto programado </t>
  </si>
  <si>
    <t>Porcentaje del presupuesto programado para las acciones
(0 a 100)</t>
  </si>
  <si>
    <t xml:space="preserve">Avances frente a la meta del Proyecto 
</t>
  </si>
  <si>
    <t>Observaciones</t>
  </si>
  <si>
    <t>1.58</t>
  </si>
  <si>
    <t>1. Componente de Desarrollo Humano y Atención Social Integral</t>
  </si>
  <si>
    <t xml:space="preserve">2.Gestión social para el reconocimiento del Fenómeno de la Habitabilidad en Calle </t>
  </si>
  <si>
    <t>Implementar estrategias desde el enfoque diferencial y de género, orientadas a la transformación de imaginarios y prácticas sociales adversas que producen y reproducen el Fenómeno, a través de procesos de gestión social dirigidos al fortalecimiento de las capacidades de las personas, familias y comunidades e involucrando a la ciudadanía en general como parte de la problemática, para el reconocimiento social de los Ciudadanos y las Ciudadanas Habitantes de Calle como sujetos titulares de Derechos</t>
  </si>
  <si>
    <t>Formular e implementar un Plan indicativo de la Política Pública Distrital para el Fenómeno de habitabilidad en calle, con enfoque diferencial y de género.</t>
  </si>
  <si>
    <t>Integración Social</t>
  </si>
  <si>
    <t>122 Secretaría Distrital de Integración Social</t>
  </si>
  <si>
    <t>No aplica</t>
  </si>
  <si>
    <t>Yili María Rodríguez Correa</t>
  </si>
  <si>
    <t>yrodriguezr@sdis.gov.co</t>
  </si>
  <si>
    <t>Porcentaje de formulación e implementación del Plan Indicativo de la Política Pública Distrital para el Fenómeno de habitabilidad en calle</t>
  </si>
  <si>
    <t>(Sumatoria de fases de formulación e implementación del Plan Indicativo ejecutadas /Total  de fases de formulación e implementación del Plan Indicativo programadas) x 100
Formulación del Plan Indicativo (50%)
Implementación del Plan Indicativo (50%)</t>
  </si>
  <si>
    <t>No Aplica</t>
  </si>
  <si>
    <t xml:space="preserve">
01 Pilar Igualdad de calidad de vida
</t>
  </si>
  <si>
    <t>03 Igualdad y autonomía para una Bogotá incluyente</t>
  </si>
  <si>
    <t>1108  Prevención y atención integral del fenómeno de habitabilidad en calle</t>
  </si>
  <si>
    <t>Atender 10.181 personas en centros de atención transitoria para la inclusión social</t>
  </si>
  <si>
    <t>El presupuesto programado corresponde al  de la meta de proyecto con relación al  periodo 2017 - 2020. El mismo presentó algunas modificaciones  debido a traslados presupuestales internos del Proyecto de Inversión 1108.
No es posible determinar un presupuesto especifico para la acción de política relacionada.</t>
  </si>
  <si>
    <t>1.2</t>
  </si>
  <si>
    <t>3. Atención social de las ciudadanas y ciudadanos habitantes de calle para la dignificación de sus condiciones de vida</t>
  </si>
  <si>
    <t>Implementar una atención social integral orientada a la reducción de los daños y la mitigación de los riesgos asociados a la Habitabilidad en Calle, tendientes a lograr procesos de Desarrollo Humano, que contribuyan al restablecimiento y la realización de los Derechos para la inclusión social de las Ciudadanas y Ciudadanos Habitantes de Calle, en el marco de un enfoque diferencial y de género.</t>
  </si>
  <si>
    <t>Atender a las personas de los sectores LGBTI que son habitantes de calle a través de actividades en  los Centros de Atención Integral a la Diversidad Sexual y de Géneros en articulación con los equipos de la Subdirección para la Adultez.</t>
  </si>
  <si>
    <t>Carol Melo</t>
  </si>
  <si>
    <t>311 2161687</t>
  </si>
  <si>
    <t>cmelo@sdis.gov.co</t>
  </si>
  <si>
    <t xml:space="preserve">Porcentaje de personas habitantes de calle  de los sectores sociales LGBTI atendidas en el marco de los procesos de Centros de Atención Integral a la Diversidad Sexual y de Géneros .
</t>
  </si>
  <si>
    <t>(Sumatoria de personas habitantes de calle  de los sectores sociales LGBTI atendidas en el marco de los procesos de Centros de Atención Integral a la Diversidad Sexual y de Géneros /Total de personas  habitantes de calle  de los sectores sociales LGBTI que cumplen los requisitos para recibir la atención)/* 100.</t>
  </si>
  <si>
    <t>1101  Distrito diverso</t>
  </si>
  <si>
    <t>Atender 13.000 personas de los sectores sociales LGBTI, sus familias y redes de apoyo mediante las unidades operativas asociadas al servicio y los equipos locales.</t>
  </si>
  <si>
    <t>El presupuesto asociado para la realización de estas acciones es global, por tal motivo se dificulta desagregarlo por actividad.</t>
  </si>
  <si>
    <t>1.59</t>
  </si>
  <si>
    <t>Número de jornadas de capacitación realizadas</t>
  </si>
  <si>
    <t>Sumatoria de jornadas de capacitación realizadas</t>
  </si>
  <si>
    <t>N/A</t>
  </si>
  <si>
    <t>Fuente de la información: seguimiento equipo técnico proyecto 1108.</t>
  </si>
  <si>
    <t>1.60</t>
  </si>
  <si>
    <t xml:space="preserve">Realizar Talleres de sensibilización  y  reconocimiento de las formas de violencia y rutas de atención para mujeres habitantes de calle, dirigido al talento humano del Proyecto de los cuatro hogares de paso, el Centro de Atención Transitoria y  la Comunidad de Vida El Camino
</t>
  </si>
  <si>
    <t>Número de talleres  de sensibilización  y  reconocimiento de las formas de violencia y rutas de atención para mujeres habitantes de calle, dirigido al talento humano del Proyecto realizados</t>
  </si>
  <si>
    <t>Sumatoria de talleres  de sensibilización  y  reconocimiento de las formas de violencia y rutas de atención para mujeres habitantes de calle, dirigido al talento humano del Proyecto  realizados</t>
  </si>
  <si>
    <t>1.61</t>
  </si>
  <si>
    <t>Brindar atención integral a las mujeres diversas que han sido víctima de violencia, que acudan a los hogares de paso del Proyecto 1108.</t>
  </si>
  <si>
    <t>Porcentaje de mujeres diversas que han sido víctima de violencia  atendidas</t>
  </si>
  <si>
    <t>(Sumatoria de  mujeres diversas que han sido víctima de violencia  atendidas  / Total de  mujeres diversas que han sido víctima de violencia y cumplen los criterios para ser atendidas) x 100</t>
  </si>
  <si>
    <t>1.62</t>
  </si>
  <si>
    <t>Desarrollar procesos de sensibilización con mujeres y hombres, sobre prevención de violencia hacia las mujeres y atención diferenciada para las mujeres víctimas de violencia en las modalidades de Atención Hogares de Paso, Centro de Atención Transitoria y Comunidades de Vida.</t>
  </si>
  <si>
    <t xml:space="preserve">Número de  procesos de sensibilización con mujeres y hombres, sobre prevención de violencia hacia las mujeres y atención diferenciada para las mujeres víctimas de violencia </t>
  </si>
  <si>
    <t>Sumatoria de  procesos de sensibilización con mujeres y hombres, sobre prevención de violencia hacia las mujeres y atención diferenciada para las mujeres víctimas de violencia</t>
  </si>
  <si>
    <t>1.63</t>
  </si>
  <si>
    <t>Poner en marcha un hogar de paso para mujeres diversas.</t>
  </si>
  <si>
    <t>Porcentaje de avance de implementación de hogar de paso para mujeres diversas</t>
  </si>
  <si>
    <t>(Sumatoria de fases de implementación  de hogar de paso para mujeres diversas programadas  /Sumatoria de fases de implementación  de hogar de paso para mujeres diversas implementadas) x 100</t>
  </si>
  <si>
    <t>Meta cumplida con hogar de paso en funcionamiento, para lo cual el Hogar de Paso, tiene en promedio 150 cupos diarios.</t>
  </si>
  <si>
    <t>1.3</t>
  </si>
  <si>
    <t>5. Prevención y atención social con personas en riesgo de habitar calle</t>
  </si>
  <si>
    <t>Implementar estrategias y acciones integrales, diferenciales, territoriales y transectoriales, dirigidas a poblaciones, personas y familias en riesgo de habitar calle, para la superación de las situaciones de vulnerabilidad y fragilidad social que conducen a la habitabilidad en calle.</t>
  </si>
  <si>
    <t xml:space="preserve">Brindar acompañamiento técnico en la formulación de guías metodológicas con enfoque diferencial pertenecientes a la estrategia de prevención de habitar en calle.
</t>
  </si>
  <si>
    <t>Porcentaje de guías orientadas técnicamente para la implementación del enfoque diferencial por orientación sexual e identidad de género</t>
  </si>
  <si>
    <t>(Sumatoria de guías orientadas técnicamente/Total de de guías programadas)x100</t>
  </si>
  <si>
    <t>1.4</t>
  </si>
  <si>
    <t>Capacitar a 450 personas del equipo de talento humano del Proyecto 1108 de SDIS, en la implementación del enfoque diferencial por orientación sexual e identidad de género, por parte del equipo de talento humano de la Subdirección de Asuntos LGBT de la SDIS.</t>
  </si>
  <si>
    <t>Número de personas del  talento humano del Proyecto 1108 de SDIS formadas en implementación del enfoque diferencial.</t>
  </si>
  <si>
    <t>Sumatoria de  personas del  talento humano del Proyecto 1108 de SDIS formadas.</t>
  </si>
  <si>
    <t>Desarrollar actividades dirigidas a 7050 personas que laboren en los sectores público, privado o mixto, para realizar procesos formación en atención diferencial por orientación sexual e identidad de género</t>
  </si>
  <si>
    <t>1.5</t>
  </si>
  <si>
    <t>Identificar y vincular a las personas de los sectores sociales LGBTI en riesgo a la estrategia de prevención de habitar calle.</t>
  </si>
  <si>
    <t>Porcentaje de personas  de los sectores sociales LGBTI en riesgo de habitar calle, vinculadas a la estrategia de prevención.</t>
  </si>
  <si>
    <t>(Sumatoria de las personas de los sectores sociales LGBTI en riesgo de habitar calle, vinculadas a la estrategia de prevención. /Total de personas de los sectores sociales LGBTI que cumplen los requisitos para ser vinculados a la estrategia de prevención) x 100.</t>
  </si>
  <si>
    <t>1.6</t>
  </si>
  <si>
    <t>Atender personas habitantes de calle en centros de atención transitoria para la inclusión social</t>
  </si>
  <si>
    <t>Número de personas habitantes de calle atendidas.</t>
  </si>
  <si>
    <t>Sumatoria de  personas atendidas en centros de atención transitoria para la inclusión social</t>
  </si>
  <si>
    <t xml:space="preserve">Las personas habitantes de calle (de 29 años en adelante), que son  atendidas en el marco de esta meta del Proyecto de Inversión, se benefician a través de:
-Identificación, activación y fortalecimiento de redes familiares, sociales y comunitarias. 
-Promoción del autocontrol y mitigación del consumo de sustancias psicoactivas.
 -Acompañamiento psicosocial.
 -Alojamiento en condiciones higiénicas y de seguridad.
 -Apoyo alimentario con calidad y oportunidad.
 -Desarrollo de talleres ocupacionales, artísticos y recreativos. 
-Permanencia en el servicio hasta por 6 meses.
</t>
  </si>
  <si>
    <t>Fuente: Sistema de Información de Beneficiarios -SIRBE- Fecha de consulta:02 de enero de 2020</t>
  </si>
  <si>
    <t>1.7</t>
  </si>
  <si>
    <t>Atender personas habitantes de calle en comunidades de vida</t>
  </si>
  <si>
    <t>Sumatoria de  personas atendidas en comunidades de vida</t>
  </si>
  <si>
    <t>Atender 946 personas en comunidades de vida</t>
  </si>
  <si>
    <t xml:space="preserve">Las personas habitantes de calle (de 29 años en adelante), que son  atendidas en el marco de esta meta del Proyecto de Inversión, se benefician a través de:
-Desarrollo de capacidades para la superación de la habitabilidad en calle y construcción de comunidad. 
-Atención grupal basada en metodologías socioeducativas, psicoeducativas y lúdicas. 
-Actividades extramurales. 
-Fortalecimiento de redes familiares, sociales y comunitarias.
 -Alojamiento en condiciones higiénicas y de seguridad. 
-Apoyo alimentario con calidad y oportunidad. 
-Permanencia en el servicio hasta por  9 meses. 
</t>
  </si>
  <si>
    <t>1.8</t>
  </si>
  <si>
    <t>Integrar personas ex habitantes de calle a procesos de enlace social y seguimiento.</t>
  </si>
  <si>
    <t>Número de personas ex habitantes de calle atendidas.</t>
  </si>
  <si>
    <t>Sumatoria de  personas integradas a procesos de enlace social y seguimiento.</t>
  </si>
  <si>
    <t>Integrar 970Personas a procesos de enlace social y seguimiento.</t>
  </si>
  <si>
    <t>Las personas habitantes de calle (de 29 años en adelante), que son  atendidas en el marco de esta meta del Proyecto de Inversión, se benefician a través de:
-Apoyo psicosocial
-Apoyo en procesos de articulación para vinculación laboral o generación de ingresos
-Acompañamiento para garantizar una efectiva superación de la habitabilidad en calle de las personas</t>
  </si>
  <si>
    <t>1.9</t>
  </si>
  <si>
    <t>Atender personas habitantes de calle por medio de la estrategia de abordaje en calle</t>
  </si>
  <si>
    <t>Sumatoria de  personas atendidas en comunidades de vida por medio de la estrategia de abordaje en calle</t>
  </si>
  <si>
    <t>Atender 17500 personas por medio de la estrategia de abordaje en calle</t>
  </si>
  <si>
    <t xml:space="preserve">Las personas habitantes de calle (de 29 años en adelante), que son  atendidas en el marco de esta meta del Proyecto de Inversión, se benefician a través de:
-Identificación y activación de rutas de atención (referenciación y orientación hacia hogares, centros de atención y otras entidades públicas) 
-Talleres de formación y desarrollo de capacidades personales. 
-Jornadas voluntarias y corresponsables de cuidado a la ciudad. 
Actores comunitarios:
-Espacios de diálogo y respuesta a inquietudes de actores comunitarios implicados en el fenómeno de habitabilidad en calle 
</t>
  </si>
  <si>
    <t>1.10</t>
  </si>
  <si>
    <t>Atender a personas ex habitantes de calle con discapacidad, en centros crecer, centros de protección, centro renacer y centros integrarte.</t>
  </si>
  <si>
    <t>Jenny Elizabeth Tibocha</t>
  </si>
  <si>
    <t>316 6271738
3279797
Ext.1238</t>
  </si>
  <si>
    <t>jtibocha@sdis.gov.co</t>
  </si>
  <si>
    <t>Porcentaje de  personas ex habitantes de calle con discapacidad, atendidas en centros crecer, centros de protección, centro renacer y centros integrarte</t>
  </si>
  <si>
    <t>(Sumatoria de  personas ex habitantes de calle con discapacidad, atendidas en centros crecer, centros de protección, centro renacer y centros integrarte/ Total de personas  ex habitantes de calle con discapacidad, que soliicitan el servicio y cumplen con los criterios) x 100</t>
  </si>
  <si>
    <t>01 Pilar Igualdad de calidad de vida</t>
  </si>
  <si>
    <t>Por Una Ciudad Incluyente y Sin Barreras</t>
  </si>
  <si>
    <t>1113 Por una ciudad incluyente y sin barreras</t>
  </si>
  <si>
    <t>Atender 3,289 personas con discapacidad en centros crecer, centros de protección, centro renacer y centros integrarte</t>
  </si>
  <si>
    <t>Durante el primer semestre 2019, la Secretaría Distrital de Integración Social, a través del Proyecto de Inversión Por Una Ciudad Incluyente y Sin Barreras, atendió en Centros Integrarte a 76 personas con discapacidad, que se autoreconocen como exhabitantes de calle.</t>
  </si>
  <si>
    <t xml:space="preserve">No se cuenta con presupuesto específico para esta actividad, pues el presupuesto de la meta del Proyecto de Inversión, está enmarcado en la Política Pública de Discapacidad para el Distrito Capital
Adicionalmente, se informa que las cifras reportadas se toman con base en la información plasmada en las historias sociales de los y las participantes; lo anterior, debido a que no existe para el Proyecto de Discapacidad en la Ficha SIRBE, una variable de identificación de ex-habitabilidad en calle. </t>
  </si>
  <si>
    <t>1.11</t>
  </si>
  <si>
    <t>Aprobar a las personas fallecidas habitantes de calle y / o sus familiares, los subsidios de los servicios funerarios prestados en los cementerios de propiedad del Distrito Capital, conforme a la Resolución No. 121 de 2017 "Por la cual se reglamenta el Programa de Subsidios Funerarios en los Cementerios de propiedad del Distrito Capital".</t>
  </si>
  <si>
    <t>Hábitat</t>
  </si>
  <si>
    <t>228 Unidad Administrativa Especial de Servicios Públicos</t>
  </si>
  <si>
    <t xml:space="preserve">Jazmin Karime Florez Vergel
Viviana Fonseca
</t>
  </si>
  <si>
    <t xml:space="preserve">3144706244
3580400 Extensión 1308
</t>
  </si>
  <si>
    <t xml:space="preserve"> jazmin.florez@uaesp.gov.co
nubia.fonseca@uaesp.gov.co
camilo.avila@uaesp.gov.co
juan.morales@uaesp.gov.co
</t>
  </si>
  <si>
    <t>Porcentaje de subsidios funerarios aprobados a las personas fallecidas habitantes de calle y / o sus familiares, en cumplimiento de la PPFHC</t>
  </si>
  <si>
    <t>(Sumatoria de subsidios funerarios aprobados a las personas habitantes de calle fallecidas y/o sus familiares/ Total de solicitudes de subsidios funerarios de personas fallecidas habitantes de calle o sus familiares que cumplen con los requisitos)*100</t>
  </si>
  <si>
    <t>100%*</t>
  </si>
  <si>
    <t>02 Pilar Democracia urbana</t>
  </si>
  <si>
    <t>13 Infraestructura para el desarrollo del hábitat</t>
  </si>
  <si>
    <t>1048  Gestión para la ampliación y modernización de los servicios funerarios prestados en los cementerios de propiedad del Distrito Capital</t>
  </si>
  <si>
    <t>Entregar 4000 subsidios a la poblacion  vulnerable de Bogota</t>
  </si>
  <si>
    <t>0,002</t>
  </si>
  <si>
    <t>1.12</t>
  </si>
  <si>
    <t>Realizar apoyos recreativos con la población habitante de calle participante de los centros de atención, con el fin de fortalecer los procesos de autocuidado y  bienestar mediante actividades recreativas.</t>
  </si>
  <si>
    <t>Cultura, Recreación y Deporte</t>
  </si>
  <si>
    <t>211 Instituto Distrital de Recreación y Deporte</t>
  </si>
  <si>
    <t xml:space="preserve"> Carolina Gomez 
José Joaquín Sáenz Moreno 
Oscar Ruiz Brochero</t>
  </si>
  <si>
    <t xml:space="preserve">josej.saenz@idrd.gov.co
oscar.ruiz@idrd.gov.co  
carolina.gomez@idrd.gov.co
claudia.molina.gov.co      
mildred.benavides@idrd.gov.co 
marcela.garzon@idrd.gov.co
</t>
  </si>
  <si>
    <t>Número de apoyos recreativos con la población habitante de calle participante de los centros de atención de la Secretaría Distrital de Integración social</t>
  </si>
  <si>
    <t>Sumatoria de apoyos recreativos con la población habitante de calle participante de los centros de atención de la Secretaría Distrital de Integración social</t>
  </si>
  <si>
    <t>Construcción De Comunidad</t>
  </si>
  <si>
    <t>Cambio cultural y construcción del tejido social para la vida</t>
  </si>
  <si>
    <t xml:space="preserve">Intervención integral en territorios priorizados a través de cultura, </t>
  </si>
  <si>
    <t>1146 Recreación activa 365</t>
  </si>
  <si>
    <t>Realizar 52.634 actividades recreativas articuladas con grupos poblacionales y/o territorios de Bogotá</t>
  </si>
  <si>
    <t>1.13</t>
  </si>
  <si>
    <t>Realizar  caminatas recreoecologicas con la población habitante de calle participante de los centros de atención, generando espacios de apropiación y sentido de pertenencia por la ciudad.</t>
  </si>
  <si>
    <t>Número de Caminatas recreativas realizadas  con la población habitante de calle participante de los centros de atención de la Secretaría Distrital de Integración social</t>
  </si>
  <si>
    <t>Sumatoria de Caminatas recreativas realizadas  con la población habitante de calle participante de los centros de atención de la Secretaría Distrital de Integración social</t>
  </si>
  <si>
    <t>1.14</t>
  </si>
  <si>
    <t>Realizar clases grupales de actividad física con la población habitante de calle participante de los centros de atencion</t>
  </si>
  <si>
    <t>Número de Clases grupales de actividad física realizadas con personas habitantes de calle participantes de los centros de atención de la Secretaría Distrital de Integración social</t>
  </si>
  <si>
    <t>Sumatoria de Clases grupales de actividad física realizadas con personas habitantes de calle participantes de los centros de atención de la Secretaría Distrital de Integración social</t>
  </si>
  <si>
    <t>1.15</t>
  </si>
  <si>
    <t>Realizar actividades de activación sin limites con la población habitante de calle que presenta algún nivel de discapacidad  y que son participantes de los centros de atención.</t>
  </si>
  <si>
    <t>Número de actividades  de activación sin límites realizadas con la población habitante de calle que presenta algún nivel de discapacidad  y que son participantes de los centros de atención de la Secretaría Distrital de Integración social</t>
  </si>
  <si>
    <t>Sumatoria de actividades  de activación sin límites realizadas con la población habitante de calle que presenta algún nivel de discapacidad  y que son participantes de los centros de atención de la Secretaría Distrital de Integración social</t>
  </si>
  <si>
    <t>1.16</t>
  </si>
  <si>
    <t>Realizar actividades de recreolimpiadas con la población habitante de calle que presenta algún nivel de discapacidad  y que son participantes de los centros de atención.</t>
  </si>
  <si>
    <t>Número de actividades de recreolimpiadas realizadas con la población habitante de calle que presenta algún nivel de discapacidad  y que son participantes de los centros de atención  de la Secretaría Distrital de Integración social</t>
  </si>
  <si>
    <t>Sumatoria de actividades de recreolimpiadas realizadas con la población habitante de calle que presenta algún nivel de discapacidad  y que son participantes de los centros de atención  de la Secretaría Distrital de Integración social</t>
  </si>
  <si>
    <t>1.17</t>
  </si>
  <si>
    <t>Realizar ecoaventura con la población habitante de calle que presenta algún nivel de discapacidad  y que son participantes de los centros de atención.</t>
  </si>
  <si>
    <t>Número de jornadas de ecoaventuras realizadas con la población habitante de calle  que presenta algún nivel de discapacidad  y que son participantes de los centros de atención  de la Secretaría Distrital de Integración social</t>
  </si>
  <si>
    <t>Sumatoria de jornadas de ecoaventuras realizadas con la población habitante de calle  que presenta algún nivel de discapacidad  y que son participantes de los centros de atención  de la Secretaría Distrital de Integración social</t>
  </si>
  <si>
    <t>1.18</t>
  </si>
  <si>
    <t xml:space="preserve">Atender y reportar personas mayores  habitantes de calle que asistan al servicio Centro Día.
</t>
  </si>
  <si>
    <t>Andrea Torres </t>
  </si>
  <si>
    <t>320 8270154
3279797 ext 1933</t>
  </si>
  <si>
    <t>ytorresg@sdis.gov.co</t>
  </si>
  <si>
    <t xml:space="preserve">Porcentaje de personas mayores  habitantes de calle atendidas en  Centros Día.
</t>
  </si>
  <si>
    <t>(Sumatoria de personas mayores  habitantes de calle atendidas en  Centros Día/ Total de personas mayores habitantes de calle que solicitan y cumplen con los criterios del servicio Centro Día)*100</t>
  </si>
  <si>
    <t xml:space="preserve">01 Pilar Igualdad de calidad de vida
</t>
  </si>
  <si>
    <t>1099  Envejecimiento digno, activo y feliz</t>
  </si>
  <si>
    <t>1.19</t>
  </si>
  <si>
    <t>Diseñar e implementar una ruta de prevención de habitabilidad en calle para personas mayores en el Distrito Capital, en el marco del modelo distrital para el fenómeno de habitabilidad en calle.</t>
  </si>
  <si>
    <t>Ruta de prevención de habitabilidad en calle para personas mayores diseñada e implementada.</t>
  </si>
  <si>
    <t>Diseño Ruta de prevención de habitabilidad en calle para personas mayores (40%)
Implementación Ruta de prevención de habitabilidad en calle para personas mayores (60%)</t>
  </si>
  <si>
    <t>Implementar un Plan de Seguimiento del plan de acción de la Política Pública.</t>
  </si>
  <si>
    <t>Durante el año 2019 se constuyó la Ruta de Atención Integral para las personas mayores del Distrito, con el desarrallo de 14 realizaciones, en las cuales se tuvo presente el modelo distrital para el fenómeno de habitabilidad en calle.</t>
  </si>
  <si>
    <t>1.20</t>
  </si>
  <si>
    <t xml:space="preserve">Atender y reportar personas mayores  habitantes de calle que asistan al servicio Centro de Protección Social.
</t>
  </si>
  <si>
    <t xml:space="preserve">Porcentaje de personas mayores  habitantes de calle atendidas en  Centros de Protección Social.
</t>
  </si>
  <si>
    <t>(Sumatoria de personas mayores  habitantes de calle atendidas en  Centro de Protección Social / Total de personas mayores habitantes de calle que solicitan y cumplen con los criterios del servicio Centro de Protección Social)*100</t>
  </si>
  <si>
    <t>Atender integralmente a 2.226 personas mayores en condición de fragilidad social en la ciudad de Bogotá a través del servicio Centro de Protección Social.</t>
  </si>
  <si>
    <t>1.21</t>
  </si>
  <si>
    <t>Diseñar e implementar una ruta de superación de la habitabilidad en calle y sostenibilidad para personas mayores en el Distrito Capital,  en el marco del modelo distrital para el fenómeno de habitabilidad en calle.</t>
  </si>
  <si>
    <t>Ruta de superación de la habitabilidad en calle y sostenibilidad para personas mayores diseñada e implementada.</t>
  </si>
  <si>
    <t>Diseño Ruta de superación de la habitabilidad en calle y sostenibilidad para personas mayores  (40%)
Implementación Ruta de superación de la habitabilidad en calle y sostenibilidad para personas mayores  (60%)</t>
  </si>
  <si>
    <t>1.22</t>
  </si>
  <si>
    <t xml:space="preserve">Atender y reportar personas mayores  habitantes de calle que asistan al servicio Centro Noche.
</t>
  </si>
  <si>
    <t xml:space="preserve">Porcentaje de personas mayores  habitantes de calle atendidas en  Centros Noche.
</t>
  </si>
  <si>
    <t>(Sumatoria de personas mayores  habitantes de calle atendidas en  Centro Noche / Total de personas mayores habitantes de calle que solicitan y cumplen con los criterios del servicio Centro noche)*100</t>
  </si>
  <si>
    <t>Atender a 500 Personas mayores en situación de vulnerabilidad asociada a la falta de lugar estable para dormir  en el servicio Centro Noche.</t>
  </si>
  <si>
    <t>1.23</t>
  </si>
  <si>
    <t>4. Ampliación de oportunidades para la inclusión social</t>
  </si>
  <si>
    <t>Implementar estrategias transectoriales para la ampliación de oportunidades sociales, económicas, políticas y culturales para las Ciudadanas y Ciudadanos Habitantes de Calle, orientadas a la sostenibilidad de la inclusión social, la dignificación de la habitabilidad en calle, la protección integral o la superación de la habitabilidad, en el marco de un enfoque diferencial y de género.</t>
  </si>
  <si>
    <t>Generar los cupos a la población habitante de calle para la participación en los torneos interbarrios.</t>
  </si>
  <si>
    <t>Número de cupos otorgados a  personas habitantes de calle  participantes de los centros de atención de la Secretaría Distrital de Integración social para la participación en los torneos interbarrios</t>
  </si>
  <si>
    <t>Sumatoria de cupos otorgados a  personas habitantes de calle  participantes de los centros de atención de la Secretaría Distrital de Integración social para la participación en los torneos interbarrios</t>
  </si>
  <si>
    <t>Igualdad de calidad de vida</t>
  </si>
  <si>
    <t>Mejores oportunidades para el desarrollo a través de la cultura, la recreación y el deporte</t>
  </si>
  <si>
    <t>Formación para la transformación del ser</t>
  </si>
  <si>
    <t>1147
Deporte Mejor para Todos</t>
  </si>
  <si>
    <t>1.24</t>
  </si>
  <si>
    <t>Diseñar, implementar y sistematizar una estrategia de transformación social por medio de las artes con población habitante de calle desde un enfoque diferencial.</t>
  </si>
  <si>
    <t>222 Instituto Distrital de las Artes</t>
  </si>
  <si>
    <t>David Camilo Castiblanco
Tatiana Bonilla</t>
  </si>
  <si>
    <t>3163322118
3795750 ext 3005</t>
  </si>
  <si>
    <t>tatiana.bonilla@idartes.gov.co
david.castiblanco@idartes.gov.co</t>
  </si>
  <si>
    <t>Porcentaje de Diseño implementación y sistematización de la Estrategia de transformación social por medio de las artes con población habitante de calle desde un enfoque diferencial.</t>
  </si>
  <si>
    <t>(Sumatoria de acciones ejecutadas para la población/ Total de acciones programadas para la población)*100</t>
  </si>
  <si>
    <t xml:space="preserve">
03 Pilar Construcción de comunidad y cultura ciudadana
</t>
  </si>
  <si>
    <t xml:space="preserve"> 25 Cambio cultural y construcción del tejido social para la vida</t>
  </si>
  <si>
    <t>157 - Intervención integral en territorios y poblaciones priorizadas a través de cultura, recreación y deporte</t>
  </si>
  <si>
    <t>Arte para la transformación social: Prácticas artísticas incluyentes, descentralizadas y al servicio de la comunidad</t>
  </si>
  <si>
    <t>Desarrollar 160 acciones de Reconocimiento de las prácticas artísticas de grupos poblacionales, pueblos y sectores sociales (cuatrienio)</t>
  </si>
  <si>
    <t>1.64</t>
  </si>
  <si>
    <t>Diseñar e implementar la ruta de atención integral a las personas víctimas del conflicto armado en riesgo de habitabilidad en calle o Habitantes de calle, en el Distrito.</t>
  </si>
  <si>
    <t>Gestión Pública</t>
  </si>
  <si>
    <t>Alta Consejería para los Derechos de las Victimas la Paz y la Reconciliación (Secretaría General)</t>
  </si>
  <si>
    <t>Alexandra Cortés</t>
  </si>
  <si>
    <t>3813000 ext2620</t>
  </si>
  <si>
    <t xml:space="preserve">
acortesi@alcaldiabogota.gov.co</t>
  </si>
  <si>
    <t>Porcentaje de diseño e implememntación de la Ruta de atención integral a las personas víctimas del conflicto armado en riesgo de habitabilidad en calle o Habitantes de calle, en el Distrito.</t>
  </si>
  <si>
    <t xml:space="preserve">(Sumatoria de fases ejecutadas /fases programadas) x 100% 
40% Diseño de la Ruta
60% Implementación de la Ruta
 </t>
  </si>
  <si>
    <t xml:space="preserve">03 Pilar Construcción de comunidad y cultura ciudadana </t>
  </si>
  <si>
    <t>23 Bogotá mejor para las víctimas, la paz y la reconciliación</t>
  </si>
  <si>
    <t>Bogotá Mejor para las víctimas, la paz y la reconciliación</t>
  </si>
  <si>
    <t>Aplicar a 80000 personas planes integrales de atención (PIA) con seguimiento (PAS) en el D.C.</t>
  </si>
  <si>
    <t xml:space="preserve">El presupuesto programado es de tipo general con relación a la meta del Proyecto de Inversión relacionada. No es posible determinar un presupuesto especifico para la acción de política relacionada por eso se diligencia las celdas correspondientes a "Porcentaje del presupuesto programado para las acciones (0 a 100)" y "Presupuesto ejecutado" con " No aplica".
</t>
  </si>
  <si>
    <t>1.65</t>
  </si>
  <si>
    <t>Garantizar y estimular las capacidades y el gusto por la lectura y la escritura desde la primera infancia y a lo largo de la vida</t>
  </si>
  <si>
    <t>Cultura, recreación y deporte</t>
  </si>
  <si>
    <t>119 Secretaría Distrital de Cultura, Recreación y Deporte</t>
  </si>
  <si>
    <t>Victor Manuel Rodríguez Sarmiento
Yenny Orjuela</t>
  </si>
  <si>
    <t>3274850 Ext- 548
300 8338079</t>
  </si>
  <si>
    <t>victor.rodriguez@scrd.gov.co
yenny.orjuela@scrd.gov.co</t>
  </si>
  <si>
    <r>
      <rPr>
        <sz val="10"/>
        <rFont val="Calibri Light"/>
        <family val="2"/>
      </rPr>
      <t>1/03/2018</t>
    </r>
    <r>
      <rPr>
        <strike/>
        <sz val="10"/>
        <rFont val="Calibri Light"/>
        <family val="2"/>
      </rPr>
      <t xml:space="preserve">
</t>
    </r>
  </si>
  <si>
    <t># de sesiones de lectura</t>
  </si>
  <si>
    <t>sumatoria de encuentros realizados</t>
  </si>
  <si>
    <t>11 Mejores oportunidades para el desarrollo a través de la cultura, la recreación y el deporte</t>
  </si>
  <si>
    <t>1011 Lectura, escritura y redes de conocimiento</t>
  </si>
  <si>
    <t>Alcanzar 172,500.00 personas formadas en programas de lectura, escritura y uso de las bibliotecas públicas</t>
  </si>
  <si>
    <t>1.66</t>
  </si>
  <si>
    <t>Promover el ejercicio de una Ciudadanía Activa por parte de las Ciudadanas y Ciudadanos Habitantes de Calle, para el reconocimiento social e institucional de sus libertades, Derechos y deberes, alcanzando la reducción de las situaciones de inequidad, discriminación, segregación y exclusión social que los afectan así como la transformación de su relación con el entorno y los demás habitantes de la ciudad.</t>
  </si>
  <si>
    <t xml:space="preserve">Diseñar la estrategia de transformación cultural del Sector Cultura "Habitar Mis Historias". </t>
  </si>
  <si>
    <t># de documentos de diseño de la estrategia</t>
  </si>
  <si>
    <t>Sumatoria de documentos de diseño de la estrategia.</t>
  </si>
  <si>
    <t>03 Pilar Construcción de comunidad y cultura ciudadana</t>
  </si>
  <si>
    <t>25 Cambio cultural y construcción del tejido social para la vida</t>
  </si>
  <si>
    <t>Cultura Ciudadana para la Convivencia</t>
  </si>
  <si>
    <t>988 Saberes sociales para la cultura ciudadana y la transformación cultural</t>
  </si>
  <si>
    <t>Orientar, coordinar y hacer seguimiento al diseño y la implementación de iniciativas de cultura ciudadana y
transformación cultural públicas, privadas y comunitarias mediante la producción de conocimiento y saber social, la
implementación de la red de cultura ciudadana y democrática.</t>
  </si>
  <si>
    <t>A corte del 31 de Diciembre de 2018, la Dirección de Cultura Ciudadana, diseñó la Estrategia de Cultura Ciudadana. 
Se cuenta con 1 documento de diseño de la estrategia con los siguientes contenidos, acorde al procedimiento definidos por la SCRD:
-Documento técnico de formulación
-Ficha de divulgación de la estrategia
-Presentación en PPT 
-Plan operativo
-Informe de gestión
Respecto al diseño de la estrategia, se puede destacar lo siguiente: 
-Tiene 4 componentes, a saber: 1. Laboratorios de creación artística, 2. Difusión, a través del cual se viene realizando el cubrimiento periodístico de las actividades. 3. Circulación artística, a través de la cual se viene gestionando un proyecto audiovisual con Canal Capital para la producción y circulación de historias de vida de personas habitantes de calle. 4. Sistematización y memoria social, a través de la cual se está realizando el análisis de impacto de la implementación de la estrategia.</t>
  </si>
  <si>
    <t>1.67</t>
  </si>
  <si>
    <t>Acompañar la planeación e implementación y realizar el seguimiento de la estrategia de transformación cultural del Sector Cultura "Habitar Mis Historias".</t>
  </si>
  <si>
    <t># de mesas de articulación institucional</t>
  </si>
  <si>
    <t>Sumatoria de mesas de articulación institucional</t>
  </si>
  <si>
    <t>1.25</t>
  </si>
  <si>
    <t xml:space="preserve">Atender y reportar personas mayores  habitantes de calle  que cumplan con los criterios para ser  beneficiadas con apoyos económicos.
</t>
  </si>
  <si>
    <t xml:space="preserve">Porcentaje de personas mayores  habitantes de calle beneficiadas con apoyos económicos.
</t>
  </si>
  <si>
    <t>(Sumatoria de personas mayores  habitantes de calle beneficiadas con apoyos económicos/ Total de personas mayores habitantes de calle que solicitan y cumplen con los criterios del servicio para acceder al apoyo económico)*100</t>
  </si>
  <si>
    <t>Entregar a 102000 Personas mayores en situación de vulnerabilidad  socioeconómica con apoyos económicos.</t>
  </si>
  <si>
    <t>Actualización del presupuesto por meta con corte a 31 de diciembre de 2019,
No es posible establecer un cálculo exacto del presupuesto ejecutado para la atención de estas personas.</t>
  </si>
  <si>
    <t>1.26</t>
  </si>
  <si>
    <t>Incluir efectivamente a personas con discapacidad ex habitantes de calle, en los entornos Productivo y Educativo, en articulación con los sectores público y privado.</t>
  </si>
  <si>
    <t xml:space="preserve">Porcentaje de personas con discapacidad ex habitantes de calle, incluidas efectivamente en el Distrito. </t>
  </si>
  <si>
    <t>(Sumatoria de personas con discapacidad ex habitantes de calle incluidas efectivamente/ Total de personas con discapacidad ex habitantes de calle programadas para inclusión) x 100</t>
  </si>
  <si>
    <t>Incrementar a 2,000 personas con discapacidad con procesos de inclusión efectivos en el Distrito</t>
  </si>
  <si>
    <t>Durante el 2019, la Secretaría Distrital de Integración Social a través del Proyecto de Inversión Por Una Ciudad Incluyente y Sin Barreras, incluyó efectivamente a 560 personas con discapacidad, 305 en el entorno productivo y 255 en el entorno educativo. Sin embargo, ninguna de estas personas se autoreconoce como ex-habitante de calle.</t>
  </si>
  <si>
    <t>No se cuenta con presupuesto específico para esta actividad, pues el presupuesto de la meta del Proyecto de Inversión, está enmarcado en la Política Pública de Discapacidad para el Distrito Capital</t>
  </si>
  <si>
    <t>1.27</t>
  </si>
  <si>
    <t>Realizar charlas informativas a  personas ex habitantes de calle sobre las condiciones y requisitos para acceder al Programa Integral de Vivienda Efectiva -PIVE.</t>
  </si>
  <si>
    <t>118 Secretaría Distrital del Hábitat</t>
  </si>
  <si>
    <t>300 8334468
358 16 00 Ext 1413</t>
  </si>
  <si>
    <t>Número de charlas informativas a  personas ex habitantes de calle sobre las condiciones y requisitos para acceder al Programa Integral de Vivienda Efectiva -PIVE.</t>
  </si>
  <si>
    <t>Sumatoria de charlas informativas a  personas ex habitantes de calle sobre las condiciones y requisitos para acceder al Programa Integral de Vivienda Efectiva -PIVE.</t>
  </si>
  <si>
    <t>14 Intervenciones integrales del hábitat</t>
  </si>
  <si>
    <t>Apoyo a la generación de vivienda</t>
  </si>
  <si>
    <t>Diseñar  1.00 estrategia de participación para proyectos de vivienda de interés social y prioritaria</t>
  </si>
  <si>
    <t>Se realizaron dos charlas con ciudadanos ex habitantes de calle; la primera charla se realizo en el Centro de Enlace Social y Seguimiento el día 28 de noviembre, a esta charla asistieron 12 personas; la segunda charla se realizó en el Centro de Contacto Activo y Permanente el día 05 de diciembre, a esta charla asistieron 18 personas.</t>
  </si>
  <si>
    <t>1.28</t>
  </si>
  <si>
    <t>Reportar el número de personas ex habitantes de calle que son beneficiados con proyectos de vivienda de interés social y prioritaria priorizados por la Secretaría Distrital del Hábitat</t>
  </si>
  <si>
    <t>Porcentaje de hogares con personas ex habitantes de calle que cumplan requisitos para estar inscritos en el programa integral de vivienda efectiva PIVE, priorizados por la Secretaría Distrital de Habitát</t>
  </si>
  <si>
    <t>(Sumatoria de hogares con personas ex habitantes de calle inscritas en el programa integral de vivienda efectiva PIVE, priorizados por la Secretaría Distrital de Habitát/ Total de de hogares con personas ex habitantes de calle que cumplan requisitos para estar inscritos y deseen voluntariamente inscribirsen  en el programa integral de vivienda efectiva PIVE, priorizados por la Secretaría Distrital de Habitát) x 100</t>
  </si>
  <si>
    <t>Implementar 100.00 por ciento de la estrategia de participación en los proyectos de vivienda de interés social y prioritaria priorizados por la SDHT</t>
  </si>
  <si>
    <t>1.29</t>
  </si>
  <si>
    <t>Diseñar e implementar la estrategia de vinculación de personas en proceso de superación de habitabilidad en calle, de los Centros de atención de SDIS e IDIPRON, a la oferta cultural de la OFB.</t>
  </si>
  <si>
    <t>216 Orquesta Filarmónica de Bogotá</t>
  </si>
  <si>
    <t xml:space="preserve">David Caro
Adriana Rocío Tovar
Laura Mayorga </t>
  </si>
  <si>
    <t>2883466 Ext. 153
315 8776297
313430191
310 3123463</t>
  </si>
  <si>
    <t>dcaro@ofb.gov.co
atovar@ofb.gov.co
lmayorga@ofb.gov.co</t>
  </si>
  <si>
    <t>Número de conciertos realizados por la OFB como estrategia de vinculación de personas en superación de habitabilidad de calle</t>
  </si>
  <si>
    <t>Sumatoria de conciertos realizados con vinculación de personas en superación de habitabilidad de calle.</t>
  </si>
  <si>
    <t>157 - intervención integral en territorios y poblaciones priorizados a través de cultura, recreación y deporte</t>
  </si>
  <si>
    <t>1006 La filarmónica para todos</t>
  </si>
  <si>
    <t>Lograr  4.000.000 asistencias de personas a la oferta cultural de la OFB en condiciones de no segregación.</t>
  </si>
  <si>
    <t xml:space="preserve">Se reporta el presupuesto total del proyecto </t>
  </si>
  <si>
    <t>1.31</t>
  </si>
  <si>
    <t>Implementar 1 Estrategia de prevención con poblaciones en alto riesgo de habitabilidad en calle en el Distrito capital.</t>
  </si>
  <si>
    <r>
      <rPr>
        <sz val="10"/>
        <rFont val="Calibri Light"/>
        <family val="2"/>
      </rPr>
      <t>Porcentaje de la Estrategia de prevención implementada</t>
    </r>
  </si>
  <si>
    <r>
      <t xml:space="preserve">  </t>
    </r>
    <r>
      <rPr>
        <sz val="10"/>
        <rFont val="Calibri Light"/>
        <family val="2"/>
      </rPr>
      <t xml:space="preserve">(Sumatoria de fases de la estrategia prevención implementadas /Total de fases programadas) x 100 </t>
    </r>
  </si>
  <si>
    <t>97.5%</t>
  </si>
  <si>
    <t>N.A</t>
  </si>
  <si>
    <t>Implementar 1.00 Estrategia de prevención con poblaciones en alto riesgo de habitabilidad en calle en el Distrito capital.</t>
  </si>
  <si>
    <t xml:space="preserve">La estrategia contempla entre otras acciones:
-Acciones de información y difusión para el reconocimiento del fenómeno en las diferentes localidades del Distrito 
 Talleres de ampliación de capacidades desarrollados en las diferentes localidades del Distrito
-Seguimientos individuales realizados en las diferentes localidades del Distrito
</t>
  </si>
  <si>
    <t>1.32</t>
  </si>
  <si>
    <t>Orientar personas en procesos de prevención de Violencia Intrafamiliar que se encuentren en proceso de superación de habitabilidad en calle de la comunidad de vida del Camino y el Centro de Atención Transitoria(CAT).</t>
  </si>
  <si>
    <t>Jorge Gutierrez Rodriguez 
Aleyda Gomez
Edgar Triana</t>
  </si>
  <si>
    <t>3183504885
3103491133
3279797
Ext.1915</t>
  </si>
  <si>
    <t>jgutierrezr@sdis.gov.co
acgomez@sdis.gov.co
etriana@sdis.gov.co</t>
  </si>
  <si>
    <t>Número de personas orientadas en procesos de prevencion de violencia intrafamiliar que se encuentren en procesos de superación de habitabilidad en calle en la comunidad de vida del Camino y el Centro de Atención Transitoria  CAT.</t>
  </si>
  <si>
    <t>Sumatoria de personas orientadas en procesos de prevencion de violencia intrafamiliar que se encuentren en proceso de superación de habitabilidad en calle   de la comunidad de vida del camino y el Centro de Atención Transitoria CAT.</t>
  </si>
  <si>
    <t xml:space="preserve"> 1086 Una ciudad para las familias</t>
  </si>
  <si>
    <t>Orientar12,000.00Personas en procesos de prevención  de la violencia intrafamiliar, atendidas por los servicios sociales de la SDIS</t>
  </si>
  <si>
    <t>1.33</t>
  </si>
  <si>
    <t xml:space="preserve">Vincular profesionales de la Subdirección para la Adultez que desarrollen acciones de prevención, atención y superación de la habitabilidad en calle, con personas en riesgo o habitantes de calle  y sus familias, a  la escuela de formación del Consejo Distrital para la Atención Integral de Víctimas de Violencia Intrafamiliar,Violencias y Explotación Sexual.
</t>
  </si>
  <si>
    <t xml:space="preserve">Número de  profesionales de la Subdirección para la Adultez vinculados a la escuela de formación del Consejo Distrital para la Atención Integral de Víctimas de Violencia Intrafamiliar,Violencias y Explotación Sexual.
</t>
  </si>
  <si>
    <r>
      <rPr>
        <sz val="10"/>
        <rFont val="Calibri Light"/>
        <family val="2"/>
      </rPr>
      <t xml:space="preserve">Sumatoria de  profesionales de la Subdirección para la Adultez vinculados a a la escuela de formación del Consejo Distrital para la Atención Integral de Víctimas de Violencia Intrafamiliar,Violencias y Explotación Sexual
</t>
    </r>
  </si>
  <si>
    <t>Capacitar15,000.00Personas de las entidades distritales y personas de la sociedad civil para la atención integral y la prevención de violencia intrafamiliar y delito sexual</t>
  </si>
  <si>
    <t>En el año 2019 se implementó la Escuela de Formación del Consejo Distrital para la Atención integral a las víctimas de violencia intrafamiliar, violencias y explotación sexual, en la cual entre los participantes se vincularon 13 profesionales de la Subdirección para la adultez, quienes  cumplieron con las actividades programadas durante el proceso de formación y fueron certificados en el evento de  clausura de la Escuela,  realizado el 20 de noviembre de 2019, en el marco de la celebración de la Semana del Buen Trato.
En la Escuela de Formación se orientaron entre otros temas dirigidos a la prevención y atención de la  violencia intrafamiliar y violencia sexual como: derechos humanos, derechos y protección integral de niños, niñas y adolescentes, derechos de las mujeres, derechos de grupos étnicos, derechos de las familias,  competencias institucionales y rutas de atención de las violencias, tipos de violencias, normatividad, ESCNNA, trata de personas, protocolo de atención a víctimas de violencia sexual; además se desarrollaron temas dirigidos a la promoción del buen trato a través de la socialización de buenas prácticas para la generación de entornos protectores y territorios seguros,  y lo relacionado con nuevas masculinidades. 
Los procesos de prevención permitieron a los profesionales reconocer y reflexionar acerca de los derechos humanos, potencializar procesos de deconstrucción y des-aprendizaje de prácticas culturales, de manejo de poder y control entre hombres y mujeres, y la comprensión de prácticas democráticas que facilitan la equidad en las relaciones familiares, lo que redunda en el ejercicio de dinámicas libres de violencia al interior de las familias; así mismo cada una de los participantes fueron empoderados en sus derechos y deberes, lograron adquirir y reforzar conocimientos en normatividad, rutas de atención y competencias de las entidades que intervienen en la ruta de atención a víctimas de violencia intrafamiliar y sexual en el Distrito convirtiéndose así en un grupo de multiplicadores de los temas abordados como ciudadanos-as  y servidores públicos corresponsables en sus territorios frente al ejercicio de la prevención y la atención de las violencias.</t>
  </si>
  <si>
    <t>1.36</t>
  </si>
  <si>
    <t>Acompañar en el diseño e implementación del  protocolo para remitir los  niñas, niños y adolescentes  que presenten alta permanencia en calle o situación de vida en calle, en riesgo o habitando calle, entendida como  alta permanencia en calle, para que reciban atención  por las entidades competentes,  en el marco del Modelo de abordaje del fenómeno de  Habitabilidad en Calle.</t>
  </si>
  <si>
    <t>Rosario Fandiño</t>
  </si>
  <si>
    <t>3103436948
3279797 ext 1021</t>
  </si>
  <si>
    <t>mfandino@sdis.gov.co</t>
  </si>
  <si>
    <r>
      <t xml:space="preserve">Porcentaje de  diseño e implementación de protocolo para remitir las  niñas, niños y adolescentes  que presenten alta permanencia en calle o situación de vida en calle, en riesgo o habitando calle, entendida como  alta permanencia en calle, para que reciban atención </t>
    </r>
    <r>
      <rPr>
        <sz val="10"/>
        <rFont val="Calibri Light"/>
        <family val="2"/>
      </rPr>
      <t xml:space="preserve">en el  ICBF </t>
    </r>
  </si>
  <si>
    <t>(Sumatoria de fases de diseño e implementación de protocolo  ejecutadas /Total  de fases de  diseño e implementación de protocolo programadas) x 100
Diseño del Protocolo (50%)
Implementación del Protocolo (50%)</t>
  </si>
  <si>
    <t>02 Desarrollo integral desde la gestación hasta la adolescencia</t>
  </si>
  <si>
    <t>1096  Desarrollo integral desde la gestación hasta la adolescencia</t>
  </si>
  <si>
    <t>Diseñar e implementar Ruta Integral de Atenciones desde la gestación hasta la adolescencia.</t>
  </si>
  <si>
    <t>NA</t>
  </si>
  <si>
    <t>En el marco de la Mesa técnica entre el IDIPRON y la Subdirección para la Infancia, el Protocolo Interinstitucional para la Atención de niños, niñas y adolescentes en riesgo o en habitabilidad en calle, se realizaron los últimos ajustes durante el primer semestre de 2019 y durante el segundo semestre se presentó en la Mesa de Atención y en el Comité de Habitabilidad en Calle. El 10% restante de la meta será el acompañamiento técnico en la implementación del Protocolo. Adicionalmente, la meta programada para el cuatrienio se avanzó en 40% en el primer semestre, es decir, se avanzó en un 90% acumulado; así mismo, esta acción específica no está incluida dentro del presupuesto programado para la meta.</t>
  </si>
  <si>
    <t>La meta programada para el cuatrenio se avanzó en 40% en el primer semestre, es decir,  se avanzó en un 90% acumulado . Esta acción específica no está incluida dentro del presupuesto programado para la meta.</t>
  </si>
  <si>
    <t>1.37</t>
  </si>
  <si>
    <t>Brindar servicios de atención psicosocial, jurídica y de acogida transitoria en Casa Refugio a población LGBTI victima de violencias por orientación sexual o identidad de género sin redes de apoyo para prevenir habitabilidad de calle.</t>
  </si>
  <si>
    <t>Gobierno</t>
  </si>
  <si>
    <t>110 Secretaría Distrital de Gobierno</t>
  </si>
  <si>
    <t>Yenifer Caterin Moreno Arias
Giovany Alejandro Ruiz Vega</t>
  </si>
  <si>
    <t xml:space="preserve">313 4496776
320 8534882
</t>
  </si>
  <si>
    <t xml:space="preserve">yenifer.moreno@gobiernobogota.gov.co
giovany.ruiz@gobiernobogota.gov.co
</t>
  </si>
  <si>
    <t>Porcentaje de personas de los sectores LGBTI victimas de violencias por orientación sexual o identidad de género sin redes de apoyo a quienes se les brinda servicios de atención psicosocial, jurídica y de acogida transitoria en Casa Refugio para prevenir habitabilidad en calle.</t>
  </si>
  <si>
    <t>(Sumatoria de personas de los sectores LGBTI victimas de violencias por orientación sexual o identidad de género sin redes de apoyo a quienes se les brinda servicios de atención psicosocial, jurídica y de acogida transitoria en Casa Refugio para prevenir habitabilidad en calle/ Total de personas de los sectores LGBTI que se se encuentran en la Casa Refugio y cumplen con los requisitos para la atención) x100</t>
  </si>
  <si>
    <t xml:space="preserve">
03 Pilar Construcción de comunidad y cultura ciudadana</t>
  </si>
  <si>
    <t>22 Bogotá vive los derechos humanos</t>
  </si>
  <si>
    <t>PROYECTOS ESTRATÉGICOS PLAN DE DESARROLLO - Prestación de Servicios a la Ciudadanía</t>
  </si>
  <si>
    <t>1131 Construcción de una Bogotá que vive los Derechos Humanos</t>
  </si>
  <si>
    <t>Atender el 100% de líderes y defensores de Derechos humanos, población LGBTI, y victimas de trata que demanden medidas de prevención o protección para garantizar sus derechos a la vida, libertad, integridad y seguridad</t>
  </si>
  <si>
    <t>1.38</t>
  </si>
  <si>
    <t>Atender el 100%  de los casos de niñas, niños y adolescentes identificados que se encuentren en alta permanencia en calle y/o  en situación de vida en calle.</t>
  </si>
  <si>
    <t>ICBF
(Nivel Nacional)</t>
  </si>
  <si>
    <t>Irene Lerma</t>
  </si>
  <si>
    <t>310 3181792</t>
  </si>
  <si>
    <t>irene.lerma@icbf.gov.co</t>
  </si>
  <si>
    <t>Porcentaje  de casos atendidos de  niñas, niños y adolescentes identificados que se encuentren en alta permanencia en calle y / o  en situación de vida en calle</t>
  </si>
  <si>
    <t>(Sumatoria de casos atendidos de niñas, niños y adolescentes identificados que se encuentren en alta permanencia en calle y/o  en situación de vida en calle / Total de casos identificados de niñas, niños y adolescentes que se encuentren en alta permanencia en calle y/o  en situación de vida en calle)*100</t>
  </si>
  <si>
    <t>1.39</t>
  </si>
  <si>
    <t xml:space="preserve">Diseñar e implementar la estrategia de Búsqueda Activa mediante jornadas de atención focalizada en población ex-habitante de calle, en articulación con la Secretaría de Integración Social,  con el fin de vincular las personas que los requieran al Sistema Educativo Oficial. </t>
  </si>
  <si>
    <t>Educación</t>
  </si>
  <si>
    <t>112 Secretaría de Educación del Distrito</t>
  </si>
  <si>
    <t>Martha Bernal
Diana Patricia Martínez Gallego
Erika Sanchez</t>
  </si>
  <si>
    <t xml:space="preserve">huvak40@hotmail.com
mbernals@educacionbogota.gov.co
cisazam@educacionbogota.gov.co
dpmartinezg@educacionbogota.gov.co
monroybernal@hotmail.com
</t>
  </si>
  <si>
    <t>Porcentaje de diseño e implementación de la estrategia de Búsqueda Activa con población ex-habitante de calle.</t>
  </si>
  <si>
    <t>(Sumatoria de fases de diseño e implementación  de la estrategia de Búsqueda Activa con población ex-habitante de calle ejecutadas/Total  de fases de  diseño e implementación de la estrategia de Búsqueda Activa con población ex-habitante de calle programadas) x 100
Diseño de la estrategia de Búsqueda Activa (50%)
Implementación de la estrategia de Búsqueda Activa (50%)</t>
  </si>
  <si>
    <t>07 Inclusión educativa para la equidad</t>
  </si>
  <si>
    <t>117 Acceso y permanencia con enfoque local</t>
  </si>
  <si>
    <t>1049 Cobertura con equidad</t>
  </si>
  <si>
    <t>12,000  niños, niñas,  adolescentes y adultos desescolarizados que se logran matricular en el sistema educativo, a través de estrategias de búsqueda activa</t>
  </si>
  <si>
    <t xml:space="preserve">Para la vigencia 2019, en el marco del Convenio 1888 de 2019 - Estrategia de Acceso y Permanencia para el Sistema Educativo de Bogotá - suscrito entre la Secretaría de Educación (SED),  la Corporación Opción Legal (COL) y Unicef,  se llevó a cabo la Estrategia de Búsqueda Activa con el objetivo de identificar y caracterizar a los niños, niñas, adolescentes, jóvenes y adultos que se encuentran por fuera del sistema educativo distrital, con el fin de garantizar su retorno a las Instituciones Educativas Distritales y la continuidad de su proceso formativo.
En este sentido, se realizó el abordaje en 19 localidades urbanas, 42 UPZ, más de 224 barrios mediante el cual se logró vincular al Sistema Educativo Oficial a 3.682 personas con requerimientos de educación, entre niños, niñas, jóvenes, adolescentes y adultos al sistema educativo oficial del Distrito. En el marco de esta implementación se atiende a la población en condición de vulnerabilidad entre la que puede encontrarse las personas ex habitantes de calle que pueden ser identificadas a través de los recorridos barriales y otros espacios de atención. 
No se tiene identificada la variable en el SIMAT para conocer el número de estudiantes Ex habitante de Calle.
</t>
  </si>
  <si>
    <t>El presupuesto programado es dinámico, por lo que se actualiza de acuerdo con los movimientos presupuestales realizados 2019. Corresponde al presupuesto de la meta del proyecto de inversión del cuatrienio 2017-2020 registrado en SEGPLAN. 
El proyecto no tiene presupuesto programado específico para realizar jornadas de atencion a poblacion ex habitante de calle y vincularlos al sistema educativo oficial. El presupuesto esta dirigido a beneficiar a todas las poblaciones.
En este caso segun instrucciones de la SDP, el presupuesto ejecutado es NA (no aplica), y el porcentaje de presupuesto también es NA (no aplica).</t>
  </si>
  <si>
    <t>1.40</t>
  </si>
  <si>
    <t>Identificar y reportar la poblacion ex habitante de calle o habitante de calle de los centros de atención de la Secretaría Distrital de Integración social e IDIPRON, que ha sido o está siendo atendida en el Sistema Educativo Oficial.</t>
  </si>
  <si>
    <t xml:space="preserve">Porcentaje  de personas en proceso de superación de habitabilidad en calle o ex-habitantes de calle de los centros de atención de la Secretaría Distrital de Integración social e IDIPRON ,que han sido o estan siendo atendida en el Sistema Educativo Oficial. </t>
  </si>
  <si>
    <t>(Sumatoria de personas en proceso de superación de habitabilidad en calle o ex-habitantes de calle de los centros de atención de la Secretaría Distrital de Integración social e IDIPRON que han sido o estan siendo atendida en el Sistema Educativo Oficial/ Total de personas en proceso de superación de habitabilidad en calle o ex-habitantes de calle de los centros de atención de la Secretaría Distrital de Integración social e IDIPRON que requieren ser atendidas por el Sistema Educativo Oficial) x 100</t>
  </si>
  <si>
    <t>14.449 estudiantes en extra-edad que se atienden en el sistema educativo mediante modelos flexibles y estrategias semiescolarizadas</t>
  </si>
  <si>
    <t xml:space="preserve">Durante las Mesas del Comité Operativo de la PP del Fenómeno de habitabilidad en calle, la profesional delegada de la SED ha manifestado la necesidad de contar con información específica de la población habitante o ex habitante de calle toda vez que nuestro sistema de información (Sistema Integrado de Matriculas SIMAT) no permite tener identificada a la mencionada población.
Conforme a lo anterior, se realizó un espacio de trabajo con la delegada del IDIPRON en aras de establecer el reporte de esta acción, para lo cual se indicó que la información por parte de dicha entidad, corresponde a los estudiantes que actualmente se encuentran vinculados a la -ESCUELA PEDAGOGICA INTEGRAL IDIPRON- quienes son niños, niñas o adolescentes que están en situación de vida en calle, en riesgo de habitarla o en condiciones de fragilidad social. Esta información es registrada de manera permanente en el Sistema Integrado de Matriculas SIMAT a través del cual se identificó que corte 30 de junio de 2019, la Escuela cuenta con 1647 estudiantes.
Teniendo en cuenta que el IDIPRON cuenta con su propia Escuela Pedagógica para la atención de niños, niñas y adolescentes vinculados al fenómeno de habitabilidad en calle, es pertinente revisar el alcance del reporte de la presente acción por parte de la SED con respecto a dicha entidad, toda vez que la competencia para establecer cifras oficiales es competencia en este caso del IDIPRON. 
</t>
  </si>
  <si>
    <t>El presupuesto programado es dinámico, por lo que se actualiza de acuerdo con los movimientos presupuestales realizados 2019. Corresponde al presupuesto de la meta del proyecto de inversión del cuatrienio 2017-2020 registrado en SEGPLAN. 
El proyecto no requiere presupuesto para identificar y reportar poblacion ex habitante de calle y vincularlos al sistema educativo oficial. En este caso segun instrucciones de la SDP, el presupuesto ejecutado es NA (no aplica), y el porcentaje de presupuesto también es NA (no aplica).</t>
  </si>
  <si>
    <t>1.42</t>
  </si>
  <si>
    <t xml:space="preserve">Capacitar 120 personas de los equipos de talento humano de la Subdirección para la Adultez sobre la Política Pública de Prevención y Atención del Consumo y la Prevención a la Vinculación a la Oferta de Sustancias Psicoactivas para Bogotá D.C, y temas asociados.
</t>
  </si>
  <si>
    <t xml:space="preserve">Número de personas capacitadas en la Política Pública de Prevención y Atención del Consumo y la Prevención a la Vinculación a la Oferta de Sustancias Psicoactivas para Bogotá D.C, y temas asociados.
</t>
  </si>
  <si>
    <t>Sumatoria de  personas capacitadas en la Política Pública de Prevención y Atención del Consumo y la Prevención a la Vinculación a la Oferta de Sustancias Psicoactivas para Bogotá D.C, y temas asociados.</t>
  </si>
  <si>
    <t>1.43</t>
  </si>
  <si>
    <t>6. Protección Integral de niños, niñas, adolescentes y jóvenes en riesgo de habitar calle, con alta permanencia en calle o en situación de vida en calle.</t>
  </si>
  <si>
    <t>Implementar programas, proyectos, estrategias y acciones diferenciales, territoriales y transectoriales con perspectiva de género, dirigidas a niños, niñas, adolescentes y jóvenes en riesgo de habitar calle, con alta permanencia en calle o en situación de vida en calle, orientadas a generar la corresponsabilidad con sus familias y sus comunidades para una protección integral.</t>
  </si>
  <si>
    <t>Implementar Estrategias  Educativas Flexibles que permitan la inclusión escolar a población habitante de calle o en riesgo de habitar calle</t>
  </si>
  <si>
    <t xml:space="preserve"> Número de  Estrategias  educativas flexibles implementadas, que permitan la inclusión escolar a personas habitantes de calle o en riesgo de habitar calle.
</t>
  </si>
  <si>
    <t xml:space="preserve">Sumatoria de Estrategias  educativas flexibles implementadas, que permitan la inclusión escolar a personas habitantes de calle o en riesgo de habitar calle.
</t>
  </si>
  <si>
    <t xml:space="preserve"> 06 Calidad educativa para todos</t>
  </si>
  <si>
    <t>115 Fortalecimiento institucional desde la gestión pedagógica</t>
  </si>
  <si>
    <t>1053  Oportunidades de aprendizaje desde el enfoque diferencial</t>
  </si>
  <si>
    <t>Actualizar los 3.00 de las propuestas educativas flexibles para responder a las necesidades de la población que por distintos factores no puede acceder a la educación,  y requiere de otras alternativas para alcanzar  la educación media</t>
  </si>
  <si>
    <t xml:space="preserve">Conforme a lo anterior, se realizó un espacio de trabajo con la delegada del IDIPRON en aras de establecer el reporte de esta acción, para lo cual se indicó que la información por parte de dicha entidad, corresponde a los estudiantes que actualmente se encuentran vinculados a la -ESCUELA PEDAGOGICA INTEGRAL IDIPRON- quienes son niños, niñas o adolescentes que están en situación de vida en calle, en riesgo de habitarla o en condiciones de fragilidad social. Esta información es registrada de manera permanente en el Sistema Integrado de Matriculas SIMAT a través del cual se identificó que corte 30 de noviembre de 2019, la Escuela de IDIPRON cuenta con 1.778 estudiantes.
En el mes de agosto de 2019 se envió nuestra base de información (Anexo de matrícula 6A) con el fin que pudiera realizarse el mencionado cruce de datos con el Sistema de Información de Beneficiarios –SIRBE-, recibiendo respuesta el día 13 de noviembre de 2019 a traves del cual se identifica que 318 personas que actualmente son estudiantes activos en el Sistema Educativo Oficial, fueron ciudadanos identificados como habitantes de calle.
Teniendo en cuenta que el IDIPRON cuenta con su propia Escuela Pedagógica para la atención de niños, niñas y adolescentes vinculados al fenómeno de habitabilidad en calle, es pertinente revisar el alcance del reporte de la presente acción por parte de la SED con respecto a dicha entidad, toda vez que la competencia para establecer cifras oficiales es competencia en este caso del IDIPRON. 
En relación a la población joven y adulta que pueda ser atendida conforme a la información que sea suministrada por la SDIS, se podrán generar acciones conjuntas en el marco de la Política Publica que permita fortalecer el acceso y permanencia de las personas ex habitantes de calle o sus núcleos familiares en el Sistema Educativo en sus diferentes niveles de escolaridad y estrategias educativas para próximas vigencias
</t>
  </si>
  <si>
    <t xml:space="preserve">El presupuesto programado es dinámico, por lo que se actualiza de acuerdo con los movimientos presupuestales realizados 2019. Corresponde al presupuesto de la meta del proyecto de inversión del cuatrienio 2017-2020 registrado en SEGPLAN. 
No se requiere presupuesto específico programado para esta población. El presupuesto del componente modelos educativos flexibles del proyecto incluye todos los tipos de población y OPS del equipo del programa de Educación para Personas Jóvenes y Adultas. En este caso segun instrucciones de la SDP, el presupuesto ejecutado es NA (no aplica), y el porcentaje de presupuesto también es NA (no aplica).
</t>
  </si>
  <si>
    <t>1.46</t>
  </si>
  <si>
    <t>Beneficiar a niños, niñas y adolescentes en riesgo de habitar calle de colegios del Distrito del programa jornada única y tiempo escolar  con talleres de formación musical de la OFB</t>
  </si>
  <si>
    <t>Porcentaje de niños, niñas y adolescentes de colegios del distrito, identificados como población en riesgo de habitabilidad en calle, beneficiados de los procesos de formación musical de la OFB.</t>
  </si>
  <si>
    <t>(Sumatoria de niños, niñas y adolescentes de colegios del distrito, identificados como población en riesgo de habitabilidad en calle, beneficiados del de formación musical de la OFB / Total de niños en riesgo de habitabilidad en calle del programa jornada única y tiempo escolar convocados a los procesos de formación musical de la OFB)*100</t>
  </si>
  <si>
    <t>124- Formación para la transformación del ser</t>
  </si>
  <si>
    <t>1003  La filarmónica en la escuela y la ciudad</t>
  </si>
  <si>
    <t>Atender 70,400.00 niños, niñas y adolescentes en el marco del programa jornada única y tiempo escolar.</t>
  </si>
  <si>
    <t>1.47</t>
  </si>
  <si>
    <t>Beneficiar a niños, niñas y adolescentes en riesgo de habitar calle con talleres de formación musical de la OFB en centros locales de formación musical</t>
  </si>
  <si>
    <t>Porcentaje de niños, niñas y adolescentes en riesgo de habitar calle  beneficiados con talleres de formación musical de la OFB en centros filarmónicos de formación musical</t>
  </si>
  <si>
    <t>(Sumatoria de niños, niñas y adolescentes en riesgo de habitar calle  beneficiados con procesos de formación musical de la OFB en centros filarmónicos  de formación musical / Total de  niños, niñas y adolescentes en riesgo de habitar calle remitidos por la SDIS para asistir a los centros filarmónicos de formación musical)*100</t>
  </si>
  <si>
    <t>126 -Políticas de emprendimiento e industrial culturales y creativas</t>
  </si>
  <si>
    <t xml:space="preserve">Atender  8,400.00 niños, niñas y adolescentes en los centros locales de formación musical
</t>
  </si>
  <si>
    <t>Se reporta el presupuesto total del proyecto. El presupuesto programado aumento teniendo en cuenta que para el año 2018 la cuota asignada desde SDH superó el valor entregado en 2017.</t>
  </si>
  <si>
    <t>1.48</t>
  </si>
  <si>
    <t>Realizar Recreoencuentros juveniles con la población habitante de calle participante de los centros de atencion</t>
  </si>
  <si>
    <t xml:space="preserve"> Número de recreoencuentros juveniles realizados con la población habitante de calle participante de los centros de atencion de la Secretaría Distrital de Integración social </t>
  </si>
  <si>
    <t xml:space="preserve">Sumatoria de recreoencuentros juveniles realizados con la población habitante de calle participante de los centros de atencion de la Secretaría Distrital de Integración social </t>
  </si>
  <si>
    <t>Meta 2: Realizar 150.509 actividades recreativas dirigidas a grupos etarios.</t>
  </si>
  <si>
    <t>Esta actividad presentó un cambio en su ficha técnica por lo cual la población objetivo está enfocada a grupos mayores a 120 personas en un tiempo mínimo de 2 horas, razón por la cual se dió la indicación que las actividades de tipo recreativo fueran atendidas por medio de la actividad de apoyos recreativos.  Se sugiere para la vigencia 2019 eliminar esta accción de la matriz.</t>
  </si>
  <si>
    <t xml:space="preserve">No aplica </t>
  </si>
  <si>
    <t>1.49</t>
  </si>
  <si>
    <t xml:space="preserve">Acompañar en el diseño e implementación de  la ruta de atención a niñas, niños y adolescentes  que presenten alta permanencia en calle o situación de vida en calle, en riesgo o habitando calle, entendida como  alta permanencia en calle. </t>
  </si>
  <si>
    <r>
      <t>Porcentaje</t>
    </r>
    <r>
      <rPr>
        <sz val="10"/>
        <rFont val="Calibri Light"/>
        <family val="2"/>
      </rPr>
      <t xml:space="preserve"> de avance en el   acompañamiento en el diseño e implementación de ruta de atención a niñas, niños y adolescentes  que presenten alta permanencia en calle o situación de vida en calle, en riesgo o habitando calle, entendida como  alta permanencia en calle.</t>
    </r>
  </si>
  <si>
    <r>
      <t xml:space="preserve">(Sumatoria </t>
    </r>
    <r>
      <rPr>
        <sz val="10"/>
        <rFont val="Calibri Light"/>
        <family val="2"/>
      </rPr>
      <t>del avance en el acompañamiento en el de diseño e implementación de  ruta de atención a niñas, niños y adolescentes  que presenten alta permanencia en calle o situación de vida en calle, en riesgo o habitando calle, entendida como  alta permanencia en calle  ejecutadas /Total de fases del proceso de acompañamiento en el  diseño e implementación de  ruta de atención a niñas, niños y adolescentes  que presenten alta permanencia en calle o situación de vida en calle, en riesgo o habitando calle, entendida como  alta permanencia en calle programadas) x 100
Diseño de ruta (50%)
Implementación de ruta(50%)</t>
    </r>
  </si>
  <si>
    <t xml:space="preserve">En la medida que el Protocolo se encuentre aprobado por las instancias que correspondan, este permitirá tener una primera estructura de la Ruta de atención. </t>
  </si>
  <si>
    <t>1.51</t>
  </si>
  <si>
    <t xml:space="preserve">
Diego Felipe Ariza Arias
</t>
  </si>
  <si>
    <t>312 4177334</t>
  </si>
  <si>
    <t xml:space="preserve">
dariza@sdis.gov.co
</t>
  </si>
  <si>
    <t>Porcentaje  de  jovenes en riesgo de habitabilidad en calle vinculados a la Ruta de Oportunidades para jóvenes.</t>
  </si>
  <si>
    <t>(Sumatoria de jóvenes en riesgo de habitabilidad en calle vinculados a la Ruta de Oportunidades Juveniles /Total de jóvenes en riesgo de habitabilidad en calle que manifestaron interés en vincularse a la Ruta de Oportunidades Juveniles y que cumplen con los requisitos)*100</t>
  </si>
  <si>
    <t xml:space="preserve"> 05 Desarrollo integral para la felicidad y el ejercicio de la ciudadanía
 </t>
  </si>
  <si>
    <t>1116  Distrito joven</t>
  </si>
  <si>
    <t>Integrar a 30 organizaciones públicas y privadas a la Ruta de Oportunidades para jóvenes.</t>
  </si>
  <si>
    <t>1.52</t>
  </si>
  <si>
    <t>Implementar y realizar seguimiento a procesos de formación e información para la prevención de la maternidad y la paternidad temprana dirigidos a adolescentes y jóvenes de los centros IDIPRON</t>
  </si>
  <si>
    <t>Carolina Rincón</t>
  </si>
  <si>
    <t>3279797
ext.1231</t>
  </si>
  <si>
    <t>lcrincon@sdis.gov.co</t>
  </si>
  <si>
    <r>
      <rPr>
        <sz val="10"/>
        <rFont val="Calibri Light"/>
        <family val="2"/>
      </rPr>
      <t xml:space="preserve">Porcentaje de Adolescentes y jóvenes  definidos en los centros de IDIPRON para ser formados/informados en derechos sexuales y derechos reproductivos para la prevención de la maternidad y la paternidad temprana de los centros de atencíon de IDIPRON
</t>
    </r>
  </si>
  <si>
    <t>(Sumatoria de Adolescentes y jóvenes formados/informados en derechos sexuales y derechos reproductivos para la prevención de la maternidad y la paternidad temprana de los centros de atencíon de IDIPRON/ Total de Adolescentes y jóvenes definidos en los centros de IDIPRON  para ser  formados en derechos sexuales y derechos reproductivos para la prevención de la maternidad y la paternidad temprana)*100</t>
  </si>
  <si>
    <t xml:space="preserve"> 01 Prevención y atención de la maternidad y la paternidad tempranas.</t>
  </si>
  <si>
    <t>1093  Prevención y atención de la maternidad y la paternidad temprana</t>
  </si>
  <si>
    <t>Implementar 1.00 Estrategia Distrital de prevención de la maternidad y la paternidad temprana.</t>
  </si>
  <si>
    <t>1.68</t>
  </si>
  <si>
    <t xml:space="preserve">Sensibilizar e informar profesionales y personal de apoyo de los centros de IDIPRON en prevención de la maternidad y la paternidad temprana </t>
  </si>
  <si>
    <r>
      <rPr>
        <sz val="10"/>
        <rFont val="Calibri Light"/>
        <family val="2"/>
      </rPr>
      <t xml:space="preserve">Porcentaje de Profesionales o personal de apoyo definidos en los centros IDIPRON para ser sensibilizados o informados en prevención de la maternidad y paternidad temprana
</t>
    </r>
  </si>
  <si>
    <t>(Sumatoria de Profesionales y personal de apoyo de los centros IDIPRON sensibilizados o informados en prevención de la maternidad y paternidad temprana/ Total del Profesionales y personal de apoyo definidos en los centros IDIPRON para ser sensibilizados o informados en prevención de la maternidad y paternidad temprana)*100</t>
  </si>
  <si>
    <t>No se realizaron acciones en esta meta.</t>
  </si>
  <si>
    <t>1.53</t>
  </si>
  <si>
    <t>Vincular al modelo pedagógico a 23,685 Niños, niñas, adolescentes y jóvenes en situación de calle, en riesgo de habitabilidad en calle y en condiciones de fragilidad social, para la protección y restitución de sus derechos.</t>
  </si>
  <si>
    <t>214 Instituto Distrital para la Protección de la Niñez y la Juventud</t>
  </si>
  <si>
    <t>Blanca Riaño
Kattia Pinzón
Jasson Pinillos</t>
  </si>
  <si>
    <t>314 285 3606
311 238 0029</t>
  </si>
  <si>
    <t xml:space="preserve">blancar@idipron.gov.co
kattiap@idipron.gov.co
jassonp@idipron.gov.co </t>
  </si>
  <si>
    <t>Número de Niños, niñas, adolescentes y jóvenes en situación de calle, en riesgo de habitabilidad en calle y en condiciones de fragilidad social, vinculados.</t>
  </si>
  <si>
    <t>Sumatoria de Niños, niñas, adolescentes y jóvenes en situación de calle, en riesgo de habitabilidad en calle y en condiciones de fragilidad social, vinculados</t>
  </si>
  <si>
    <t xml:space="preserve"> 05 Desarrollo integral para la felicidad y el ejercicio de la ciudadanía
</t>
  </si>
  <si>
    <t>111 Calles Alternativas</t>
  </si>
  <si>
    <t>971  Calles alternativas: Atención integral a niñez y juventud en situación de calle, en riesgo de habitabilidad en calle y en condiciones de fragilidad social.</t>
  </si>
  <si>
    <t>Vincular al modelo pedagógico a 29800 Niños, niñas, adolescentes y jóvenes en situación de calle, en riesgo de habitabilidad en calle y en condiciones de fragilidad social, para la protección y restitución de sus derechos.</t>
  </si>
  <si>
    <t>Es importante aclarar, que No es prudente sumar la programación y ejecución de la política establecida en este plan de acción,  adicionándolas a la de infancia y adolescencia y juventud. Ya que estas últimas contienen a lo proyectado y ejecutado en este Plan de acción.</t>
  </si>
  <si>
    <t>1.54</t>
  </si>
  <si>
    <t>Reestablecer derechos a la totalidad de Niños Niñas y Adolescentes victimas de explotación sexual y comercial, que sean atendidos por el  IDIPRON
(estimado en 130 NNA)</t>
  </si>
  <si>
    <t>Porcentaje de NNA victimas de explotación sexual y comercial, que reciba el IDIPRON atendidos.</t>
  </si>
  <si>
    <t xml:space="preserve">(Sumatoria de Niños, Niñas y Adolescentes victimas de explotación sexual  atendidos con derechos restablecidos/  Total de Niños, Niñas y Adolescentes victimas de explotación sexual recibidos y que cumplen con los requisitos para la atención) * 100 </t>
  </si>
  <si>
    <t xml:space="preserve">
100%</t>
  </si>
  <si>
    <t>2 Pilar Igualdad de calidad de vida</t>
  </si>
  <si>
    <t>Restablecer derechos al 100% de NNA victimas de explotación sexual y comercial, que reciba el IDIPRON
(estimado en 130 NNA)</t>
  </si>
  <si>
    <t xml:space="preserve">Se benefiaciaron 197 NNA </t>
  </si>
  <si>
    <t>1.55</t>
  </si>
  <si>
    <t>Atender Integralmente a 900.00 NNA en riesgo de explotación sexual comercial se vinculan a la oferta del
IDIPRON.</t>
  </si>
  <si>
    <t>Porcentaje de Niños, Niñas y Adolescentes, en riesgo de ser victimas de explotación sexual y comercial, recibidos por el IDIPRON atendidos.</t>
  </si>
  <si>
    <t>(Sumatoria de  Niños Niñas y Adolescentes en riesgo de ser victimas de explotación sexual atendidos/ Niños Niñas y Adolescentes en riesgo de ser victimas de explotación sexual recibidos) * 100.</t>
  </si>
  <si>
    <t xml:space="preserve">96%
</t>
  </si>
  <si>
    <t>Atender Integralmente a 950.00 NNA en riesgo de explotación sexual comercial se vinculan a la oferta del
IDIPRON.</t>
  </si>
  <si>
    <t>Se dio un avance de la meta del 100% beneficiádose 950 NNA en riesgo de explotación sexual y comercial. teniendo encuenta la reprogramación en la magnitud de la meta realizada en el mes de  diciembre de 2019.</t>
  </si>
  <si>
    <t>1.56</t>
  </si>
  <si>
    <t>Ofrecer a 9,060 Oportunidades de empoderamiento de competencias laborales para Jóvenes con vulneración de derechos</t>
  </si>
  <si>
    <t>Número de Jóvenes  beneficiados con oportunidades.</t>
  </si>
  <si>
    <t>Sumatoria de Jóvenes  beneficiados con oportunidades.</t>
  </si>
  <si>
    <t>3 Pilar Igualdad de calidad de vida</t>
  </si>
  <si>
    <t xml:space="preserve"> 5 Desarrollo integral para la felicidad y el ejercicio de la ciudadanía
</t>
  </si>
  <si>
    <t>112 Distrito joven</t>
  </si>
  <si>
    <t xml:space="preserve">1104  Distrito joven: Desarrollo de competencias laborales a jóvenes con derechos vulnerados
</t>
  </si>
  <si>
    <t>Ofrecer a  Oportunidades de empoderamiento de competencias laborales para 9060 Jóvenes con vulneración de derechos</t>
  </si>
  <si>
    <t>1.57</t>
  </si>
  <si>
    <t>Vincular 306 Jóvenes con vulneración de derechos como guías de cultura ciudadana durante el cuatrienio.</t>
  </si>
  <si>
    <t>Número de Jóvenes con vulneración de derechos, vinculados como guías de cultura.</t>
  </si>
  <si>
    <t>Sumatoria de  Jóvenes con vulneración de derechos, vinculados como guías de cultura.</t>
  </si>
  <si>
    <t>4 Pilar Igualdad de calidad de vida</t>
  </si>
  <si>
    <t>Vincular 306 Jóvenes con vulneración de derechos Como guías de cultura ciudadana durante el cuatrienio.</t>
  </si>
  <si>
    <t>Se lograron vincular 335 jóvenes.</t>
  </si>
  <si>
    <t>2.1</t>
  </si>
  <si>
    <t>2. Componente de Atención Integral e Integrada en Salud</t>
  </si>
  <si>
    <t>1. Garantía de Aseguramiento en Salud para las Ciudadanas y los Ciudadanos Habitantes de Calle</t>
  </si>
  <si>
    <t xml:space="preserve">Promover la afiliación al Sistema General de Seguridad Social en Salud de toda la población identificada como habitante de calle e incluida en el listado censal emitido por la Secretaria Distrital de Integración Social o la entidad responsable que hace sus veces. </t>
  </si>
  <si>
    <t>Garantizar la Afiliación al sistema general de seguridad social a la población habitante de calle, transitoria o permanente, reportadas mediante base censal por la Secretaría Distrital de Integración Social e IDIPRON.</t>
  </si>
  <si>
    <t>Salud</t>
  </si>
  <si>
    <t>201 Secretaría Distrital de Salud / Fondo Financiero Distrital de Salud</t>
  </si>
  <si>
    <t xml:space="preserve">Olga Vargas Rubio 
</t>
  </si>
  <si>
    <t>312 5630728
364 9090 Ext. 9618</t>
  </si>
  <si>
    <t>o2vargas@saludcapital.gov.co</t>
  </si>
  <si>
    <t>Porcentaje de población habitante de calle, transitoria o permanente, Afiliada al sistema general de seguridad social en salud.</t>
  </si>
  <si>
    <t>(Sumatoria de población habitante de calle, transitoria o permanente, Afiliada al sistema general de seguridad social en salud / Total de población habitante de calle reportada mediante base censal por la Secretaría Distrital de Integración Social e IDIPRON) x 100</t>
  </si>
  <si>
    <t xml:space="preserve">
01 Pilar Igualdad de calidad de vida</t>
  </si>
  <si>
    <t>09 Atención integral y eficiente en salud</t>
  </si>
  <si>
    <t>1184  Aseguramiento social universal en salud</t>
  </si>
  <si>
    <t>Garantizar la continuidad de 1’291.158 afiliados al régimen subsidiado de salud y ampliar coberturas hasta alcanzar 1.334,667 en 2020</t>
  </si>
  <si>
    <t>ND</t>
  </si>
  <si>
    <t>Meta constante - reporte por demanda según afiliación. Es importante señalar que la Direccion de Aseguramiento recibe y procesa el listado censal y las novedades reportadas y tramita las afiliaciones al regimen subsidiado de la poblacion habitante de calle, enviada  periódicamente por la  Secretaria de Integración Social - SDIS, acorde a lo ordenado por el Decreto 780/2016.
Estimación de recursos de UPC para población habitante de calle: Valor UPC  Resolución   5858/2018:    $    905.425,20*  N° Habitantes de Calle listado censal registrados en la BDUA al cierre del periodo 31 de diciembre de 2019.
La variación en la población afiliada (Habitante de Calle) respecto a periodos anteriores se disminuida debido a los procesos de novidades reprotados como: Fallecidos, Trasalados al contributivo y/o cruce de información con INPEC.</t>
  </si>
  <si>
    <t>2.10</t>
  </si>
  <si>
    <t>2. Acceso Integral e Integrado a los Servicios de Salud para las Ciudadanas y los Ciudadanos Habitantes de Calle</t>
  </si>
  <si>
    <t>Adelantar las medidas necesarias para el acceso a la atención de los Ciudadanos identificados como Habitantes de Calle por la Secretaria Distrital de Integración Social o la entidad responsable que haga sus veces.</t>
  </si>
  <si>
    <t>Identificación de casos de mujeres CHC de dificil manejo, para el seguimento a su estado de salud, a través de la participación en la Mesa de Articulación Interinstitucional que lidera el Ministerio de Salud.</t>
  </si>
  <si>
    <t>Porcentaje de  Ciudadanas Habitantes de Calle a las cuales se les realiza seguimiento a su estado de salud</t>
  </si>
  <si>
    <t>(Sumatoria de  Ciudadanas Habitantes de Calle con seguimiento  a su estado de salud /Número  de  Ciudadanas Habitantes de Calle identificadas en los centros) x 100</t>
  </si>
  <si>
    <t xml:space="preserve">La Mesa Intersectorial se reune mensualmente y está conformada por el sector, salud, social, Mujer y el Ministerio de Salud. Desde allí se realiza seguimiento de casos de mujeres diversas habitantes de calle, cuyo manejo en salud haya sido difícil, en cuanto a las propias dinámicas de calle, que impiden las condiciones óptimas para el cuidado y tramiento en salud. Durante  el primer semestre se hizo seguimiento a cuatro mujeres de las cuales dos fallecieron por su delicado estado de salud y a dos se realiza seguimiento intersectorial.
La Mesa Intersectorial a travès de la estrategia de articulación, realizó seguimiento de dos casos complejos de ciudadanas habitantes de calle, de difícil manejo por su estado de abandono a los medicamentos para el seguimiento de su salud, por enfermedad deteriorante y prevaleciente. 
Debido a la dificultad para el seguimiento la Subdirecciòn para la Adultez articula con el equipo territorial, para la búsqueda de los  ciudadanos que hacen resistencia para visitar los servicios de atenciòn. </t>
  </si>
  <si>
    <t>2.5</t>
  </si>
  <si>
    <t>3. Prevención y Control de Eventos de Interés en Salud Pública para la población Habitante de Calle y para las personas en riesgo de habitar calle</t>
  </si>
  <si>
    <t xml:space="preserve">Desarrollar estrategias de promoción, prevención, tamizaje, diagnóstico, tratamiento y seguimiento a los casos identificados relacionados con eventos de interés en salud pública, los cuales deben ser priorizados mediante indicadores de morbi-mortalidad derivados del monitoreo de las condiciones de salud de la población y la afectación sentida por la misma. </t>
  </si>
  <si>
    <t xml:space="preserve">Vincular población habitante de calle en procesos de detección temprana de alteraciones relacionadas con condiciones crónicas, (Cardiovascular, Diabetes, EPOC, Cáncer), en articulación con la SDIS (revisar el cruce de información con el RIPS).
</t>
  </si>
  <si>
    <t xml:space="preserve">Pocentaje de personas habitantes de calle vinculadas a   procesos de detección temprana de alteraciones relacionadas con condiciones crónicas, (Cardiovascular, Diabetes, EPOC, Cáncer)
</t>
  </si>
  <si>
    <t>(Sumatoria de personas habitantes de calle vinculadas a   procesos de detección temprana de alteraciones relacionadas con condiciones crónicas, (Cardiovascular, Diabetes, EPOC, Cáncer)/ personas habitantes de calle identificadas en los   procesos de detección temprana de alteraciones relacionadas con condiciones crónicas, (Cardiovascular, Diabetes, EPOC, Cáncer) x 100</t>
  </si>
  <si>
    <t>1186  Atención integral en salud</t>
  </si>
  <si>
    <t>Aumentar al 30% la cobertura en detección temprana de alteraciones relacionadas con condiciones crónicas, (Cardiovascular, Diabetes, EPOC, Cáncer).</t>
  </si>
  <si>
    <t>En 2019  de acuerdo a la información obtenida del Registro  Individual de Prestación de Servicios de Salud – RIPS, se esta priorizando las enfermedades transmisibles con 1 .754 atenciones a personas en habitanza de calle.</t>
  </si>
  <si>
    <t>2.6</t>
  </si>
  <si>
    <t>Implementar una estrategia para garantizar las acciones de  tamizajes, diagnósticos y tratamiento para alcanzar una carga viral indetectable, con ciudadanos y ciudadanas habitante de calle del Distrito Capital.</t>
  </si>
  <si>
    <t>Estrategia implementada con ciudadanos y ciudadanas habitante de calle del Distrito Capital.</t>
  </si>
  <si>
    <t>2020 el 80% de las personas viviendo con VIH en el Distrito Capital, cuentan con tamizaje, conocen su diagnóstico y alcanzan una carga viral indetectable.</t>
  </si>
  <si>
    <t>El abordaje de personas que habitan y/o están en riesgo de habitar en calle, en seis (6) instituciones donde se atiende por demanda inducida a 5.072 personas en Centros de Atención Transitoria para Habitantes de Calle, servicios que ofrecen la Secretaría Distrital de Integración Social. Así como 3.270 personas en Unidades de Protección Integral de Habitante de Calle (UPI) del el Instituto Distrital para la Niñez y la Juventud (IDIPRON).
En el Espacio Público se abordaron 6.151 habitantes de calle con los cuales de trabajó 174 centros de escucha; se realizaron 611 pruebas rápidas de VIH en el espacio público a población Habitantes de Calle y 571 pruebas rápidas de Sífilis para población Habitante de Calle de las cuales 57 fueron pruebas positivas para esta población.</t>
  </si>
  <si>
    <t>2.7</t>
  </si>
  <si>
    <t>Realizar actividades que permitan reducir la mortalidad por Tuberculosis en ciudadanos y ciudadanas habitante de calle del Distrito Capital</t>
  </si>
  <si>
    <t>Porcentaje de actividades que permitan reducir la mortalidad por Tuberculosis en ciudadanos y ciudadanas habitante de calle del Distrito Capital</t>
  </si>
  <si>
    <t>(Sumatoria de actividades que permitan reducir la mortalidad por Tuberculosis en ciudadanos y ciudadanas habitante de calle del Distrito Capital/Total de actividades programadas que permitan reducir la mortalidad por Tuberculosis en ciudadanos y ciudadanas habitante de calle del Distrito Capital)x100</t>
  </si>
  <si>
    <t xml:space="preserve"> A 2020 lograr la reducción de la mortalidad por Tuberculosis en el Distrito Capital a menos de 1 caso por 100.000 habitantes</t>
  </si>
  <si>
    <t xml:space="preserve">Las subredes integradas de servicios de salud, realizan tamización para Tuberculosis en las unidades de atención, la subred Centro Oriente diagnosticó el 66% de los casos (N=164), siendo la subred, que más casos diagnosticó desde 2016 – 2019. 
De igual forma, desde Programas y Acciones en Salud Pública, el Programa Distrital de Control de Tuberculosis abordó y realizó seguimiento de 33 casos confirmados desde las diferentes unidades de servicios de salud durante el año 2019, logrando el éxito en el tratamiento del 33% de los casos en ese mismo año.
</t>
  </si>
  <si>
    <t>2.8</t>
  </si>
  <si>
    <t>Garantizar el 100% de atención a personas habitantes de calle que soliciten atención en  procesos de rehabilitación integral con adicciones, en articulación con la SDIS e IDIPRON.</t>
  </si>
  <si>
    <t>Porcentaje de personas habitantes de calle atendidas en  procesos de rehabilitación integral con adicciones</t>
  </si>
  <si>
    <t xml:space="preserve">(Sumatoria de personas atendidas en procesos de rehabilitación integral con adicciones, en articulación / Total de personas que solicitan procesos de rehabilitación integral con adicciones, en articulación)x 100  </t>
  </si>
  <si>
    <t>1187  Gestión compartida del riesgo y fortalecimiento de la EPS Capital Salud</t>
  </si>
  <si>
    <t>A 2020 iniciar en instituciones adscritas o vinculadas procesos de rehabilitación integral en 800 pacientes con adicciones.</t>
  </si>
  <si>
    <t xml:space="preserve">
Durante el 2019 se brindó atención en el marco de dicha meta a población habitante de calle así: Enero: 41, Febrero: 48, Marzo: 44, Abril: 50, Mayo:51, Junio:46, Julio: 45, Agosto: 50, Septiembre: 26, Octubre: 49, Noviembre: 46 y Diciembre: 50. Con el siguiente análisis a diciembre 31 de 2019: 11 – Egresos y un total de 32 pacientes atendidos. </t>
  </si>
  <si>
    <t>2.9</t>
  </si>
  <si>
    <t xml:space="preserve">Incluir a niños, niñas, adolescentes y jóvenes en riesgo de habitar calle, con alta permanencia en calle o en situación de vida en calle en el plan ampliado de inmunizaciòn. </t>
  </si>
  <si>
    <t xml:space="preserve">Porcentaje de niños, niñas, adolescentes y jóvenes en riesgo de habitar calle, con alta permanencia en calle o en situación de vida en calle incluidos en el plan ampliado de inmunización. </t>
  </si>
  <si>
    <t xml:space="preserve">(Sumatoria de niños, niñas, adolescentes y jóvenes en riesgo de habitar calle, con alta permanencia en calle o en situación de vida en calle incluidos en el plan ampliado de inmunización/ Total de  niños, niñas, adolescentes y jóvenes en riesgo de habitar calle, con alta permanencia en calle o en situación de vida en calle identificados para inclusión en el plan ampliado de inmunización. </t>
  </si>
  <si>
    <t>1 Pilar Igualdad de calidad de vida</t>
  </si>
  <si>
    <t>9 Atención integral y eficiente en salud</t>
  </si>
  <si>
    <t>Lograr y mantener coberturas de vacunación iguales o mayores al 95% en todos los biológicos del PAI.</t>
  </si>
  <si>
    <t>En 2019 se administraron de 636 biológicos en población habitante en calle, como estrategia para el control y prevención de enfermedades prevenibles por vacunas. Para el periodo de enero a mayo de 2019 se llevaron a cabo 122 Jornadas de vacunación de habitante de calle en las cuatro Subres Integradas de servicios: Norte:  42 Jornadas, Centro Oriente: 31 Jornadas, Sur: 13 y Sur Occidente: 26 Jornadas, las cuales aportan a la prevención y control de Eventos de Interés en Salud Pública para la población Habitante de Calle y para las personas en riesgo de habitar calle</t>
  </si>
  <si>
    <t>El presupuesto programado corresponde al del Programa Ampliado de Inmunizaciones - PAI-  que está dirigido a toda la población de acuerdo al esquema de vacunación establecido; para el presupuesto ejecutado se está reportando lo que corresponde a la gestión realizada desde el PAI  para la búsqueda de poblacion vulnerable para ser inmunizado frente a los biológicos de acuerdo a su edad.</t>
  </si>
  <si>
    <t>2.11</t>
  </si>
  <si>
    <t xml:space="preserve">4. Garantía de Derechos Sexuales y Derechos Reproductivos para la población Habitante de Calle y para las personas en riesgo de habitar calle </t>
  </si>
  <si>
    <t xml:space="preserve">Implementación y/o fortalecimiento de las acciones, programas y estrategias que garanticen el acceso, la información y el servicio a los hombres y mujeres Habitantes de la Calle y personas en riesgo de habitar la calle para decidir en relación de sus Derechos sexuales y Derechos reproductivos.  </t>
  </si>
  <si>
    <t>Capacitar auxiliares de enfermería del Proyecto 1108 en derechos a la salud de las mujeres y derechos sexuales y reproductivos</t>
  </si>
  <si>
    <t>Número de auxiliares de enfermería del Proyecto 1108 capacitados(as)</t>
  </si>
  <si>
    <t>Sumatoria  de auxiliares de enfermería del Proyecto 1108 capacitados(as)</t>
  </si>
  <si>
    <t>2.12</t>
  </si>
  <si>
    <t>Número de talleres desarrollados sobre los derechos sexuales reproductivos</t>
  </si>
  <si>
    <t>Sumatoria de talleres desarrollados sobre los derechos sexuales reproductivos</t>
  </si>
  <si>
    <t>3.1</t>
  </si>
  <si>
    <t xml:space="preserve">3.Componente de Seguridad Humana y Convivencia Ciudadana. </t>
  </si>
  <si>
    <t>1. Generación de conocimiento para la comprensión de los conflictos relacionados con el fenómeno de la habitabilidad en calle.</t>
  </si>
  <si>
    <t>Desarrollar, consolidar, analizar y difundir la información que describa territorial y diferencialmente los conflictos y situaciones que vulneran la integridad física, psicológica y moral de las personas en riesgo de habitar la calle, con alta permanencia en calle, de los Ciudadanos y Ciudadanas Habitantes de Calle, y de la comunidad en general vinculada al Fenómeno.</t>
  </si>
  <si>
    <t xml:space="preserve">Realizar un  estudio sobre delitos, violencias y conflictividades  de personas habitantes de calle.                                            
</t>
  </si>
  <si>
    <t>Seguridad, Convivencia y Justicia</t>
  </si>
  <si>
    <t>Secretaría Distrital de Seguridad, Convivencia y Justicia</t>
  </si>
  <si>
    <t>María Mercedes Córdoba Barbosa
Luis Guillermo Oyuela</t>
  </si>
  <si>
    <t xml:space="preserve">
3779595
1131</t>
  </si>
  <si>
    <t xml:space="preserve">mmcordoba@scj.gov.co
luis.oyuela@scj.gov.co
  </t>
  </si>
  <si>
    <t xml:space="preserve">Un estudio sobre delitos, violencias y conflictividades  de personas habitantes de calle.                                                    
</t>
  </si>
  <si>
    <t>_03_Pilar_Construcción_de_Comunidad_y_Cultura_Ciudadana</t>
  </si>
  <si>
    <t>_19_Seguridad_y_convivencia_para_todos</t>
  </si>
  <si>
    <t>_148_Seguridad_y_convivencia_para_Bogotá</t>
  </si>
  <si>
    <t>Prevención y Control del Delito en el Distrito Capital</t>
  </si>
  <si>
    <t>Elaborar 20 documentos de política pública que involucren la utilización de métodos cuantitativos, geoestadísticos y cualitativos de investigación para respaldar con evidencia empírica el proceso de toma de decisiones.</t>
  </si>
  <si>
    <t xml:space="preserve">Un (1) estudio realizado por parte de la Oficina de Análisis de Información y Estudios estratégicos de la Secretaría Distrital de Seguridad, Convivencia y Justicia que contempla ocurrencia de delitos en contra de los(as) ciudadanos(as) habitantes de calle y aquellos ocurridos por ellos(ellas). Para el año 2017 se realizó el estudio cumpliendo el 100% a pesar que estaba presupuestada para el 2018. El documento permitirá tomar decisiones de política pública en materia de seguridad y  convivencia, cuando la población habitante de calle es víctima o victimaria de delitos o comportamientos contrarios a la convivencia. </t>
  </si>
  <si>
    <t>3.2</t>
  </si>
  <si>
    <t>Realizar reportes por parte de los equipos territoriales sobre incidentes de seguridad y convivencia con habitantes de calle en el Sistema de indicadores de la Secretaría de Seguridad, Convivencia y Justicia "Tinguas"</t>
  </si>
  <si>
    <t>Número de reportes realizados por parte de los equipos territoriales sobre incidentes de seguridad y convivencia con habitantes de calle</t>
  </si>
  <si>
    <t>Sumatoria de reportes realizados por parte de los equipos territoriales sobre incidentes de seguridad y convivencia con habitantes de calle</t>
  </si>
  <si>
    <t>Implementar 100% la Dirección de Análisis de Información para la toma de decisiones</t>
  </si>
  <si>
    <t>3.4</t>
  </si>
  <si>
    <t>2. Acciones de convivencia pacífica entre los habitantes de calle y la comunidad en general</t>
  </si>
  <si>
    <t>Realizar estrategias que contribuyan a la convivencia pacífica entre la población habitante de la calle y los demás habitantes de la ciudad a partir de acciones que promuevan el reconocimiento del otro como sujeto de Derechos, y de la generación de procesos de mutuo respeto y tolerancia, de la comunidad en general para con las y los Habitantes de Calle como de éstos hacia los demás habitantes de la ciudad.</t>
  </si>
  <si>
    <t>Informar a la ciudadanía sobre las acciones de transformación del fenómeno de habitabilidad en calle en el marco de las acciones desarrolladas con relación a la implementación de la Política Pública Distrital para el fenómeno de Habitabilidad en calle.</t>
  </si>
  <si>
    <t>260 Canal Capital</t>
  </si>
  <si>
    <t>Porcentaje de difusiones realizadas sobre las acciones de transformación del fenómeno de habitabilidad en calle en el marco de las acciones desarrolladas con relación a la implementación de la Política Pública Distrital para el fenómeno de Habitabilidad en calle.</t>
  </si>
  <si>
    <t>(Sumatoria de  difusiones realizadas sobre las acciones de transformación del fenómeno de habitabilidad en calle en el marco de las acciones desarrolladas con relación a la implementación de la Política Pública Distrital para el fenómeno de Habitabilidad en calle/ Tota de difusiones solicitadas  con relación a la implementación de la Política Pública Distrital para el fenómeno de Habitabilidad en calle)X100</t>
  </si>
  <si>
    <t>3.5</t>
  </si>
  <si>
    <t xml:space="preserve">Fortalecer Frentes Locales de Seguridad que tengan relación con el fenómeno de habitabilidad en calle
</t>
  </si>
  <si>
    <t>Número de mesas de acompañamiento realizadas en los espacios de trabajo con Frentes Locales de Seguridad sobre el fenómeno de habitabilidad en calle</t>
  </si>
  <si>
    <t>sumatoria de  mesas de acompañamiento realizadas en los espacios de trabajo con Frentes Locales de Seguridad sobre el fenómeno de habitabilidad en calle</t>
  </si>
  <si>
    <t>Implementar 100% una estrategia de control por medio del fortalecimiento de la investigación judicial y criminal de delitos priorizados y el fortalecimiento de la gestión de las entidades de seguridad.</t>
  </si>
  <si>
    <t>3.6</t>
  </si>
  <si>
    <t>Diseñar e Implementar el Protocolo de acompañamiento  en seguridad y convivencia para equipos territoriales del Distrito</t>
  </si>
  <si>
    <t>Clara Tatiana Zapata Carrillo
Alberto Sánchez
Andrea Ardila
Nathalie Pabón</t>
  </si>
  <si>
    <t>3214765915
3779595</t>
  </si>
  <si>
    <t xml:space="preserve">clara.zapata@scj.gov.co
alberto.sanchez@scj.gov.co
andrea.ardila@scj.gov.co
  </t>
  </si>
  <si>
    <t>Porcentaje de Diseño e Implementación del Protocolo de acompañamiento  en seguridad y convivencia para equipos territoriales del Distrito</t>
  </si>
  <si>
    <t>(Sumatoria de fases ejecutadas /fases programadas) x 100% 
Diseño del Protocolo (30%)
Protocolo en Implementación (70%)</t>
  </si>
  <si>
    <t>Participación en cinco (5) mesas para la articulación de actividades en el CanaL
Se han llevado a cabo diferentes actividades en las ciclorrutas, con el fin de acercar a los bici usuarios a la denuncia, entre ellas, seis (6) jornadas de bici denuncia, con una atención aproximada de cuatrocientos setenta (470) personas
Se han acompañado cuarenta y cuatro (44) jornadas de sensibilización lideradas por la SDIS y control interinstitucional en la localidad de Los Mártires y doscientas sesenta y ocho (268) en la localidad de Puente Aranda en horario diurno y nocturno.</t>
  </si>
  <si>
    <t>3.7</t>
  </si>
  <si>
    <t xml:space="preserve">Implementar el Protocolo de seguridad en entornos escolares definido y aprobado por el comité de Convivencia Escolar, el cual incluye temáticas de personas habitantes de calle.
</t>
  </si>
  <si>
    <t xml:space="preserve"> Protocolo de seguridad en entornos escolares definido y aprobado por el comité de Convivencia Escolar, el cual incluye temáticas de personas habitantes de calle Implementado.
</t>
  </si>
  <si>
    <t>En el marco de las acciones de los equipos territoriales, la Entidad realizó acompañamiento a los Colegios Agustín Nieto Caballero y Antonia Santos durante el ingreso y salida de los estudiantes  dos veces por semana y en ejecución del calendario escolar.</t>
  </si>
  <si>
    <t>3.8</t>
  </si>
  <si>
    <t>Implementar el Protocolo en lugares concentración de habitantes de calle asociadas con la venta y consumo colectivo de drogas.</t>
  </si>
  <si>
    <t>Ximena Ardila
Andrea Ardila</t>
  </si>
  <si>
    <t>315 8295876</t>
  </si>
  <si>
    <t xml:space="preserve">ximena.ayala@scj.gov.co 
andrea.ardila@scj.gov.co
  </t>
  </si>
  <si>
    <t xml:space="preserve"> Protocolo en lugares concentración de habitantes de calle asociadas con la venta y consumo colectivo de drogas implementado.</t>
  </si>
  <si>
    <t>la Secretaría Distrital de Integración Social – SDIS – en acompañamiento de esta Secretaría, han realizado cuarenta y seis (46) jornadas de sensibilización en las que se socializa la oferta institucional para el traslado voluntario a los hogares de paso puestos a dispuestos por el Distrito para la atención de esta población. Cabe aclarar, que estas acciones están orientadas a fortalecer los procesos de inclusión social y no como una medida que asocie la presencia de –CHC- con la comisión de delitos.</t>
  </si>
  <si>
    <t>3.9</t>
  </si>
  <si>
    <t>3. Acciones para la protección de la vida y el acceso a la justicia de las Ciudadanas y los Ciudadanos Habitantes de Calle.</t>
  </si>
  <si>
    <t xml:space="preserve">Implementar en territorios de alta complejidad una estrategia encaminada a debilitar las estructuras delincuenciales dedicadas al microtráfico que involucra a las personas habitantes de calle.       </t>
  </si>
  <si>
    <t xml:space="preserve">Porcentaje de territorio de alta complejidad en los que se ha implementado una estrategia  encaminada a debilitar las estructuras delincuenciales dedicadas al microtráfico que involucra a las personas habitantes de calle.                    </t>
  </si>
  <si>
    <t xml:space="preserve">(Sumatoria de territorios de alta complejidad en los que se ha implementado la estrategia encaminada a debilitar las estructuras delincuenciales dedicadas al microtráfico que involucra a las personas habitantes de calle/ Total de territorios de alta complejidad del Distrito priorizados) *100         </t>
  </si>
  <si>
    <t xml:space="preserve">En la vigencia del 2018 en las localidades de Los Mártires y Santa Fe, se desarrollaron actividades por parte de los entes de investigación y control a través de las cuales se logró la desarticulación de cinco (5) grupos de delincuencia común organizada dedicadas presuntamente al tráfico local de estupefacientes, en territorios en los que existe una alta concentración de ciudadanos(as) habitantes de calle. </t>
  </si>
  <si>
    <t>3.11</t>
  </si>
  <si>
    <t xml:space="preserve">Adelantar acciones territoriales para garantizar la protección de la vida y el acceso a la justicia de las Ciudadanas y Ciudadanos Habitantes de Calle, con el fin de disminuir el impacto de los diferentes tipos de violencia en su integridad física, psicológica y moral, desde un enfoque diferencial y de género. </t>
  </si>
  <si>
    <t>Involucrar el 100% de  abogados(as) que trabajan en temas relacionados con el fenómeno de habitabilidad en calle en el Distrito, en "Centros de estudio"  de temas juridicos asociados al fenómeno de habitabilidad en calle.</t>
  </si>
  <si>
    <t>Gestión Jurídica</t>
  </si>
  <si>
    <t>136 Secretaría Jurídica Distrital</t>
  </si>
  <si>
    <t>Zulma Rojas</t>
  </si>
  <si>
    <t>321 4154879
3813000 Ext. 1783</t>
  </si>
  <si>
    <t xml:space="preserve">
zrojas@secretariajuridica.gov.co</t>
  </si>
  <si>
    <t>Porcentaje de  abogados(as) que trabajan en temas relacionados con el fenómeno de habitabilidad en calle del Distrito que participan en "Centros de estudio"  de temas juridicos asociados al fenómeno de habitabilidad en calle.</t>
  </si>
  <si>
    <t>(Sumatoria de  abogados(as) que trabajan en temas relacionados con el fenómeno de habitabilidad en calle del Distrito que participan en "Centros de estudio"  de temas juridicos asociados al fenómeno de habitabilidad en calle/Total de  abogados(as) que trabajan en temas relacionados con el fenómeno de habitabilidad en calle del Distrito convocados a los Centros de EStudio)x100 )</t>
  </si>
  <si>
    <t>07 Eje transversal Gobierno legítimo, fortalecimiento local y eficiencia</t>
  </si>
  <si>
    <t>43 Modernización institucional</t>
  </si>
  <si>
    <t>7501 Implementación y fortalecimiento de la Gerencia Jurídica Transversal para una Bogotá eficiente y Mejor
para Todos</t>
  </si>
  <si>
    <t xml:space="preserve">Llevar a cabo   46.00 eventos de orientación jurídica.
 </t>
  </si>
  <si>
    <t>3.12</t>
  </si>
  <si>
    <t>Brindar atención a mujeres habitantes de calle  en ejercicio de prostitución en Casa de Todas</t>
  </si>
  <si>
    <t>Mujer</t>
  </si>
  <si>
    <t>121 Secretaría Distrital de la Mujer</t>
  </si>
  <si>
    <t>Yenny Marcela Salazar Barreto</t>
  </si>
  <si>
    <t>macasaba@hotmail.com; ysalazar@sdmujer.gov.co</t>
  </si>
  <si>
    <t>Porcentaje de mujeres habitantes de calle  en ejercicio de prostitución  atendidas en la Casa de Todas</t>
  </si>
  <si>
    <t>Sumatoria de mujeres habitantes de calle en ejercicio de prostitución atendidas en Casa de Todas / Total de mujeres habitantes de calle en ejercicio de prostitución que solicitan atención en Casa de Todas) x 100</t>
  </si>
  <si>
    <t>12 Mujeres protagonistas, activas y empoderadas en el cierre de brechas de género</t>
  </si>
  <si>
    <t xml:space="preserve">129 - Mujeres protagonistas activas y empoderadas </t>
  </si>
  <si>
    <t>1067  Mujeres protagonistas, activas y empoderadas</t>
  </si>
  <si>
    <t>Operar 2 Casas de Todas  Para la Atención Integral  a mujeres en ejercicio de prostitución</t>
  </si>
  <si>
    <t>3.13</t>
  </si>
  <si>
    <t xml:space="preserve">Incorporar acciones de prevención de violencias para mujeres habitantes de calle en  los Planes locales de seguridad </t>
  </si>
  <si>
    <t>Porcentaje de planes locales de seguridad que cuentan con acciones  de prevención de violencias  para mujeres habitantes de calle.</t>
  </si>
  <si>
    <t>(Sumatoria  de planes locales de seguridad que cuentan con acciones  de prevención de violencias  para mujeres habitantes de calle/ Total de Planes locales de seguridad de las localidades priorizadas)x100
Localidades: Engativá, Santafé y Candelaria, Mártires y Puente Aranda.</t>
  </si>
  <si>
    <t xml:space="preserve">
03 Construcción de comunidad y cultura ciudadana
</t>
  </si>
  <si>
    <t xml:space="preserve"> 20 Fortalecimiento del Sistema de Protección Integral a Mujeres Víctimas de Violencia - SOFIA
 </t>
  </si>
  <si>
    <t xml:space="preserve"> 1068 Bogotá territorio seguro y sin violencias contra las mujeres</t>
  </si>
  <si>
    <t>Implementar 20 Planes locales de  seguridad para las mujeres  a través de las dinámicas de acciones</t>
  </si>
  <si>
    <t>3.14</t>
  </si>
  <si>
    <t>Informar a mujeres habitantes de calle en sus diferencias y diversidades acerca de las rutas de atención en violencias en centros de atención de la SDIS.</t>
  </si>
  <si>
    <t xml:space="preserve">Porcentaje de mujeres habitantes de calle sus diferencias y diversidades informadas en la ruta de atención de violencias en centros de atención de la SDIS. </t>
  </si>
  <si>
    <t>(Sumatoria de mujeres habitantes de calle en sus diferencias y diversidades informadas en la ruta de atención de violencias en centros de atención de la SDIS/ Total de mujeres habitantes de calle en centros de atención de la SDIS que quisieron participar . ) X100</t>
  </si>
  <si>
    <t>4.9</t>
  </si>
  <si>
    <t>4. Componente de Generación de Ingresos, Responsabilidad Social Empresarial y Formación para el Trabajo.</t>
  </si>
  <si>
    <t>6.Promoción de la autonomía y la participación económica de las Ciudadanas y los Ciudadanos Habitantes de Calle en la cadena del reciclaje del Distrito Capital</t>
  </si>
  <si>
    <t xml:space="preserve">Promover la autonomía y la participación económica de Ciudadanas y Ciudadanos Habitantes de Calle dedicadas al reciclaje, a partir de la formación de capacidades y la organización y formalización de la Industria del Reciclaje en las localidades del Distrito Capital, que conlleven a su participación en los beneficios económicos, al mejoramiento de su calidad de vida y de su relación con el resto de la ciudadanía en los territorios sociales de la Ciudad de Bogotá. </t>
  </si>
  <si>
    <t>Atender solicitudes realizadas a los habitantes de calle para la inclusión en el registro único de recicladores-RURO.</t>
  </si>
  <si>
    <t>Porcentaje de  solicitudes de Habitantes de Calle  incluidas en el Registro Único de Recicladores de Oficio - RURO</t>
  </si>
  <si>
    <t xml:space="preserve">(Sumatorria de numero de ciudadanos habitantes de calle incluidos en el RURO/ Total de ciudadanos habitantes de calle que cumplen con los criterios para ser incluidos en el RURO)*100 </t>
  </si>
  <si>
    <t xml:space="preserve">
02 Pilar   Democracia urbana
</t>
  </si>
  <si>
    <t xml:space="preserve"> 1109 Manejo integral de residuos sólidos en el Distrito Capital y la Región
</t>
  </si>
  <si>
    <t>Formular e implementar un proyecto de capacitación para la formalización a la poblacion recicladora de oficio</t>
  </si>
  <si>
    <t>4.7</t>
  </si>
  <si>
    <t>4. Formación para el trabajo y empleabilidad de las Ciudadanas y los Ciudadanos Habitantes de Calle.</t>
  </si>
  <si>
    <t>Promover competencias laborales y el desarrollo de capacidades a partir de la formación para el trabajo, para así lograr la empleabilidad de Ciudadanas y Ciudadanos Habitantes de Calle, por intermedio de la Agencia Pública de Empleo y la conformación de alianzas estratégicas con los sectores público y privado, para su inclusión económica y social.</t>
  </si>
  <si>
    <t xml:space="preserve">Formar personas que superaron la Habitabilidad en Calle en competencias blandas y transversales por medio de la Agencia Pública de Gestión y Colocación del Distrito
</t>
  </si>
  <si>
    <t>Desarrollo Económico, Industria y Turismo</t>
  </si>
  <si>
    <t>117 Secretaría Distrital de Desarrollo Económico</t>
  </si>
  <si>
    <t>Jarber Leonardo Gonzalez</t>
  </si>
  <si>
    <t>3693777 Ext 220</t>
  </si>
  <si>
    <t>jlgonzalez@desarrolloeconomico.gov.co</t>
  </si>
  <si>
    <t xml:space="preserve">Porcentaje de personas que superaron la Habitabilidad en Calle formadas en competencias blandas y transversales por medio de la Agencia Pública de Gestión y Colocación del Distrito
</t>
  </si>
  <si>
    <r>
      <t>(Sumatoria de personas que superaron la Habitabilidad en Calle formadas en competencias blandas y transversales por medio de la Agencia Pública de Gestión y Colocación del Distrito/</t>
    </r>
    <r>
      <rPr>
        <sz val="10"/>
        <rFont val="Calibri Light"/>
        <family val="2"/>
      </rPr>
      <t>Total de personas referenciadas desde los Centros de Atencion del proyecto 1108 de la SDIS y que cumplen con los requisitos) x 100</t>
    </r>
  </si>
  <si>
    <t>05 Eje transversal Desarrollo económico basado en el conocimiento</t>
  </si>
  <si>
    <t>32 Generar alternativas de ingreso y empleo de mejor calidad</t>
  </si>
  <si>
    <t>1023  Potenciar el trabajo decente en la ciudad</t>
  </si>
  <si>
    <t>Formar 26,140 personas en competencias blandas y transversales por medio de
la Agencia Pública de Gestión y Colocación del Distrito</t>
  </si>
  <si>
    <t>El presupuesto no es especifico para ex habitantes de calle, sino que es transversal a todas las poblaciones.</t>
  </si>
  <si>
    <t>4.1</t>
  </si>
  <si>
    <t>5. Desarrollo de oportunidades para el empleo de las Ciudadanas y los Ciudadanos Habitantes de Calle.</t>
  </si>
  <si>
    <t>Promover, capacidades y condiciones que le permitan visualizar el trabajo como escenario para su bienestar y acción creativa y de transformación, tanto en el espacio doméstico como en el espacio público, que permita el intercambio de potencialidades y aprendizajes, además de ser el camino para la satisfacción de las necesidades.</t>
  </si>
  <si>
    <t xml:space="preserve">Diseñar e implementar una Ruta de Inclusión Económica para Personas que superaron la Habitabilidad en Calle para su vinculación laboral a través de los diferentes procesos de intermediación.
</t>
  </si>
  <si>
    <t xml:space="preserve"> Porcentaje de diseño e implementación de la Ruta de Inclusión Económica para Personas que superaron la Habitabilidad en Calle para su vinculación laboral a través de los diferentes procesos de intermediación 
</t>
  </si>
  <si>
    <t>(Sumatoria de fases de diseño e implementaciónde la Ruta de Inclusión Económica para Personas que superaron la Habitabilidad en Calle para su vinculación laboral a través de los diferentes procesos de intermediación  ejecutadas/Total de fases de diseño e implementación de ruta de atención economica programadas) x 100
Porcentaje de diseño (50%)
Porcentaje de implementación (50%)</t>
  </si>
  <si>
    <t xml:space="preserve">
05 Eje transversal Desarrollo económico basado en el conocimiento
</t>
  </si>
  <si>
    <t>Vincular 5,564 personas laboralmente a través de los diferentes procesos de
intermediación</t>
  </si>
  <si>
    <t>Se esta iniciando el proceso de diseño de la ruta de atención diferencial en empleabilidad, para la población ex habitante de calle.</t>
  </si>
  <si>
    <t>4.2</t>
  </si>
  <si>
    <t xml:space="preserve">Atender al 100% de las  personas que superaron la Habitabilidad en Calle para acceder a oportunidades de vinculación laboral a través de los diferentes procesos de intermediación.
</t>
  </si>
  <si>
    <t>Las 6 personas fueron atendidas y formadas en competencias blandas y tranversales y competencias laborales.</t>
  </si>
  <si>
    <t xml:space="preserve">El presupuesto no es especifico para ex habitantes de calle, sino que es trasnversal a todas las poblaciones. </t>
  </si>
  <si>
    <t>4.3</t>
  </si>
  <si>
    <t>Remitir personas que superaron la Habitabilidad en Calle  formadas y certificadas a través de la Agencia de Empleo para acceder a oportunidades de vinculación laboral  con el fin de fortalecer su sostenibilidad económica.</t>
  </si>
  <si>
    <t xml:space="preserve">Porcentaje de personas que superaron la Habitabilidad en Calle  formadas y certificadas remitidas a través de la Agencia de Empleo para acceder a oportunidades de vinculación laboral  con el fin de fortalecer su sostenibilidad económica.
</t>
  </si>
  <si>
    <r>
      <t xml:space="preserve">(Sumatoria de personas que superaron la Habitabilidad en Calle formadas y certificadas, remitidas a través de la Agencia de Empleo para acceder a oportunidades de vinculación laboral  con el fin de fortalecer su sostenibilidad económica/ </t>
    </r>
    <r>
      <rPr>
        <sz val="10"/>
        <rFont val="Calibri Light"/>
        <family val="2"/>
      </rPr>
      <t>Total de personas  atendidas, formadas y certificadas remitidas a través de la Agencia de Empleo para acceder a oportunidades de vinculación laboral  con el fin de fortalecer su sostenibilidad económica  ) * 100</t>
    </r>
  </si>
  <si>
    <t>Remitir 8,528 personas formadas y certificadas por la Agencia a empleadores</t>
  </si>
  <si>
    <t>4.10</t>
  </si>
  <si>
    <t xml:space="preserve">Brindar asesoría a la población habitante o ex habitante de calle que demande la atención al programa de Formación para el Trabajo, intermediación laboral, Certificación por Competencias Laborales, la atención al programa de Emprendimiento y Empresarismo.      </t>
  </si>
  <si>
    <t xml:space="preserve">N.A </t>
  </si>
  <si>
    <t>Servicio Nacional de Aprendizaje - SENA</t>
  </si>
  <si>
    <t>Ciudadano/a remitido/a y atención brindada a personas remitidas a los diferentes programas SENA</t>
  </si>
  <si>
    <t>Sumatoria de ciudadanos/as atendidos/as en los diferentes programas del SENA
o
(Sumatoria de  ciudadanos/as atendidos/as en los diferentes programas del SENA/Total de  ciudadanos/as remitidos a los diferentes programas del SENA y que cumplian con los requisitos de los programas)*100</t>
  </si>
  <si>
    <t>5.2</t>
  </si>
  <si>
    <t>5.Componente  de Movilización Ciudadana y Redes de Apoyo Social</t>
  </si>
  <si>
    <t>2. Fortalecimiento y Promoción de una Ciudadanía Activa de la Población Habitante de Calle</t>
  </si>
  <si>
    <t>1. Caracterizar organizaciones sociales, comunitarias y comunales para identificar quienes de ellas tienen como población objetivo ciudadanos habitantes de calle.</t>
  </si>
  <si>
    <t>220 Instituto Distrital de la Participación y Acción Comunal</t>
  </si>
  <si>
    <t>Zully Rojas</t>
  </si>
  <si>
    <t>318 694 7301
2417900/30 ext. 3191</t>
  </si>
  <si>
    <t>zvrojasm@gmail.com
zrojas@participacionbogota.gov.co</t>
  </si>
  <si>
    <t>Porcentaje de organizaciones caracterizadas que tienen como población objetivo ciudadanos habitantes de calle.</t>
  </si>
  <si>
    <t>(Sumatoria de organizaciones caracterizadas/ Total de organizaciones que requirieron de caracterización)*100</t>
  </si>
  <si>
    <t xml:space="preserve">
07 Eje transversal Gobierno legítimo, fortalecimiento local y eficiencia
</t>
  </si>
  <si>
    <t>45 Gobernanza e influencia local, regional e internacional</t>
  </si>
  <si>
    <t>1014 Proyecto Fortalecimiento a las organizaciones para la participación incidente en la ciudad</t>
  </si>
  <si>
    <t>Fortalecer 50 organizaciones de nuevas expresiones en espacios y procesos de participación</t>
  </si>
  <si>
    <t xml:space="preserve">El IDPAC cuenta con el Aplicativo de Caracterización de Organizaciones Sociales, el cual para la vigencia del segundo semestre del 2019 se identificó 80 organizaciones que seleccionan como una de sus poblaciones objetivo a la población habitante de calle. A nivel Distrital las organizaciones mencionadas y el número de las mismas son respectivamente en:  Los Mártires (10), San Cristóbal (10), Ciudad Bolívar (8), Puente Aranda (6), Teusaquillo (6), Chapinero (5), Bosa (5), Kennedy (5), Santa Fe (4), Candelaria (4), Suba (3), Fontibón (3), Antonio Nariño (3), Rafael Uribe Uribe (2), Usme (2), Engativá (2), Barrios Unidos (1) y Tunjuelito (1). </t>
  </si>
  <si>
    <t xml:space="preserve"> El valor del prespuesto programado corresponde al total del proyecto de inversión 1014 para los años 2017,2018 y 2019 que incluye todos los grupos poblacionales de nuevas expresiones: animalistas, ambientalistas, bicicusuarios, víctimas del conflicto armado, persona mayor, niños y niñas, entre otros. 
Por otro lado el presupuesto ejecutado corresponde al acumulado en los años 2017,2018 y 2019 que se tenia programado para la referente en el tema de Habitabilidad en Calle</t>
  </si>
  <si>
    <t>5.3</t>
  </si>
  <si>
    <t>Implementar proyectos con acciones afirmativas en el ejercicio de los derechos en el marco del Plan de Igualdad de Oportunidades y Equidad de Género  y Derechos Económicos Sociales y Culturales- DESC de las mujeres habitantes de calle en su diversidad.</t>
  </si>
  <si>
    <t>Número de proyectos implementados con acciones afirmativas en el ejercicio de los derechos en el marco del Plan de Igualdad de Oportunidades y Equidad de Género   y DESC de las mujeres  habitantes de calle en su diversidad</t>
  </si>
  <si>
    <t>Sumatoria de proyectos implementados con acciones afirmativas en el ejercicio de los derechos en el marco del PIOEG  y DESC de las mujeres habitantes de calle en su diversidad</t>
  </si>
  <si>
    <t xml:space="preserve">01  Igualdad de calidad de vida
</t>
  </si>
  <si>
    <t>7527  Acciones con enfoque diferencial para el cierre de brechas de género</t>
  </si>
  <si>
    <t>Implementar  5 Acciones afirmativas  que contribuyan al reconocimiento y garantía de los derechos de las mujeres desde las diferencias y la diversidad que las constituyen</t>
  </si>
  <si>
    <t>5.4</t>
  </si>
  <si>
    <t>Realizar talleres de información a mujeres habitantes de calle en el derecho a la participación y representación política de los centros de atención priorizados</t>
  </si>
  <si>
    <t>Porcentaje de mujeres habitantes de calle informadas en el derecho a la participación y representación política en los centros de atención priorizados.</t>
  </si>
  <si>
    <t>(Sumatoria de mujeres habitantes de calle informadas en el derecho a la participación y representación política / Total de mujeres habitantes de calle de los centros de atención priorizados que quisieron participar ) x 100</t>
  </si>
  <si>
    <t>Fortalecer 500 mujeres que participen en instancias distritales</t>
  </si>
  <si>
    <t>5.5</t>
  </si>
  <si>
    <t>Divulgar el "Plan de Igualdad de Oportunidades y Equidad de Género para las Mujeres- PIOEG" a las mujeres habitantes de calle de centros de atención del distrito.</t>
  </si>
  <si>
    <t>Porcentaje de mujeres habitantes de calle  informadas en el "Plan de Igualdad de Oportunidades y Equidad de Género para las Mujeres en centros de atención del distrito".</t>
  </si>
  <si>
    <t>(Sumatoria de mujeres habitantes de calle  informadas en el "Plan de Igualdad de Oportunidades y Equidad de Género para las Mujeres en centros de atención del distrito"/ Total de mujeres habitantes de calle en centros de atención del distrito) x 100</t>
  </si>
  <si>
    <t>5.6</t>
  </si>
  <si>
    <t>Desarrollar procesos de formación en derechos Humanos a personas habitantes de calle en hogares de paso para que se autoreconozcan como sujetos de derechos y deberes ciudadanos.</t>
  </si>
  <si>
    <t>Número de procesos de formación  desarrollados en derechos Humanos a personas habitantes de calle en hogares de paso.</t>
  </si>
  <si>
    <t>Sumatoria de de procesos de formación  desarrollados en derechos Humanos a personas habitantes de calle en hogares de paso.</t>
  </si>
  <si>
    <t>PROYECTOS ESTRATÉGICOS PLAN DE DESARROLLO  - Prestación de Servicios a la Ciudadanía</t>
  </si>
  <si>
    <t xml:space="preserve"> 1131 Construcción de una Bogotá que vive los Derechos Humanos</t>
  </si>
  <si>
    <t>Formar 58.500 personas en escenarios formales e informales a funcionarios públicos, miembros de la policía, ciudadanos de grupos étnicos, religiosas y ciudadanía en general en DDHH para la paz y la reconciliación</t>
  </si>
  <si>
    <t>5.7</t>
  </si>
  <si>
    <t xml:space="preserve">Asesorar técnicamente al Comité de Política Pública del Fenómeno de Habitabilidad en calle  para la transversalización de los enfoques diferencial y de género en la implementación de la política pública. </t>
  </si>
  <si>
    <t xml:space="preserve">Comité de Política Pública del Fenómeno de Habitabilidad en Calle asesorado técnicamente en la transversalización de los enfoques diferencial y de género en la implementación de la política pública. </t>
  </si>
  <si>
    <t>Asistir técnicamente  10 Instancias de coordinación y seguimiento a las Políticas Públicas Poblacionales del Distrito Capital</t>
  </si>
  <si>
    <t>5.13</t>
  </si>
  <si>
    <t xml:space="preserve">Desarrollar talleres de sensibilización  y  reconocimiento a mujeres habitantes de calle que se encuentran  en los centros del proyecto 1108, victimas de violencia en tematicas como: *Derechos( relación existente entre la violencia contra las mujeres y las violaciones de derechos humanos)
 * Violencia de genero contra las mujeres y cuál es su grado de incidencia en el marco del Día de la No Violencia contra la Mujer.
</t>
  </si>
  <si>
    <t xml:space="preserve">Número de talleres realizados a mujeres habitantes de calle víctimas de violencia </t>
  </si>
  <si>
    <t xml:space="preserve">Sumatoria de talleres realizados a mujeres habitantes de calle víctimas de violencia </t>
  </si>
  <si>
    <t>1. En El Hogar de Paso Bakatá, se realiza Taller de sensibilización con las y los ciudadanos que asisen al hogar de paso Bakatá frente a violencia de género contra las mujeres y su impacto para la vida y la salud de las mujeres y como problemática social. 
2.. Un (1) taller a cargo de las estudiantes en formación del área de psicología cuyo objetivo central fue motivar en las participantes la comprensión del ser mujer, mediante el reconocimiento  de las problemáticas dentro del marco del derecho a tener una vida libre de violencia.
3. Un (1) taller a cargo del área de educación física dirigido a los participantes logren dimensionar el trabajo en equipo como una construcción basada  en la competencia sana entre la comunidad femenina y masculina del hogar, reforzando el respeto por el cuerpo y  enfatizando en habilidades como la velocidad y la resistencia.
4. Tres (3) comunitarios de mujeres conducentes a proveer estrategias de reflexión sobre el derecho de las mujeres de todas las edades, culturas, etnias y condiciones, a una vida libre de violencias.
5. Asistencia a una (1) obra de teatro en articulación con la Secretaria de la Mujer en el auditorio de la Caja de Compensación Familiar COMPENSAR, para seguir creando conciencia acerca de las diferentes formas de violencia que pueden enfrentar y cómo actuar frente a ella. 
6. Una (1) capacitación a los participantes por parte de la Secretaria de la Mujer, denominada:  “Sensibilización Y Reconocimiento, Formas De Violencia Y Rutas De Atención A Mujeres”  
7. Una (1) capacitación a los funcionarios por parte de la Secretaria de la Mujer, denominada:  “Sensibilización Y Reconocimiento, Formas De Violencia Y Rutas De Atención A Mujeres”  
8. Una (1) asistencia al taller denominado  “Mis Derechos También Se Viven En Calle” ejecutado por la Secretaria de la Mujer y cuyo objetivo principal fue lograr que las participantes al hacer parte de este  espacio identifiquen sus derechos y deberes como mujeres en condición de habitabilidad en calle.
9. Un (1) taller desde el área de enfermería conducente a orientar a las mujeres habitantes de calle, en riesgo de habitar calle y en proceso de superación; sobre el cuidado necesario para lograr una higiene menstrual que permita recuperar hábitos saludables y prevenir enfermedades ginecológicas.
10. Asistencia a un (1) conversatorio denominado “Trabajo  Digno para la Mujer”  realizado por profesionales hogar de paso carrera 35 y dirigido a participantes de la comunidad.  
11. Actividad conmemorativa del Día de la No Violencia Contra la Mujer, adelantada dentro de la Comunidad y desarrollada mediante un match en el cual se concienciaba a todos los participantes de la Comunidad del antecedente historio y actual que lleva a la conmemoración de dicha fecha todos los 25 de Noviembre. 
12. Un (1)  taller  desde el área de Terapia Ocupacional dirigido a concienciar a las  ciudadanas Habitantes de Calle frente a los factores que intervienen en la decisión de construir una pareja, y movilizar su significado como factor protector de su proceso de transformación, en el marco del derecho a una Cultura Libre de Sexismo. 
13. Participación en la Carrera Atlética 5K “ENGATIVA LIBRE DE VIOLENCIAS CONTRA LAS MUJERES”  fomentando en los participantes la importante de las  actividades de tipo recreo-lúdico en busca del aprovechamiento del tiempo libre, la recreación y el deporte y la sensibilización de los ciudadanos en busca de la generación de valores asociados al respeto hacia la mujer y la equidad de género.
En el hogar de paso día y noche kr. 35 se asiste  al Conversatorio sobre trabajo digno para mujeres, Comunidad de vida hogar el camino.  (20/12/2019)  
Mesa de trabajo: participación en acciones propuestas desde la agenda de incidencia social y política de las mujeres habitantes de calle Derecho al trabajo en condiciones de igualdad y dignidad. (22/12/2019)</t>
  </si>
  <si>
    <t>5.14</t>
  </si>
  <si>
    <t>Desarrollar procesos sobre el sentido histórico y de lucha de las mujeres por la garantía de los derechos,a partir de la fecha conmemorativa y que incluya actividades lúdico pedagógica,  en los Hogares de paso, Centro de Atención Transitoria y la Comunidad de Vida El Camino.</t>
  </si>
  <si>
    <t>Número de procesos desarrollados  sobre el sentido histórico y de lucha de las mujeres por la garantía de los derechos</t>
  </si>
  <si>
    <t>Sumatoria de procesos desarrollados  sobre el sentido histórico y de lucha de las mujeres por la garantía de los derechos</t>
  </si>
  <si>
    <t>5.8</t>
  </si>
  <si>
    <t>3.Movilización Social para la Transformación del Fenómeno de Habitabilidad en Calle</t>
  </si>
  <si>
    <t>Promover la participación ciudadana en el diseño, implementación, seguimiento y evaluación de estrategias y acciones territoriales y distritales, dirigidas a la dignificación y resignificación del Fenómeno de Habitabilidad en Calle, en el marco del reconocimiento y la realización de los Derechos y corresponsabilidad de todos los Ciudadanos y las Ciudadanas del Distrito Capital.</t>
  </si>
  <si>
    <t>2. Generar espacios para sensibilizar a organizaciones sociales, comunitarias y comunales sobre el fenómeno de habitabilidad en calle.</t>
  </si>
  <si>
    <t>Porcentaje de los espacios generados para  sensibilizar organizaciones sociales, comunitarias y comunales sobre el fenómeno de habitabilidad en calle.</t>
  </si>
  <si>
    <r>
      <t>(Sumatoria de espacios de sensibilización generados/ Total de organizaciones que requirieron el espacio de sensibilización</t>
    </r>
    <r>
      <rPr>
        <sz val="10"/>
        <rFont val="Calibri Light"/>
        <family val="2"/>
      </rPr>
      <t>)*100</t>
    </r>
  </si>
  <si>
    <t xml:space="preserve">Durante este semestre se desarrollaron las siguientes actividades 
• Taller en el marco de la política pública de Habitat con habitantes de calle y Fundación rediseñémonos. Objetivo: trabajar la metodología propuesta por secretaría Distrital de Habitat acerca de cómo mejorar las condiciones de los habitantes de calle del Distrito. 
• Taller en el marco de la política pública de Habitat con víctimas del conflicto armado. Objetivo: trabajar la metodología propuesta por secretaría Distrital de Habitat acerca de cómo mejorar las condiciones de habitat de las víctimas y sus proyectos de vivienda en el Distrito. 
• Segunda versión del foro mujeres habitantes de calle del </t>
  </si>
  <si>
    <t>5.9</t>
  </si>
  <si>
    <t>3. Acompañar a organizaciones que vinculen a ciudadanos y ciudadanas habitantes de calle para la participación incidente. Este acompañamiento se entiende como asesoría técnica para fortalecer procesos asociativos con miras a la participación incidente</t>
  </si>
  <si>
    <t>Porcentaje de organizaciones  que vinculen a ciudadanos y ciudadanas habitantes de calle para la participación incidente acompañadas</t>
  </si>
  <si>
    <r>
      <rPr>
        <sz val="10"/>
        <rFont val="Calibri Light"/>
        <family val="2"/>
      </rPr>
      <t>(Sumatoria de las organizaciones acompañadas/ total de organizaciones que requirieron acompañamiento)*100</t>
    </r>
  </si>
  <si>
    <t xml:space="preserve">Dentro de las competencias del IDPAC se llevó a cabo las siguientes acciones con las organizaciones que se mencionaron en la acción número 1. 
a) Formación: generación de espacios pedagógicos para la cualificación de las capacidades organizativas, 
b) Fortalecimiento: asesoría técnica para la construcción participativa de planes de acción efectivos de acuerdo a necesidades de la organización o la instancia
c) Promoción: asesoría para la construcción participativa de estrategias de impacto social y visibilizarían de propuestas y alternativas de transformación de problemáticas ciudadanas, con acciones afirmativas y campañas
En general, se llevaron a cabo acciones que buscan trabajar en torno a la construcción de tejido social: jornadas de autocuidado, cine-foros, sensibilizaciones sobre prevención de violencias, talleres de sanación personal, generación de círculos de la palabra y construcción de mándalas.
</t>
  </si>
  <si>
    <t>5.10</t>
  </si>
  <si>
    <t>4. Consolidación de la Red Distrital para el Abordaje del Fenómeno de Habitabilidad en Calle</t>
  </si>
  <si>
    <t>Estructurar una Red Distrital entre el Sector Público y el Tercer Sector, por medio de alianzas estratégicas dirigidas al fortalecimiento de las capacidades institucionales de las entidades públicas, privadas y las organizaciones sociales, que redunden en un mejoramiento de la calidad de vida de la Ciudadanía de Bogotá y la realización de los Derechos de la Población Habitante de Calle.</t>
  </si>
  <si>
    <t xml:space="preserve">Socializar la Red de Cultura Ciudadana y Democrática con personas habitantes de calle o exhabitantes de calle y/o con organizaciones culturales que trabajen el tema de la habitancia en calle, para la promoción de su vinculación. </t>
  </si>
  <si>
    <t># de organizaciones de ciudadanos(as) habitantes de calle o ex habitantes de calle, con los cuales se ha socializado la Red de Cultura Ciudadana</t>
  </si>
  <si>
    <t>Sumatoria de organizaciones de ciudadanos(as) habitantes de calle o ex habitantes de calle, con los cuales se ha socializado la Red de Cultura Ciudadana</t>
  </si>
  <si>
    <t>987 Saberes sociales para la cultura ciudadana y la transformación cultural</t>
  </si>
  <si>
    <t>Implementar 1.00 Red de Cultura Ciudadana y Democrática.</t>
  </si>
  <si>
    <t>6.1</t>
  </si>
  <si>
    <t>6. Componente de Desarrollo Urbano Incluyente</t>
  </si>
  <si>
    <t>1. Plan Pedagógico sobre Espacio Público y Convivencia</t>
  </si>
  <si>
    <t xml:space="preserve">Realizar las acciones pedagógicas y divulgativas correspondientes, para que la población en general reconozca la calle, como espacio público y de convivencia por excelencia, es decir, escenario en el cual todas las personas, sin importar sus diferencias económicas sociales o culturales, tienen iguales Derechos y deberes en el ejercicio de su uso y goce. </t>
  </si>
  <si>
    <t xml:space="preserve">Participar en el diseño e implementación de la Estrategia Distrital para la Recuperación y Protección del Espacio Público con Personas Habitantes de Calle que participan en Centros de Atención de la Secretaría Distrital de Integración Social e IDIPRON.
</t>
  </si>
  <si>
    <t>Ambiente</t>
  </si>
  <si>
    <t>126 Secretaría Distrital de Ambiente</t>
  </si>
  <si>
    <t>Silvia Ortiz
Edgar Delgado</t>
  </si>
  <si>
    <t>316 623 4777 
 3778835
3778881</t>
  </si>
  <si>
    <t>silvia.ortiz@ambientebogota.gov.co
silvia.ortiz@sda.gov.co
silviaortiz@gmail.com
edgar.delgado@sda.gov.co</t>
  </si>
  <si>
    <t xml:space="preserve"> Porcentaje de diseño e implementación de la Estrategia Distrital para la Recuperación y Protección del Espacio Público con Personas Habitantes de Calle que participan en Centros de Atención de la Secretaría Distrital de Integración Social e IDIPRON
</t>
  </si>
  <si>
    <t>(Sumatoria de fases de diseño e implementación de la Estrategia Distrital para la Recuperación y Protección del Espacio Público con Personas Habitantes de Calle que participan en Centros de Atención de la Secretaría Distrital de Integración Social e IDIPRON ejecutadas/Total de fases de diseño e implementación de la Estrategia Distrital para la Recuperación y Protección del Espacio Público con Personas Habitantes de Calle que participan en Centros de Atención de la Secretaría Distrital de Integración Social e IDIPRON programadas)
Porcentaje de diseño (50%)
Porcentaje de implementación (50%)</t>
  </si>
  <si>
    <t xml:space="preserve">
06 Eje transversal Sostenibilidad ambiental basada en la eficiencia energética
</t>
  </si>
  <si>
    <t>39 Ambiente sano para la equidad y disfrute del ciudadano</t>
  </si>
  <si>
    <t>_179_Ambiente_sano</t>
  </si>
  <si>
    <t>981 Participación educación y comunicación para la sostenibilidad ambiental del D. C.</t>
  </si>
  <si>
    <r>
      <rPr>
        <b/>
        <sz val="10"/>
        <rFont val="Calibri Light"/>
        <family val="2"/>
      </rPr>
      <t>Meta 1:,</t>
    </r>
    <r>
      <rPr>
        <sz val="10"/>
        <rFont val="Calibri Light"/>
        <family val="2"/>
      </rPr>
      <t xml:space="preserve"> Participar 125,000.00 ciudadanos en procesos de gestión ambiental local
</t>
    </r>
    <r>
      <rPr>
        <b/>
        <sz val="10"/>
        <rFont val="Calibri Light"/>
        <family val="2"/>
      </rPr>
      <t>Meta 2,</t>
    </r>
    <r>
      <rPr>
        <sz val="10"/>
        <rFont val="Calibri Light"/>
        <family val="2"/>
      </rPr>
      <t xml:space="preserve"> Participar 1,125,000 ciudadanos en acciones de educación ambiental</t>
    </r>
  </si>
  <si>
    <r>
      <rPr>
        <b/>
        <sz val="11"/>
        <rFont val="Arial"/>
        <family val="2"/>
      </rPr>
      <t>Meta1</t>
    </r>
    <r>
      <rPr>
        <sz val="11"/>
        <rFont val="Arial"/>
        <family val="2"/>
      </rPr>
      <t xml:space="preserve">:$3.425.000.000
</t>
    </r>
    <r>
      <rPr>
        <b/>
        <sz val="11"/>
        <rFont val="Arial"/>
        <family val="2"/>
      </rPr>
      <t>Meta2:</t>
    </r>
    <r>
      <rPr>
        <sz val="11"/>
        <rFont val="Arial"/>
        <family val="2"/>
      </rPr>
      <t xml:space="preserve">$5.724.000.000 </t>
    </r>
  </si>
  <si>
    <t>Las metas contempladas en este proyecto de inversión son  globales y estan dirigidas a todos los grupos poblacionales de Bogotá, por tal razón no es posible especificar un rubro presupuestal para la población en condición de habitabilidad en calle presente en el D.C.</t>
  </si>
  <si>
    <t>6.2</t>
  </si>
  <si>
    <t xml:space="preserve">Participar en el diseño e implementación   de la Estrategia Distrital para la Recuperación y Protección del Espacio Público con Personas Habitantes de Calle que NO asisten a Centros de Atención del Distrito.
</t>
  </si>
  <si>
    <t xml:space="preserve"> Porcentaje de diseño e implementación de la Estrategia Distrital para la Recuperación y Protección del Espacio Público con Personas Habitantes de Calle  que NO asisten a Centros de Atención del Distrito
</t>
  </si>
  <si>
    <t>(Sumatoria de fases de diseño e implementación de la Estrategia Distrital para la Recuperación y Protección del Espacio Público con Personas Habitantes de Calle que NO asisten a Centros de Atención del Distrito /Total de fases de diseño e implementación de la Estrategia Distrital para la Recuperación y Protección del Espacio Público con Personas Habitantes de Calle que NO asisten a Centros de Atención del Distrito programadas)
Porcentaje de diseño (50%)
Porcentaje de implementación (50%)</t>
  </si>
  <si>
    <t>6.3</t>
  </si>
  <si>
    <t xml:space="preserve">Vincular a organizaciones ambientales locales en acciones y procesos relacionados con el  cuidado de la ciudad, donde participan las personas habitantes de calle
</t>
  </si>
  <si>
    <t xml:space="preserve"> Porcentaje de organizaciones ambientales locales vinculadas en acciones y procesos vinculados al cuidado de la ciudad donde participan las personas habitantes de calle</t>
  </si>
  <si>
    <t>(Sumatoria de organizaciones ambientales locales vinculadas en acciones y procesos relacionados con cuidado de la ciudad, donde participan las personas habitantes de calle/Número  de organizaciones ambientales locales interesadas en participar en acciones y procesos relacionados con cuidado de la ciudad, donde participan las personas habitantes de calle) x 100</t>
  </si>
  <si>
    <t>6.4</t>
  </si>
  <si>
    <t xml:space="preserve">Vincular a las Comisiones Ambientales Locales-CAL como instancias de generación de espacios de encuentro entre la ciudadanía y las personas habitantes de calle para generar pactos de convivencia frente al cuidado de la ciudad.
</t>
  </si>
  <si>
    <t>Porcentaje de Comisiones Ambientales Locales-CAL donde se generan  espacios de encuentro entre la ciudadanía y las personas habitantes de calle para generar pactos de convivencia frente al cuidado de la ciudad.</t>
  </si>
  <si>
    <t>(Sumatoria de Comisiones Ambientales Locales-CAL donde se generan  espacios de encuentro entre la ciudadanía y las personas habitantes de calle para generar pactos de convivencia frente al cuidado de la ciudad/Totalidad de Comisiones Ambientales Locales-CAL que operan en el Distrito) x 100</t>
  </si>
  <si>
    <t>6.5</t>
  </si>
  <si>
    <t>Acompañamiento de la Secretaría Distrital de Ambiente en las Jornadas de Desarrollo Personal en Calle, con el fin de promover la conciencia ambiental y cuidado del medio ambiente con personas habitantes de calle</t>
  </si>
  <si>
    <t xml:space="preserve">Porcentaje de Jornadas de Desarrollo Personal en Calle, acompañadas por la Secretaría Distrital de Ambiente,  en las cuales se desarrollan actividades de educación ambiental para las personas habitantes de calle
</t>
  </si>
  <si>
    <t>(Sumatoria de Jornadas de Desarrollo Personal en Calle  acompáñadas por la Secretaría Distrital de Ambiente, en las cuales se desarrollan actividades de educación ambiental para las personas habitantes de calle/ Total de Jornadas de Desarrollo Personal en Calle que desarrolla la Subdirección para la Adultez de la Secretaría Distrital de Integración Social) x 100</t>
  </si>
  <si>
    <t>6.6</t>
  </si>
  <si>
    <t>Involucrar  personas habitantes de calle y/o personas en proceso de superación de la situación de habitabilidad en calle en acciones  de  educación ambiental.</t>
  </si>
  <si>
    <t>Porcentaje de personas habitantes de calle y/o personas en proceso de superación de la situación de habitabilidad en calle,  que participan en acciones  de  educación ambiental</t>
  </si>
  <si>
    <t>(sumatoria de personas habitantes de calle y/o personas en proceso de superación de la situación de habitabilidad en calle que  participan en acciones  de  educación ambiental/ Total de personas habitantes de calle y/o personas en proceso de superación de la situación de habitabilidad en calle que solicitan participar en acciones  de  educación ambiental) x 100</t>
  </si>
  <si>
    <t>6.7</t>
  </si>
  <si>
    <t>Desarrollar acciones para apoyar políticas de formación y promoción de la población juvenil vulnerable mediante la instrucción y conformación de grupos que apoyen las estrategias de recuperación del espacio público</t>
  </si>
  <si>
    <t>127  Departamento Administrativo de la Defensoría del Espacio Público</t>
  </si>
  <si>
    <t>Lina Maria Hernandez Acosta 
Isaías Sánchez Rivera</t>
  </si>
  <si>
    <t>3142279901
3822510 ext 1033</t>
  </si>
  <si>
    <t>lhernandez@dadep.gov.co
 isanchez@dadep.gov.co</t>
  </si>
  <si>
    <t>Porcentaje de población juvenil vulnerable que apoyan las estrategias de recuperación del espacio público</t>
  </si>
  <si>
    <t>(Sumatoria de población juvenil vulnerable que apoyan las estrategias de recuperación del espacio público /Total Sumatoria de población juvenil vulnerable que cumplen los requisitos para apoyar las estrategias de recuperación del espacio público)/* 100.</t>
  </si>
  <si>
    <t>17 Espacio público, derecho de todos</t>
  </si>
  <si>
    <t>138 Desarrollo integral y sostenible del espacio público</t>
  </si>
  <si>
    <t>Cuido y defiendo el espacio público de Bogotá</t>
  </si>
  <si>
    <t>1. Recuperar, revitalizar y sostener 75 km de ejes viales de alto impacto peatonal y vehicular sostener. (33%) 
2. Recuperar y revitalizar 134 estaciones de Transmilenio. (33%) 
3. Recuperar 500 predios de zonas de cesión (zonas verdes, parqueaderos y equipamiento comunal público) a cargo del DADEP. (33%) 
6. Recuperar  20 Zonas de acceso (1%)</t>
  </si>
  <si>
    <t>6.10</t>
  </si>
  <si>
    <t>Realizar las acciones pedagógicas y divulgativas correspondientes, para que la población en general reconozca la calle, como espacio público y de convivencia por excelencia, es decir, escenario en el cual todas las personas, sin importar sus diferencias económicas sociales o culturales, tienen iguales Derechos y deberes en el ejercicio de su uso y goce</t>
  </si>
  <si>
    <t xml:space="preserve">Elaborar el documento de la estructura organica funcional del Observatorio de dinamica diferencial y de familias que incluye el fenómeno de habitabilidad en calle. </t>
  </si>
  <si>
    <t>Planeación</t>
  </si>
  <si>
    <t>120 Secretaría Distrital de Planeación</t>
  </si>
  <si>
    <t xml:space="preserve">
Yenny Onatra
</t>
  </si>
  <si>
    <t xml:space="preserve">311 2494342
3358000 Ext 8527
</t>
  </si>
  <si>
    <t xml:space="preserve">
yonatra@sdp.gov.co
 </t>
  </si>
  <si>
    <t>Documento de la estructura orgánica funcional del Observatorio de dinamica diferencial y de familias realizado</t>
  </si>
  <si>
    <t>07 Eje transversalGobierno legítimo, fortalecimiento local y eficiencia</t>
  </si>
  <si>
    <t>Gobierno Digital y Eficiente</t>
  </si>
  <si>
    <t xml:space="preserve">Fortalecimiento del Ciclo de politicas Públicas en el Distrito capital </t>
  </si>
  <si>
    <t>Realizar 10 estudios que permitan contar con información de calidad para la formulación, seguimiento y
evaluación de Políticas Públicas.</t>
  </si>
  <si>
    <t>El documento fue aprobado por el Secretario de Planeación y responde a los lineamientos de la circular 029 de la Red de Observatorios Distritales.</t>
  </si>
  <si>
    <t>6.11</t>
  </si>
  <si>
    <t xml:space="preserve">Informar a la SDIS la presencia de personas habitantes de calle en los espacios asociados con la prestación de los servicios a cargo de la UAESP para la activación del modelo de atención del fenómeno de habitante de calle en el espacio público. </t>
  </si>
  <si>
    <t xml:space="preserve">Porcentaje de informes remitidos a la SDIS de la presencia de personas habitantes de calle en los espacios asociados con la prestación de los servicios a cargo de la UAESP </t>
  </si>
  <si>
    <t>(Sumatoria de informes remitidos a la SDIS de la presencia de personas habitantes de calle en los espacios asociados con la prestación de los servicios a cargo de la UAESP / Total de espacios asociados con la prestación de los servicios a cargo de la UAESP en los que se identificó la presencia de personas habitantes de calle)*100</t>
  </si>
  <si>
    <t>6.12</t>
  </si>
  <si>
    <t>2. Revisión del plan maestro de equipamientos para la habitabilidad de calle</t>
  </si>
  <si>
    <t>Definir un Plan Maestro para la territorialización de la Atención Integral, la disponibilidad de Espacios Zonales de Acogida Temporales y de equipamientos para la prestación de servicios públicos básicos, bajo lineamientos de los enfoques de género y diferencial que conlleven a la dignificación de la Población Habitante de Calle y a la resignificación del Fenómeno en los territorios sociales del Distrito, como otro modo válido de habitar la ciudad.</t>
  </si>
  <si>
    <t>Coordinar la entrega y consolidación del informe anual de seguimiento al Plan Maestro de Equipamientos de Bienestar Social de Bogotá, conforme al decreto 316  de 2006 y el acuerdo 223 de 2006, como herramienta para emitir conceptos sobre el uso del suelo para la inclusion urbanistica del fenomeno de habitabilidad en calle.</t>
  </si>
  <si>
    <t>Informe consolidado de seguimiento al Plan Maestro de Equipamientos de Bienestar Social de Bogotá</t>
  </si>
  <si>
    <t>Eje transversal Nuevo ordenamiento territorial</t>
  </si>
  <si>
    <t xml:space="preserve">La acción se realiza con gastos de funcionamiento y no está asociada a un proyecto específico. </t>
  </si>
  <si>
    <t xml:space="preserve">Como lo establece el Acuerdo 223 de 2006 del Concejo de Bogota,  el informe compilado de seguimiento a los Planes Maestros se entrega de manera anual en marzo correspondiente a la vigencia inmediatamante anterior. </t>
  </si>
  <si>
    <t xml:space="preserve">Esta acción no cuenta con recursos de inversión. Las tareas que dan cumplimiento a la misma las realizan servidores de la SDP.
Es importante mencionar que en esta acción no se reporta información exclusiva sobre el fenómeno e la habitabilidad en calle, dado que el informe aborda todos los sectores que cuentan con plan maestro.
</t>
  </si>
  <si>
    <t>6.13</t>
  </si>
  <si>
    <t>5. Ordenamiento territorial sensible al fenómeno de la habitabilidad de calle</t>
  </si>
  <si>
    <t>Incorporar en el Plan de Ordenamiento  Territorial de Bogotá estrategias integrales y urbanísticas conducentes a reducir los factores que generan condiciones para la Habitabilidad en Calle, que permitan el acondicionamiento de espacios intermedios que impidan el deterioro del entorno en su presencia y al desarrollo de planes maestros que conlleven a la prevención y la resignificación del Fenómeno en los territorios sociales del Distrito.</t>
  </si>
  <si>
    <t>Informar sobre la presencia de ciudadanos habitantes de calle en zonas de la ciudad en las que se desarrollan los proyectos  de infraestructura de la entidad a fin de aportar a la construcción de la Estrategia Distrital para la Recuperación y Protección del Espacio Público.</t>
  </si>
  <si>
    <t>Movilidad</t>
  </si>
  <si>
    <t>204 Instituto de Desarrollo Urbano</t>
  </si>
  <si>
    <t>Diana Rubiano
 Silvia Ortiz</t>
  </si>
  <si>
    <t xml:space="preserve"> 311 8791959
3386660 </t>
  </si>
  <si>
    <t>diana.rubiano@idu.gov.co
silvia.ortiz@idu.gov.co</t>
  </si>
  <si>
    <t>Porcentaje de casos informados a la SDIS  sobre la presencia de ciudadanos habitantes de calle en zonas de la ciudad en las que se desarrollan los proyectos  de infraestructura de la entidad a fin de aportar a la construcción de la Estrategia Distrital para la Recuperación y Protección del Espacio Público.</t>
  </si>
  <si>
    <t>(Sumatoria de casos informados a la SDIS sobre la presencia de ciudadanos habitantes de calle en zonas de la ciudad en las que se desarrollan los proyectos de la entidad a fin de aportar a la construcción de la Estrategia Distrital para la Recuperación y Protección del Espacio Público/ Total de casos reportados por interventorias de proyectos de infraestructura sobre la presencia de ciudadanos habitantes de calle)x100</t>
  </si>
  <si>
    <t xml:space="preserve">
02 Pilar Democracia urbana
</t>
  </si>
  <si>
    <t>18 Mejor movilidad para todos</t>
  </si>
  <si>
    <t>TRANSPORTE PÚBLICO INTEGRADO Y DE CALIDAD</t>
  </si>
  <si>
    <t>Construccion De 24 Torres De Cable Aereo
Construccion De 4 Estaciones De Cable Aereo
Construir 1629155 M2 Espacio Publico Asociado A Troncales
Construir 58.7 Km De Troncales
Mantener 127 Km Carril Troncales</t>
  </si>
  <si>
    <t xml:space="preserve">Se reportaron a la Secretaría de Integración Social seis casos en cuatro proyectos: 
1. Peatonalización carrera 7 fase II. 
2. Construcción de tramos faltantes de la Av Ferrocarril.
3. Mantenimiento de puentes vehiculares.
4.  Actualización sísmica y estructural de puentes vehiculares y 
Se generaron  a través de mesas de trabajo, recorridos y oficios, acciones en torno a la presencia de habitantes de calle, que generan impactos que impiden el desarrollo de los proyectos. 
Se resalta que en la Peatonalización se ha generado un trabajo en conjunto con las entidades del distrito. </t>
  </si>
  <si>
    <t>6.14</t>
  </si>
  <si>
    <t>Entregar a la SDIS el inventario de puentes peatonales, puentes vehiculares y plazoletasadministradas por IDU, a fin de aportar a la construcción de la Estrategia Distrital para la Recuperación y Protección del Espacio Público.</t>
  </si>
  <si>
    <t>Documento del inventario de puentes peatonales, puentes vehiculares y plazoletas administradas por IDU entregado.</t>
  </si>
  <si>
    <t xml:space="preserve">Se entregó en formato excell el documento del inventario de puentes peatonales y puentes vehiculares a la Secretaría de Planeación con copia a la Secretaria Distrital de Integración Social. </t>
  </si>
  <si>
    <t xml:space="preserve">El recurso del item Presupuesto programado, es el asignado para la misionalidad de la entidad. 
No se tienen recursos especificos para la acción, por lo tanto el procentaje de presupueto programado para las acciones no aplica. </t>
  </si>
  <si>
    <t>6.15</t>
  </si>
  <si>
    <t>Incorporar en el Plan de Ordenamiento de Territorial de Bogotá estrategias integrales y urbanísticas conducentes a reducir los factores que generan condiciones para la Habitabilidad en Calle, que permitan el acondicionamiento de espacios intermedios que impidan el deterioro del entorno en su presencia y al desarrollo de planes maestros que conlleven a la prevención y la resignificación del Fenómeno en los territorios sociales del Distrito.</t>
  </si>
  <si>
    <t>Realizar socializaciones a las personas en proceso de superación de habitabilidad en calle, sobre infraestructura, rutas, paraderos, tarifas, y el manual del usuario en el marco de la  cultura ciudadana del Sistema TransMilenio, en los siguientes centros de atención: a) Centro de Atención Transitoria (CAT) ubicado en la Carrera 35 # 10- 69, b) Comunidad de Vida El Camino", ubicada en la Carrera 69 # 47- 87  y  c) Casa de Enlace Social y Seguimiento (personas ex habitantes de Calle), ubicado en la Carrera 16 a # 30-74.</t>
  </si>
  <si>
    <t>262 Empresa de Transporte del Tercer Milenio - Transmilenio S.A</t>
  </si>
  <si>
    <t>Jeisson Lucumi
Yanira Vargas</t>
  </si>
  <si>
    <t>2203000 ext 1901</t>
  </si>
  <si>
    <t>jeisson.lucumi@transmilenio.gov.co
yanira.vargas@transmilenio.gov.co</t>
  </si>
  <si>
    <t>Número de sesiones de socialización sobre el Sistema TransMilenio, realizadas con personas en proceso de superación de habitabilidad en calle interesadas en participar, por cada  uno de los tres (3) centros de atención.</t>
  </si>
  <si>
    <t>Sumatoria de sesiones de socialización al Sistema TransMilenio, realizadas con personas en proceso de superación de habitabilidad en calle interesadas en participar</t>
  </si>
  <si>
    <t>42 Transparencia, gestión pública y servicio a la ciudadanía</t>
  </si>
  <si>
    <t>Comunicación, capacitación y atención al usuario en el Sistema de Transporte Público gestionado por
Transmilenio S. A.</t>
  </si>
  <si>
    <t>Diseñar e implementar un esquema operativo de atención a las comunidades y grupos de interés en los componentes zonal y troncal, que permita atender las necesidades de información, capacitación y orientación que cubra el 100% de los espacios del servicio y zonas de impacto operativo</t>
  </si>
  <si>
    <t>6.16</t>
  </si>
  <si>
    <t>Reportar los resultados asociados al atributo de "seguridad" de las  encuestas de satisfacción que realice TRANSMILENIO S.A. durante el cuatrienio, con énfasis en lo relacionado con el fenómeno de habitabilidad en calle.</t>
  </si>
  <si>
    <t>Porcentaje de reportes de resultados asociados al atributo de "Seguridad" de las encuestas de satisfacción que realice TRANSMILENIO S.A. durante el cuatrienio.</t>
  </si>
  <si>
    <t>(Sumatoria de reportes entregados, de los resultados asociados al atributo de "Seguridad" de las  encuestas de satisfacción que realice TRANSMILENIO S.A. durante el cuatrienio / Total de encuestas realizadas)*100</t>
  </si>
  <si>
    <t>5 Bogotá mejor para todos</t>
  </si>
  <si>
    <t>Aumentar el nivel de satisfacción del Usuario, respecto de la Encuesta de Satisfacción Usuarios Transmilenio - Troncal y Zonal en lo correspondiente a la medición de comunicaciones.</t>
  </si>
  <si>
    <t>2.3%</t>
  </si>
  <si>
    <t>En la actualidad la encuesta de Satisfacción a Usuarios de TRANSMILENIO S.A., que lleva a cabo la Subgerencia de Atención al Usuario y Comunicaciones, esta enfocada a medir la percepción general del Sistema sobre el servicio prestado y sus diferentes componentes, por tal motivo, el presupuesto ejecutado para la obtención de los resultados, no tiene como objetivo determinar el impacto del habitante de Calle, razón por la cual se debe recalcular el costo al que equivale la pregunta que mide el impacto de este indicador el cual corresponde a una (1)sola pregunta, que equivale a un 2,3% del presupuesto total de la encuesta, es decir 10.350.000 aproximadamente.</t>
  </si>
  <si>
    <t>6.17</t>
  </si>
  <si>
    <t>Identificar el 100% de polígonos  susceptibles de ocupación por parte de personas habitantes de calle en el Distrito.</t>
  </si>
  <si>
    <t>Porcentaje de polígonos susceptibles de ocupación por parte de personas habitantes de calle en el Distrito.</t>
  </si>
  <si>
    <t>(Sumatoria de polígonos que presentan ocupación por parte de personas habitantes de calle en el Distrito/ Total de polígonos  susceptibles de ocupación por parte de personas habitantes de calle en el Distrito) x 100</t>
  </si>
  <si>
    <t>15 Recuperación, incorporación, vida urbana y control de la ilegalidad</t>
  </si>
  <si>
    <t>Control a los procesos de enajenación y arriendo de vivienda</t>
  </si>
  <si>
    <t>Monitorear 100.00 % de polígonos identificados de control y prevención en áreas susceptibles de ocupación</t>
  </si>
  <si>
    <t>Pilar Eje/Programa</t>
  </si>
  <si>
    <t>Programa/Proyecto</t>
  </si>
  <si>
    <t>Proyecto/Metas</t>
  </si>
  <si>
    <t>MetaR/Indicador</t>
  </si>
  <si>
    <t>zº</t>
  </si>
  <si>
    <t>Periodo</t>
  </si>
  <si>
    <t>Política_Pública</t>
  </si>
  <si>
    <t>Dimensiones</t>
  </si>
  <si>
    <t>Derechos_a_la_vida_libertad_y_seguridad</t>
  </si>
  <si>
    <t>Derechos_a_la_participación_y_organización</t>
  </si>
  <si>
    <t>Derechos_a_la_equidad_y_no_discriminación</t>
  </si>
  <si>
    <t>Derechos_a_la_educación_y_la_tecnología</t>
  </si>
  <si>
    <t>Derecho_al_trabajo</t>
  </si>
  <si>
    <t>Derecho_a_la_salud</t>
  </si>
  <si>
    <t>Derechos_a_las_expresiones_culturales_artísticas_turísticas_y_del_patrimonio</t>
  </si>
  <si>
    <t>Derechos_a_la_recreación_y_al_deporte</t>
  </si>
  <si>
    <t>Derecho_al_ambiente_sano_y_al_hábitat</t>
  </si>
  <si>
    <t xml:space="preserve">_Pilar_Eje 
</t>
  </si>
  <si>
    <t>_01_Pilar_Igualdad_de_Calidad_de_Vida</t>
  </si>
  <si>
    <t>_02_Pilar_Democracia_Urbana</t>
  </si>
  <si>
    <t>_01_Prevención_y_atención_de_la_maternidad_y_la_paternidad_tempranas</t>
  </si>
  <si>
    <t>_02_Desarrollo_integral_desde_la_gestación_hasta_la_adolescencia</t>
  </si>
  <si>
    <t>_04_Familias_protegidas_y_adaptadas_al_cambio_climático</t>
  </si>
  <si>
    <t>_05_Desarrollo_integral_para_la_felicidad_y_el_ejercicio_de_la_ciudadanía</t>
  </si>
  <si>
    <t>_06_Calidad_educativa_para_todos</t>
  </si>
  <si>
    <t>_07_Inclusión_educativa_para_la_equidad</t>
  </si>
  <si>
    <t>_08_Acceso_con_calidad_a_la_educación_superior</t>
  </si>
  <si>
    <t>_09_Atención_integral_y_eficiente_en_salud</t>
  </si>
  <si>
    <t>_11_Mejores_oportunidades_para_el_desarrollo_a_través_de_la_cultura_la_recreación_y_el_deporte</t>
  </si>
  <si>
    <t>_16_Integración_social_para_una_ciudad_de_oportunidades</t>
  </si>
  <si>
    <t>_17_Espacio_público_derecho_de_todos</t>
  </si>
  <si>
    <t>_21_Justicia_para_todos_consolidación_del_sistema_distrital_de_justicia</t>
  </si>
  <si>
    <t>_22_Bogotá_vive_los_derechos_humanos</t>
  </si>
  <si>
    <t xml:space="preserve">_25_Cambio_cultural_y_construcción_del_tejido_social_para_la_vida </t>
  </si>
  <si>
    <t>_103_Educación_inicial_de_calidad_en_el_marco_de_la_ruta_de_atención_integral_a_la_primera_infancia</t>
  </si>
  <si>
    <t>_107_Por_una_ciudad_incluyente_y_sin_barreras</t>
  </si>
  <si>
    <t>_110_Reducción_de_condiciones_de_amenaza_y_vulnerabilidad_de_los_ciudadanos</t>
  </si>
  <si>
    <t>_113_Bogotá_reconoce_a_sus_maestros_maestras_y_directivos_docentes</t>
  </si>
  <si>
    <t>_115_Fortalecimiento_institucional_desde_la_gestión_pedagógica</t>
  </si>
  <si>
    <t>_116_Uso_del_tiempo_escolar_y_jornada_única</t>
  </si>
  <si>
    <t xml:space="preserve"> _117_Acceso_y_permanencia_con_enfoque_local</t>
  </si>
  <si>
    <t>_119_Acceso_con_calidad_a_la_educación_superior</t>
  </si>
  <si>
    <t>_120_Atención_Integral_en_Salud_AIS</t>
  </si>
  <si>
    <t>_124_Formación_para_la_transformación_del_ser</t>
  </si>
  <si>
    <t>_125_Plan_Distrital_de_lectura_y_escritura</t>
  </si>
  <si>
    <t>_127_Programa_de_estímulos</t>
  </si>
  <si>
    <t>_137_Espacios_de_integración_social</t>
  </si>
  <si>
    <t>_140_Recuperación_del_patrimonio_material_de_la_ciudad</t>
  </si>
  <si>
    <t>_152_Promoción_protección_y_garantía_de_derechos_humanos</t>
  </si>
  <si>
    <t>_155_Comunicación_pública_mejor_para_todos</t>
  </si>
  <si>
    <t>_156_Cultura_ciudadana_para_la_convivencia</t>
  </si>
  <si>
    <t>_157_Intervención_integral_en_territorios_y_poblaciones_priorizadas_a_través_de_cultura_recreación_y_deporte</t>
  </si>
  <si>
    <t>_158_Valoración_y_apropiación_social_del_patrimonio_cultural</t>
  </si>
  <si>
    <t>_164_Consolidación_del_ecosistema_de_emprendimiento_y_mejoramiento_de_la_productividad_de_las_mipymes</t>
  </si>
  <si>
    <t>_168_Potenciar_el_trabajo_decente_en_la_ciudad</t>
  </si>
  <si>
    <t>_169_Mejoramiento_de_la_eficiencia_del_Sistema_de_Abastecimiento_y_Seguridad_Alimentaria</t>
  </si>
  <si>
    <t>_182_Generación_de_alternativas_de_desarrollo_sostenible_para_la_ruralidad_bogotana</t>
  </si>
  <si>
    <t>_189_Modernización_administrativa</t>
  </si>
  <si>
    <t>_193_Sistemas_de_información_para_una_política_pública_eficiente</t>
  </si>
  <si>
    <t>Sector</t>
  </si>
  <si>
    <t>_Sector_Gestión_Pública</t>
  </si>
  <si>
    <t>_Sector_Gobierno</t>
  </si>
  <si>
    <t>_Sector_Hacienda</t>
  </si>
  <si>
    <t>_Sector_Planeación</t>
  </si>
  <si>
    <t>_Sector_Desarrollo_Económico_Industria_y_Turismo</t>
  </si>
  <si>
    <t>_Sector_Educación</t>
  </si>
  <si>
    <t>_Sector_Salud</t>
  </si>
  <si>
    <t>_Sector_Integración_Social</t>
  </si>
  <si>
    <t>_Sector_Cultura_Recreación_y_Deporte</t>
  </si>
  <si>
    <t>_Sector_Ambiente</t>
  </si>
  <si>
    <t>_Sector_Movilidad</t>
  </si>
  <si>
    <t>_Sector_Hábitat</t>
  </si>
  <si>
    <t>_Sector_Mujer</t>
  </si>
  <si>
    <t>_Sector_Seguridad_Convivencia_y_Justicia</t>
  </si>
  <si>
    <t>_Sector_Gestión_Jurídica</t>
  </si>
  <si>
    <t>Semestre 1</t>
  </si>
  <si>
    <t>Política_Pública_de_Juventud</t>
  </si>
  <si>
    <t>Promover_el_desarrollo_de_una_cultura_de_paz_que_propicie_la_resolución_no_violenta_de_conflictos_y_fomente_la_solidaridad_el_respeto_integral_de_los_derechos_de_los_y_las_jóvenes_y_la_consolidación_de_relaciones_sociales_solidarias_y_pacíficas</t>
  </si>
  <si>
    <t>Fortalecer_las_bases_legales_para_la_creación_y_funcionamiento_del_sistema_local_y_distrital_de_juventud_con_el_fin_de_potenciar_los_espacios_de_participación_y_la_vinculación_de_la_población_joven_a_los_mismos_no_sólo_como_actores_de_consulta_sino_como_entes_que_coadyuven_a_la_toma_de_decisiones</t>
  </si>
  <si>
    <t>Propender_por_la_prevención_y_eliminación_de_conductas_que_discriminen_y_estigmaticen_implícita_o_explícitamente_a_los_y_las_jóvenes_por_su_condición_étnica_cultural_de_género_orientación_sexual_religión_opinión_condición_social_aptitudes_físicas_situación_de_discapacidad_lugar_de_procedencia_y_recursos_económicos_a_través_de_estrategias_como_la_promoción_y_difusión_de_valores_relacionados_con_la_igualdad_la_no_discriminación_el_respeto_y_riqueza_de_la_diversidad_en_espacios_como_el_sistema_educativo_la_familia_y_los_medios_de_comunicación</t>
  </si>
  <si>
    <t>Ampliar_y_garantizar_la_cobertura_el_acceso_la_permanencia_y_la_promoción_de_las_y_los_jóvenes_en_el_sistema_educativo_brindando_educación_gratuita_en_los_niveles_de_básica_y_media_y_establecer_mecanismos_que_garanticen_la_asignación_de_recursos_para_la_educación_técnica_tecnológica_y_profesional_hasta_llegar_a_la_gratuidad</t>
  </si>
  <si>
    <t>Promover_la_articulación_entre_el_ámbito_educativo_formal_para_el_trabajo_y_Desarrollo_Humano_e_informal_con_el_ámbito_técnico_tecnológico_universitario_y_del_mercado_laboral_de_tal_modo_que_se_brinde_la_posibilidad_de_una_formación_integral_que_facilite_a_los_y_las_jóvenes_el_ingreso_a_la_vida_productiva_y_laboral_a_la_autogestión_individual_y/o_colectiva_en_formas_de_agrupación_comunitaria_proyectos_laborales_productivos_y_de_emprendimiento</t>
  </si>
  <si>
    <t>Promover_el_reconocimiento_de_la_salud_como_derecho_fundamental_y_garantizar_el_acceso_al_Sistema_General_de_Seguridad_Social_en_Salud_a_la_población_joven</t>
  </si>
  <si>
    <t xml:space="preserve">
Desarrollar_procesos_de_investigación_y_fomento_creación_formación_y_circulación_que_faciliten_el_reconocimiento_y_el_libre_desarrollo_de_las_expresiones_culturales_y_artísticas_de_los_y_las_jóvenes
</t>
  </si>
  <si>
    <t>Garantizar_el_cumplimiento_del_desarrollo_del_deporte_y_la_recreación_como_un_derecho_a_través_de_la_democratización_y_masificación_de_las_prácticas_recreodeportivas_y_el_uso_y_disfrute_del_espacio_público</t>
  </si>
  <si>
    <t>Propiciar_el_desarrollo_de_procesos_de_sensibilización_divulgación_y_educación_ambiental_sobre_el_uso_racional_sostenible_y_la_conservación_de_los_recursos_naturales_y_la_biodiversidad_que_permita_la_construcción_de_una_cultura_responsable_con_los_territorios_rurales_y_urbanos_de_la_ciudad</t>
  </si>
  <si>
    <t xml:space="preserve">_101_Prevención_y_atención_integral_de_la_paternidad_y_la_maternidad_temprana </t>
  </si>
  <si>
    <t>_102_Desarrollo_integral_desde_la_gestación_hasta_la_adolescencia</t>
  </si>
  <si>
    <t>_111_Calles_Alternativas</t>
  </si>
  <si>
    <t>_117_Acceso_y_permanencia_con_enfoque_local</t>
  </si>
  <si>
    <t>_151_Acceso_a_la_Justicia</t>
  </si>
  <si>
    <t>MR_Alcanzar_159.054_cupos_para_la_atención_integral_de_niños_y_niñas_de_primera_infancia_con_estándares_de_calidad_superiores_al_80PorCiento_en_el_ámbito_institucional.</t>
  </si>
  <si>
    <t>MR_Incrementar_a_2.000_personas_con_discapacidad_con_procesos_de_inclusión_efectivos_en_el_Distrito.</t>
  </si>
  <si>
    <t>MP_Garantizar_que_el_100PorCiento_de_los_hogares_comunitarios_FAMIS_y_sustitutos_del_ICBF_notificados_a_las_empresas_prestadoras_reciban_las_tarifas_diferenciales_de_servicios_públicos_Art_214_ Ley_1753_de_2015_Acuerdo_325_de_2008.</t>
  </si>
  <si>
    <t>MP_11.492_docentes_y_directivos_docentes_participando_en_los_diferentes_programas_de_formación_desarrollados_en_el_marco_de_la_Red_de_Innovación_del_Maestro</t>
  </si>
  <si>
    <t>MR_Disminuir_el_porcentaje_de_estudiantes_de_IED_en_nivel_insuficiente_en_la_prueba_Saber_de_lenguaje_en_grado_3_llegando_a_9PorCiento.</t>
  </si>
  <si>
    <t>MR_30PorCiento_de_matrícula_oficial_en_jornada_única.</t>
  </si>
  <si>
    <t>MP_4.449_estudiantes_en_extra_edad_que_se_atienden_en_el_sistema_educativo_mediante_modelos_flexibles_y_estrategias_semiescolarizadas</t>
  </si>
  <si>
    <t>MR_Promover__35.000_cupos_para_el_acceso_a_la_educación_superior</t>
  </si>
  <si>
    <t>MR_Reducir_para_2020_la_tasa_de_mortalidad_asociada_a_condiciones_crónicas_a_15_por_cada__100.000_menores_de_70_años.</t>
  </si>
  <si>
    <t>MR_Aumentar_a_15PorCiento_el_porcentaje_de_la_población_que_realiza_prácticas_culturales</t>
  </si>
  <si>
    <t>MR_Aumentar_a_3.2_el_promedio_de_libros_leídos_al_año_por_persona</t>
  </si>
  <si>
    <t>MR_Aumentar_a_36PorCiento_el_porcentaje_de_la_población_que_practica_algún_deporte</t>
  </si>
  <si>
    <t>MR_Ampliar_la_capacidad_instalada_de_atención_a_personas_mayores_Centro_Día_y_para_personas_con_discapacidad_Centro_Crecer_para_niños_menores_de_18_años_de_edad</t>
  </si>
  <si>
    <t>MR_Aumentar_a_19,95PorCiento_el_porcentaje_de_personas_que_asiste_a_eventos_deportivos</t>
  </si>
  <si>
    <t>MP_15.000_personas_certificadas_en_Derechos_Humanos_que_incluyen_tanto_servidores_públicos_como_ciudadanía_en_escenarios_formales</t>
  </si>
  <si>
    <t>MR_Aumentar_a_7.28PorCiento_el_porcentaje_de_personas_que_respeta_la_diferencia</t>
  </si>
  <si>
    <t>MR_Aumentar_a_48.5PorCiento_el_porcentaje_de_personas_que_perciben_el_espacio_público_como_lugar_de_expresión_cultural_y_artística_y_para_la_práctica_deportiva</t>
  </si>
  <si>
    <t>MR_Disminuir_a_48.8PorCiento_el_porcentaje_de_personas_que_no_asistieron_a_presentaciones_y_espectáculos_culturales_de_la_ciudad</t>
  </si>
  <si>
    <t>MR_Aumentar_a_14.2PorCiento_el_porcentaje_de_personas_muy_satisfechas_con_la_oferta_deportiva_y_recreativa_de_su_barrio</t>
  </si>
  <si>
    <t>MP_Atender_320_emprendimientos_de_oportunidad</t>
  </si>
  <si>
    <t>MP_Vincular_4.250_personas_laboralmente</t>
  </si>
  <si>
    <t>MP__Capacitar_5.000_tenderos_y/o_actores_del_sistema_de_abastecimiento_presencial_y/o_virtualmente</t>
  </si>
  <si>
    <t>MR_Alcanzar_un_aumento_del_20PorCiento_en_al_menos_uno_de_los_componentes_del_índice_de_sostenibilidad_de_las_unidades__productivas_intervenidas</t>
  </si>
  <si>
    <t>MR_Incrementar_en_por_lo_menos_el_10PorCiento_de_las_personas_con_discapacidad_vinculadas_laboralmente_como_servidores_públicos._A_partir_del_resultado_de_la_línea_de_base.</t>
  </si>
  <si>
    <t>MP_Realizar_100PorCiento_de_la_caracterización_de_las_personas_en_condición_de_discapacidad_sus_familias_cuidadores_y_cuidadoras_que_habitan_en_Bogotá</t>
  </si>
  <si>
    <t>Secretaría General</t>
  </si>
  <si>
    <t>Secretaría de Gobierno</t>
  </si>
  <si>
    <t>Secretarìa Hacienda</t>
  </si>
  <si>
    <t>Secretaría Planeación</t>
  </si>
  <si>
    <t>Secretarìa Desarrollo Económico</t>
  </si>
  <si>
    <t>Secretaría de Educación</t>
  </si>
  <si>
    <t>Secretaría de Salud</t>
  </si>
  <si>
    <t>Secretaría Integración Social</t>
  </si>
  <si>
    <t>Secretaría de Cultura, Recreación y Deporte</t>
  </si>
  <si>
    <t>Secretaría de Ambiente</t>
  </si>
  <si>
    <t>Secretaría de Movilidad</t>
  </si>
  <si>
    <t>Secretaría del Hábitat</t>
  </si>
  <si>
    <t>Secretaría de la Mujer</t>
  </si>
  <si>
    <t>Secretaría de Seguridad, Convivencia y Justicia</t>
  </si>
  <si>
    <t>Secretaría Jurídica Distrital</t>
  </si>
  <si>
    <t>Población específica</t>
  </si>
  <si>
    <t>Semestre 2</t>
  </si>
  <si>
    <t>Diseñar_estrategias_de_pedagogía_para_la_paz_que_consideren_al_joven_como_un_agente_de_decisión_y_transformación_de_su_entorno_y_fomenten_la_capacidad_crítica_y_reflexiva_de_los_y_las_jóvenes_buscando_la_creación_de_consensos_sobre_reglas_de_convivencia</t>
  </si>
  <si>
    <t>Brindar_las_condiciones_sociales_políticas_y_culturales_y_los_escenarios_de_encuentro_que_garanticen_la_participación_cualificada_de_los_y_las_jóvenes_en_el_diseño_implementación_seguimiento_y_evaluación_de_políticas_planes_programas_y_proyectos_de_interés_juvenil_que_estén_dirigidos_a_ellos_y_ellas</t>
  </si>
  <si>
    <t>Prevenir_y_erradicar_las_violencias_de_género_contra_las_mujeres_jóvenes_mediante_la_promoción_protección_y_garantía_de_sus_derechos_en_todos_los_niveles_educativos_y_clasificación_socioeconómica</t>
  </si>
  <si>
    <t>Fomentar_los_programas_de_apoyo_financiero_en_la_educación_técnica_tecnológica_y_profesional_haciendo_énfasis_en_la_población_joven_en_situación_de_discapacidad_con_talentos_o_capacidades_excepcionales_NEE_(Necesidades_Educativas_Especiales)_madres_jóvenes_en_situación_de_desplazamiento_jóvenes_de_grupos_étnicos_trabajadoras_y_trabajadores_sexuales_desvinculados_y_reincorporados</t>
  </si>
  <si>
    <t>Establecer_herramientas_pedagógicas_para_docentes_en_el_área_de_productividad_que_permitan_el_acompañamiento_de_una_formación_laboral_y_profesional_de_calidad_para_los_y_las_jóvenes_acorde_con_los_requerimientos_de_autonomía_y_desarrollo_productivo_juvenil</t>
  </si>
  <si>
    <t>Garantizar_la_atención_en_salud_a_la_población_joven_independiente_del_régimen_de_vinculación_al_sistema_general_de_seguridad_social_en_salud_y_de_su_capacidad_de_pago_con_calidad_(oportunidad_ubicación_de_redes_de_servicios_accesibles_entrega_completa_de_medicamentos_referencia_y_contrarreferencia_efectiva)_y_calidez</t>
  </si>
  <si>
    <t>Fomentar_la_identidad_y_reconocimiento_de_la_cultura_para_recuperar_el_patrimonio_histórico_turístico_natural_y_cultural_de_la_ciudad_y_el_sentido_de_pertenencia_de_las_y_los_jóvenes_rurales_y_urbanos</t>
  </si>
  <si>
    <t>Garantizar_la_inclusión_a_programas_y_proyectos_recreodeportivos_de_los_y_las_jóvenes_sin_procedimientos_de_selección_discriminatorios</t>
  </si>
  <si>
    <t>Promover_dentro_de_los_colegios_la_formulación_y_ejecución_de_proyectos_ambientales_de_impacto_en_las_áreas_geográficas_de_las_localidades_y_en_diferentes_renglones_económicos._
Contribuir_a_la_movilización_ciudadana_en_torno_a_la_gestión_ambiental_de_la_ciudad_mediante_la_construcción_colectiva_de_conocimientos_sobre_el_tema</t>
  </si>
  <si>
    <t>_112_Distrito_joven</t>
  </si>
  <si>
    <t>MR_Alcanzar_232.687_cupos_para_la_atención_integral_de_niños_y_niñas_de_primera_infancia_en_el_marco_de_la_RI</t>
  </si>
  <si>
    <t>MR_Porcentaje_de_personas_con_discapacidad_vinculadas_laboralmente_como_servidores_públicos</t>
  </si>
  <si>
    <t>IP_Porcentaje de hogares comunitarios, FAMIS y sustitutos del ICBF notificados, que reciben las tarifas diferenciales de servicios públicos, contenidas en el artículo 214 de la Ley 1753 de 2015 y el acuerdo 325 de 20</t>
  </si>
  <si>
    <t>IP_Número de docentes y directivos docentes con programas de formación desarrollados en el marco de la Red de Innovación del Maestro</t>
  </si>
  <si>
    <t>MR_Disminuir_el_porcentaje_de_estudiantes_de_IED_en_nivel_insuficiente_en_la_prueba_Saber_de_lenguaje_en_grado_5_llegando_a_9.5PorCiento.</t>
  </si>
  <si>
    <t>MR_35PorCiento_de_matrícula_oficial_en_actividades_de_uso_del_tiempo_escolar</t>
  </si>
  <si>
    <t>MP_20_localidades_acompañadas_en_la_implementación_y_seguimiento_de_planes_de_cobertura_educativa_acceso_y_permanencia_escolar_</t>
  </si>
  <si>
    <t>IR_Número_de_cupos_en_educación_superior_promovidos</t>
  </si>
  <si>
    <t>MR_Disminuir_hasta_en_12PorCiento_la_insatisfacción_con_el_acceso_a_la_atención_en_salud_de_los_afiliados_a_Capital_Salud_a_2020.</t>
  </si>
  <si>
    <t>MR_Aumentar_a_12PorCiento_el_porcentaje_de_personas_que_han_asistido_durante_los_últimos_12_meses_a_presentaciones_de_la_OFB</t>
  </si>
  <si>
    <t>IR_Promedio_de_libros_leídos_al_año_por_persona</t>
  </si>
  <si>
    <t>IR_Porcentaje_de_población_que_practica_algún_deporte</t>
  </si>
  <si>
    <t>MR_Adecuar_a_condiciones_de_ajuste_razonable_el_100%_de_los_centros_de_atención_a_personas_con_discapacidad</t>
  </si>
  <si>
    <t>MR_Aumentar_a_39PorCiento_el_porcentaje_de_personas_que_visita_parques_recreativos,_de_diversión_o_centros_interactivos_de_la_ciudad</t>
  </si>
  <si>
    <t>MP_30.000_personas_certificadas_promocionadas_y_sensibilizadas_en_derechos_humanos_para_la_paz_y_la_reconciliación</t>
  </si>
  <si>
    <t>IR_Porcentaje_de_personas_que_respetan_la_diferencia</t>
  </si>
  <si>
    <t>IR_Porcentaje_de_personas_que_perciben_el_espacio_público_como_lugar_de_expresión_cultural_y_artística_y_para_la_práctica_deportiva</t>
  </si>
  <si>
    <t>MR_Aumentar_a_18.82PorCiento_el_porcentaje_de_personas_que_asiste_a_la_ciclovía_de_la_ciudad</t>
  </si>
  <si>
    <t>IR_Porcentaje_de_personas_que_están_muy_satisfechas_con_la_oferta_deportiva_y_recreativa_de_su_barrio</t>
  </si>
  <si>
    <t>MP_Fortalecer_535_unidades_productivas_en_capacidades_empresariales_y/o_formalizarlas</t>
  </si>
  <si>
    <t>MP_Formar_8.500_personas_en_competencias_transversales_y/o_laborales</t>
  </si>
  <si>
    <t>IP_Número de tenderos y/o comerciantes capacitados presencial y/o virtualmente</t>
  </si>
  <si>
    <t>IR_Porcentaje_de_crecimiento_de_al_menos_uno_de_los_componentes_del_índice_de_sostenibilidad_de_las_Unidades_Productivas_Intervenidas</t>
  </si>
  <si>
    <t>IR_Porcentaje_de_personas_con_discapacidad_vinculadas_laboralmente_como_servidores_públicos</t>
  </si>
  <si>
    <t>IP_Porcentaje de avance de la caracterización de las personas en condición de discapacidad, sus familias cuidadores y cuidadoras que habitan en Bogotá</t>
  </si>
  <si>
    <t>Departamento Administrativo del Servicio Civil (DASC)</t>
  </si>
  <si>
    <t>Departamento Administrativo de la Defensoría del Espacio Público</t>
  </si>
  <si>
    <t>Fondo de Prestaciones Económicas,
Cesantías y Pensiones - FONCEP</t>
  </si>
  <si>
    <t>Instituto para la Economía Social-IPES</t>
  </si>
  <si>
    <t>Instituto Distrital para la Investigación Educativa y el Desarrollo Pedagógico - IDEP</t>
  </si>
  <si>
    <t>Fondo Financiero Distrital de Salud - FFDS</t>
  </si>
  <si>
    <t>Instituto Distrital para la Protección de la Niñez y la Juventud-IDIPRON</t>
  </si>
  <si>
    <t>Inst. Dist. de Recreación y Deporte - IDRD</t>
  </si>
  <si>
    <t>Jardín Botánico “José Celestino Mutis” -JBB</t>
  </si>
  <si>
    <t>UAE de Rehabilitación y Mantenimiento Vial - UAERMV</t>
  </si>
  <si>
    <t>UAE de Servicios Públicos-UAESP</t>
  </si>
  <si>
    <t>Unidad Administrativa Especial Cuerpo Oficial de Bomberos</t>
  </si>
  <si>
    <t>Global</t>
  </si>
  <si>
    <t>Formulación PA</t>
  </si>
  <si>
    <t>Promover_la_formación_apropiación_el_conocimiento_y_la_reivindicación_de_los_derechos_juveniles_en_el_sistema_escolar_organizaciones_redes_de_jóvenes_y_otras_formas_de_reconocimiento_y_participación_social</t>
  </si>
  <si>
    <t>Incentivar_la_participación_de_los_y_las_jóvenes_generando_estrategias_atractivas_de_acercamiento_entre_instituciones_organizaciones_y_jóvenes_independientes_en_el_ámbito_barrial_local_y_distrital_promoviendo_así_el_sentido_de_pertenencia_de_los_y_las_jóvenes_hacia_la_localidad_y_la_ciudad</t>
  </si>
  <si>
    <t>Desarrollar_acciones_afirmativas_dirigidas_a_los_y_las_jóvenes_pertenecientes_a_poblaciones_étnicas_y_rurales_jóvenes_en_situación_de_desplazamiento_jóvenes_en_situación_de_discapacidad_jóvenes_LGBT_(lesbianas_gays_bisexuales_y_transgeneristas)_y_jóvenes_que_se_encuentran_en_alto_grado_de_vulnerabilidad_socioeconómica_que_además_de_proteger_y_promover_sus_derechos_busquen_equiparar_sus_estados_actuales_con_el_resto_de_la_población_joven</t>
  </si>
  <si>
    <t>Garantizar_la_inclusión_y_acceso_a_la_educación_(según_las_normas_de_accesibilidad_de_recursos_humanos_y_físicos)_tanto_en_el_sector_oficial_y_no_oficial_y_en_todos_los_niveles_a_los_y_las_jóvenes_en_situación_de_discapacidad_con_talentos_o_capacidades_excepcionales_NEE</t>
  </si>
  <si>
    <t>Promover_y_fomentar_la_formación_formal_para_el_trabajo_y_el_Desarrollo_Humano_e_informal_continua_a_los_y_las_jóvenes_que_se_encuentran_vinculados_laboralmente_propendiendo_por_la_actualización_del_conocimiento_ante_los_desarrollos_productivos_del_ámbito_local_distrital_regional_nacional_e_internacional</t>
  </si>
  <si>
    <t>Formular_y_desarrollar_planes_programas_y_proyectos_que_contribuyan_al_mejoramiento_de_la_calidad_de_vida_de_la_población_juvenil_enfocados_a_la_promoción_de_los_procesos_que_protegen_su_salud_y_la_prevención_tratamiento_y_rehabilitación_de_los_principales_procesos_que_la_deterioran_garantizando_la_continuidad_de_los_mismos_y_el_uso_de_metodologías_que_permitan_llegar_a_los_y_las_jóvenes_en_sus_propios_contextos_y_lenguajes</t>
  </si>
  <si>
    <t>Fomentar_las_iniciativas_de_emprendimiento_creación_producción_comercialización_y_circulación_de_las_iniciativas_juveniles_con_énfasis_en_aquellas_provenientes_de_los_procesos_culturales_artísticos_y_del_turismo</t>
  </si>
  <si>
    <t>Propender_por_el_fortalecimiento_y_promoción_de_la_infraestructura_física_para_programas_de_formación_recreodeportivos_que_integren_a_sus_servicios_la_inclusión_de_personas_en_situación_de_discapacidad_teniendo_como_principio_la_conservación_y_el_uso_debido_de_los_escenarios_deportivos_del_Distrito_Capital</t>
  </si>
  <si>
    <t>Potenciar_y_visibilizar_la_estructura_ecológica_principal_del_Distrito_Capital_de_tal_forma_que_posibilite_espacios_atractivos_y_adecuados_para_la_realización_de_actividades_acordes_con_las_concepciones_y_necesidades_juveniles_a_fin_de_generar_un_sentido_de_apropiación_hacia_nuestro_patrimonio_natural</t>
  </si>
  <si>
    <t>_157_Intervención_integral_en_territorios_y_poblaciones_priorizadas_a_través_de_cultura,_recreación_y_deporte</t>
  </si>
  <si>
    <t>IR_Número_de_cupos_para_la_atención_integral_de_niños_y_niñas_de_primera_infancia_con_estandares_de_calidad_superiores_al_80%_en_el_ámbito_institucion</t>
  </si>
  <si>
    <t>IR_Número_de_personas_con_discapacidad_en_procesos_de_inclusión_efectivo_en_el_Distrito</t>
  </si>
  <si>
    <t>MR_Disminuir_el_porcentaje_de_estudiantes_de_IED_en_nivel_insuficiente_en_la_prueba_Saber_de_lenguaje_en_grado_9_llegando_a_9.6PorCiento.</t>
  </si>
  <si>
    <t>IR_Porcentaje_de_matrícula_oficial_en_jornada_única</t>
  </si>
  <si>
    <t>MP_100PorCiento_de_implementación_de_la_Ruta_del_Acceso_y_la_Permanencia_Escolar_no</t>
  </si>
  <si>
    <t>MP_Promover_35.000_cupos_para_el_acceso_a_la_educación_superior</t>
  </si>
  <si>
    <t>IR_Tasa_de_mortalidad_de_condiciones_crónicas_por_100.000__en_menores_de_70_años.</t>
  </si>
  <si>
    <t>IR_Porcentaje_de_población_que_realiza_prácticas_culturales</t>
  </si>
  <si>
    <t>IR_Número_de_Centros_Día_para_personas_mayores__y_Centros_Crecer.</t>
  </si>
  <si>
    <t>MR_Aumentar_a_49,7PorCiento_el_porcentaje_de_personas_que_usa_los_equipamientos_culturales_de_su_localidad</t>
  </si>
  <si>
    <t>MP_15000_personas_certificadas_en_Derechos_Humanos_que_incluyen_tanto_servidores_públicos_como_ciudadanía_en_escenarios_informales</t>
  </si>
  <si>
    <t>MR_Aumentar_a_13PorCiento_el_porcentaje_de_personas_que_están_muy_satisfechas_con_la_oferta_cultural_de_su_barrio</t>
  </si>
  <si>
    <t>IP_Número de emprendimientos de oportunidad atendidos</t>
  </si>
  <si>
    <t>MP_Remitir_desde_la_Agencia_a_empleadores_al_menos_10.000_personas_que_cumplan_con_los_perfiles_ocupacionales</t>
  </si>
  <si>
    <t>MP_Implementar_en_80_unidades_agrícolas_familiares_procesos_de_reconversión_productiva</t>
  </si>
  <si>
    <t>MP_Realizar_una_línea_de_base_de_las_personas_con_discapacidad_vinculadas_laboralmente_como_servidores_públicos_a_las_entidades_del_DistritoMP_Realizar_una_línea_de_base_de_las_personas_con_discapacidad_vinculadas_laboralmente_como_servidores_públicos_a_las_entidades_del_Distrito</t>
  </si>
  <si>
    <t>Alta Consejería Distrital de TIC</t>
  </si>
  <si>
    <t>Instituto Distrital de la Participación y Acción Comunal - IDPAC</t>
  </si>
  <si>
    <t>UAE de Catastro Distrital-UAECD</t>
  </si>
  <si>
    <t>Instituto Distrital de Turismo-IDT</t>
  </si>
  <si>
    <t>Universidad Distrital Francisco José de Caldas</t>
  </si>
  <si>
    <t>Hospitales</t>
  </si>
  <si>
    <t>Orquesta Filarmónica de Bogotá</t>
  </si>
  <si>
    <t>Instituto Distrital de Gestión de Riesgos y Cambio Climático - IDIGER (FONDIGER)</t>
  </si>
  <si>
    <t>Instituto de Desarrollo Urbano-IDU</t>
  </si>
  <si>
    <t>Caja de Vivienda Popular-CVP</t>
  </si>
  <si>
    <t>Desarrollar_acciones_que_promuevan_la_construcción_de_alternativas_políticas_jurídicas_y_sociales_para_el_reconocimiento_del_derecho_a_la_libertad_de_conciencia_y_de_pensamiento_y_la_promoción_de_debates_relacionados_con_este_tema</t>
  </si>
  <si>
    <t xml:space="preserve">Fomentar_el_trabajo_en_red_el_diálogo_entre_jóvenes_instituciones_distintos_grupos_poblacionales_y_generacionales_construyendo_de_forma_colectiva_y_conjunta_un_nuevo_estatus_del_joven_en_la_sociedad_que_erradique_los_imaginarios_estigmatizantes_hacia_esta_población._
Estimular_la_creación_y_el_fortalecimiento_interno_de_organizaciones_juveniles_sociales_culturales_políticas_y_ambientales_así_como_redes_clubes_corporaciones_asociaciones_cooperativas_entre_otros
</t>
  </si>
  <si>
    <t>Desarrollar_acciones_para_la_inclusión_social_de_poblaciones_que_por_dificultades_en_el_acceso_a_bienes_y_servicios_o_por_marginación_política_o_sociocultural_se_encuentran_excluidas_o_en_riesgo_de_exclusión_de_la_vida_social._Tal_es_el_caso_de_jóvenes_que_están_en_alto_grado_de_vulnerabilidad_económica_jóvenes_en_situación_de_desplazamiento_jóvenes_en_situación_de_discapacidad_jóvenes_que_hacen_parte_de_la_comunidad_LGBT_jóvenes_que_han_estado_en_conflicto_con_la_ley_jóvenes_pertenecientes_a_poblaciones_étnicas_trabajadoras_y_trabajadores_sexuales_y_jóvenes_cabeza_de_familia</t>
  </si>
  <si>
    <t>Formular_y_ejecutar_procesos_pedagógicos_que_atiendan_a_la_población_juvenil_en_situación_de_discapacidad_con_talentos_o_capacidades_excepcionales_NEE_madres_jóvenes_en_situación_de_desplazamiento_jóvenes_de_grupos_étnicos_trabajadoras_y_trabajadores_sexuales_desvinculados_y_reincorporados</t>
  </si>
  <si>
    <t>Promover_la_creación_de_alianzas_estratégicas_entre_el_sector_público_y_privado_con_el_fin_de_incentivar_y_fortalecer_formas_de_vinculación_laboral_que_al_tiempo_que_sean_formativas_desarrollen_la_posibilidad_de_acceso_a_un_primer_empleo_sin_discriminaciones_de_tipo_económico_y_social</t>
  </si>
  <si>
    <t>Generar_convenios_entre_las_Entidades_Distritales_las_Empresas_Promotoras_de_Salud_las_Administradoras_del_régimen_subsidiado_y_las_Instituciones_prestadoras_de_Servicios_de_salud_públicas_y_privadas_para_la_atención_de_la_población_joven_de_los_centros_educativos_de_la_ciudad</t>
  </si>
  <si>
    <t>Garantizar_la_sostenibilidad_de_la_oferta_cultural_recreativa_deportiva_y_ecológica_por_medio_de_procesos_culturales_incluyentes_y_de_calidad_en_todos_los_ámbitos_territoriales_sin_restricciones_de_acceso_utilizando_la_infraestructura_existente_y_fomentando_nuevos_espacios_con_garantía_de_las_condiciones_necesarias_para_su_disfrute</t>
  </si>
  <si>
    <t>Desarrollar_en_las_localidades_mecanismos_operativos_para_el_estímulo_de_las_actividades_deportivas_y_recreativas</t>
  </si>
  <si>
    <t>Incentivar_promover_y_desarrollar_el_uso_de_tecnologías_limpias_o_amigables_con_el_entorno_urbano_y/o_rural</t>
  </si>
  <si>
    <t>IR_Porcentaje_de_personas_con_discapacidad_en_procesos_de_inclusión_efectivo_en_el_Distrito</t>
  </si>
  <si>
    <t>MR_Disminuir_el_porcentaje_de_estudiantes_de_IED_en_nivel_insuficiente_en_la_prueba_Saber_de_matemáticas_en_grado_3_llegando_a_9.3PorCiento.</t>
  </si>
  <si>
    <t>IR_Porcentaje_de_matrícula_oficial_en_actividades_de_uso_del_tiempo_escolar</t>
  </si>
  <si>
    <t>MP_13.000_nuevos_adultos_atendidos_a_través_de_estrategias_de_alfabetización</t>
  </si>
  <si>
    <t>MP_1000_estudiantes_participantes_del_piloto_de_educación_virtual_y_blended_learning_en_el_marco_del_programa_acceso_con_calidad_a_la_educación_superior</t>
  </si>
  <si>
    <t>IR_Porcentaje_de_satisfacción_en_el_acceso_a_la_atención_en_el_marco_del_nuevo_modelo_de_atención_en_salud.</t>
  </si>
  <si>
    <t>IR_Porcentaje_de_personas_que_han_asistido_durante_los_últimos_12_meses_a_presentaciones_de_la_OFB</t>
  </si>
  <si>
    <t>IR_Número_de_centros_crecer_para_atención_a_niños_menores_de_18_años_con_discapacidad</t>
  </si>
  <si>
    <t>MR_Disminuir_a_14.83PorCiento_el_porcentaje_de_personas_que_considera_que_los_parques_han_empeorado</t>
  </si>
  <si>
    <t>MP_Atender_150_personas_de_la_población_LGBTI_a_través_del_programa_de_protección_integral_en_la_casa_refugio</t>
  </si>
  <si>
    <t>IR_Porcentaje_de_personas_que_no_asistieron_a_presentaciones_y_espectáculos_culturales_de_la_ciudad</t>
  </si>
  <si>
    <t>IP_Número de unidades productivas fortalecidas en capacidades empresariales y/o formalizadas</t>
  </si>
  <si>
    <t>IP_Número de personas vinculadas laboralmente</t>
  </si>
  <si>
    <t>IP_Número de unidades productivas con procesos de reconversión productiva implementados</t>
  </si>
  <si>
    <t>MP_Implementar_el_100PorCiento_de_la_política_pública_de_empleo</t>
  </si>
  <si>
    <t xml:space="preserve">Alta Consejería Distrital para DD de las Víctimas, la Paz y la Reconciliación </t>
  </si>
  <si>
    <t>1.Alc.Local Usaquén</t>
  </si>
  <si>
    <t>Lotería de Bogotá</t>
  </si>
  <si>
    <t>Corporación para el Desarrollo y la Productividad Bogotá Región (Invest in Bogotá)</t>
  </si>
  <si>
    <t>Capital Salud EPS-S SAS</t>
  </si>
  <si>
    <t>Inst. Dist. De Patrimonio Cultural-IDPC</t>
  </si>
  <si>
    <t>Empresa de Transporte del Tercer Milenio-Transmilenio S.A</t>
  </si>
  <si>
    <t>Empresa de Renovación Urbana - ERU</t>
  </si>
  <si>
    <t>Generar_acuerdos_que_faciliten_el_cumplimiento_del_derecho_a_la_libre_movilidad_y_el_derecho_a_la_seguridad_de_los_y_las_jóvenes_en_los_espacios_públicos_y_sus_territorios</t>
  </si>
  <si>
    <t>Promover_fortalecer_y_apoyar_diferentes_formas_de_participación_y_organización_juvenil_con_el_acompañamiento_y_asistencia_técnica_de_instituciones_distritales_y_locales_con_el_fin_de_fortalecer_su_capacidad_de_gestión_administrativa_y_política</t>
  </si>
  <si>
    <t>Crear_planes_programas_y_proyectos_orientados_a_la_restitución_de_los_derechos_de_los_y_las_jóvenes_en_conflicto_con_la_ley_desvinculados_y_reincorporados_jóvenes_en_condición_de_desplazamiento_habitantes_de_la_calle_y_trabajadoras_y_trabajadores_sexuales_a_través_de_la_educación_la_capacitación_para_el_trabajo_la_orientación_psicológica_y_la_ampliación_de_oportunidades_productivas_y_de_generación_de_ingresos</t>
  </si>
  <si>
    <t>Dotar_y_mejorar_la_infraestructura_de_las_instituciones_de_educación_formal_y_para_el_trabajo_y_desarrollo_humano_garantizando_espacios_adecuados_para_un_óptimo_desarrollo_académico_y_personal_de_las_y_los_jóvenes_bogotanos_incluyendo_condiciones_especificas_de_equipamiento_medios_de_comunicación_y_talento_humano_que_permitan_la_accesibilidad_y_permanencia_de_la_población_joven_en_situación_de_discapacidad_con_talentos_o_capacidades_excepcionales_NEE_y_de_grupos_étnicos</t>
  </si>
  <si>
    <t>Crear_y_fortalecer_mecanismos_efectivos_de_información_sostenibilidad_seguimiento_evaluación_y_de_comunicación_sobre_la_oferta_y_demanda_laboral_y_formativa_en_el_ámbito_del_trabajo</t>
  </si>
  <si>
    <t>Crear_servicios_de_atención_en_salud_especializados_para_los_y_las_jóvenes_que_cuenten_con_infraestructura_física_en_cantidad_y_calidad_suficiente_con_accesibilidad_para_población_en_situación_de_discapacidad_y_equipos_de_profesionales_de_diferentes_disciplinas_que_brinden_atención_integral</t>
  </si>
  <si>
    <t>Democratizar_y_masificar_la_participación_de_los_y_las_jóvenes_en_las_distintas_acciones_de_la_oferta_cultural_y_turística_de_la_ciudad_mediante_procesos_de_formación_y_estímulo_a_la_participación_para_el_disfrute_en_la_creación_y_producción_de_bienes_y_servicios_culturales_mediante_la_educación_formal_para_el_trabajo_y_el_Desarrollo_Humano_e_informal</t>
  </si>
  <si>
    <t>Garantizar_el_desarrollo_y_ejecución_de_planes_y_proyectos_de_recreación_pasiva_activa_cultural_ecoturística_y_educativa_en_función_del_sano_aprovechamiento_del_tiempo_libre</t>
  </si>
  <si>
    <t>Reconocer_y_fortalecer_la_dinámica_ambiental_en_la_ciudad_región_en_el_contexto_de_las_relaciones_urbanos-rurales_de_Bogotá</t>
  </si>
  <si>
    <t>MP_83.000_cupos_para_la_atención_integral_de_niños_y_niñas_de_4_y_5_años</t>
  </si>
  <si>
    <t>MP_Atender_3.289_personas_con_discapacidad_en_centros_crecer_centros_de_protección_centro_renacer_y_centros_integrarte</t>
  </si>
  <si>
    <t>MR_Disminuir_el_porcentaje_de_estudiantes_de_IED_en_nivel_insuficiente_en_la_prueba_Saber_de_matemáticas_en_grado_5_llegando_a_22.9PorCiento.</t>
  </si>
  <si>
    <t>MP_30PorCiento_de_matrícula_oficial_en_jornada_única.</t>
  </si>
  <si>
    <t>MP_12.000_niños_niñas_adolescentes_y_adultos_desescolarizados_que_se_logran_matricular_en_el_sistema_educativo_a_través_de_estrategias_de_búsqueda_activa</t>
  </si>
  <si>
    <t>IP_Número de cupos en educación superior promovidos</t>
  </si>
  <si>
    <t>MP_Realizar_81.000_atenciones_a_niños_y_niñas_en_el_programa_de_Atención_Integral_a_la_Primera_Infancia</t>
  </si>
  <si>
    <t>MP_Un_Centro_Crecer_personas_con_discapacidad_menores_de_18_años_entre_2016_y_2019_que_cumplan_con_requerimientos_de_diseño_universal</t>
  </si>
  <si>
    <t>MR_Disminuir_a_11.21PorCiento_el_porcentaje_de_personas_que_considera_que_las_canchas_y_escenarios_deportivos_han_empeorado</t>
  </si>
  <si>
    <t>IP_Número de personas certificadas por el programa de educación en derechos humanos para la paz y la reconciliación en escenarios formales</t>
  </si>
  <si>
    <t>IR_Porcentaje_de_personas_que_asiste_a_ciclovía_de_la_ciudad</t>
  </si>
  <si>
    <t>IP_Número de personas formadas en competencias transversales y/o laborales</t>
  </si>
  <si>
    <t>IP_Línea base realizada, de las personas con discapacidad vinculadas laboralmente como servidores públicos a las entidades del Distrito</t>
  </si>
  <si>
    <t>2.Alc.Local Chapinero</t>
  </si>
  <si>
    <t>Fundación Gilberto Alzate Avendaño</t>
  </si>
  <si>
    <t>Terminal de Transportes S.A</t>
  </si>
  <si>
    <t>Metrovivienda</t>
  </si>
  <si>
    <t>Diseñar_modelos_de_prevención_y_fortalecer_proyectos_y_programas_de_atención_integral_orientados_a_la_protección_y_restitución_de_los_derechos_de_los_y_las_jóvenes_víctimas_de_las_violencias_intrafamiliar_sexual_y_escolar</t>
  </si>
  <si>
    <t>Promover_la_participación_de_los_y_las_jóvenes_en_los_Consejos_de_Juventud_y_fortalecer_la_gestión_de_esta_instancia_con_el_fin_de_garantizar_su_interlocución_y_representación_en_la_ciudad</t>
  </si>
  <si>
    <t>Fortalecer_el_entorno_familiar_con_el_fin_de_brindar_y_satisfacer_las_condiciones_y_necesidades_de_afecto_seguridad_reconocimiento_inclusión_y_autorrealización_de_los_y_las_jóvenes_al_igual_que_los_valores_y_principios_que_les_permitan_contribuir_efectivamente_a_la_sociedad</t>
  </si>
  <si>
    <t>Diseñar_currículos_acordes_a_las_necesidades_de_desarrollo_de_la_ciudad_y_el_país_en_el_marco_del_respeto_por_los_Derechos_Humanos_que_conlleven_a_elevar_la_calidad_de_vida_de_la_sociedad_y_que_tengan_en_cuenta_las_particularidades_de_las_diferentes_poblaciones_jóvenes_y_zonas_de_Bogotá</t>
  </si>
  <si>
    <t>Propender_por_las_garantías_y_estabilidad_laboral_en_condiciones_dignas_orientadas_a_la_disminución_del_subempleo_y_el_empleo_informal_así_como_al_mejoramiento_de_las_condiciones_del_empleo_formal</t>
  </si>
  <si>
    <t>Promoción_de_los_derechos_sexuales_y_reproductivos_de_los_y_las_jóvenes_y_la_prevención_de_los_embarazos_la_maternidad_y_la_paternidad_no_deseadas_las_infecciones_de_transmisión_sexual_el_VIH/SIDA_el_aborto_y_demás_eventos_que_afectan_la_salud_sexual_y_reproductiva_de_los_y_las_jóvenes</t>
  </si>
  <si>
    <t>Propiciar_intercambios_culturales_e_interculturales_entre_jóvenes_garantizando_la_inclusión_de_la_diversidad_el_patrimonio_cultural_y_artístico_el_turismo_y_la_memoria_histórica_teniendo_en_cuenta_los_contextos_globales_y_regionales_que_afectan_la_vida_social_política_económica_y_cultural_de_la_juventud_bogotana</t>
  </si>
  <si>
    <t>Promover_el_emprendimiento_recreodeportivo_y_las_formas_de_organización_juvenil_vinculadas_con_estos_intereses_incentivando_la_formación_y_participación_juvenil</t>
  </si>
  <si>
    <t>Propender_por_la_creación_de_espacios_de_incidencia_control_y_evaluación_de_las_Políticas_Públicas_Ambientales_Plan_de_Ordenamiento_Territorial_y_planes_maestros_por_parte_de_la_población_juvenil_de_Bogotá</t>
  </si>
  <si>
    <t>IP_Número de cupos para la atención integral de niños y niñas de 4 y 5 años</t>
  </si>
  <si>
    <t>MP_Vincular_a_1500_servidores_públicos_en_procesos_de_competencias_para_la_atención_inclusiva_a_personas_con_discapacidad</t>
  </si>
  <si>
    <t>MR_Disminuir_el_porcentaje_de_estudiantes_de_IED_en_nivel_insuficiente_en_la_prueba_Saber_de_matemáticas_en_grado_9_llegando_a_15.9%</t>
  </si>
  <si>
    <t>MP_35PorCiento_de_matrícula_oficial_en_actividades_de_uso_del_tiempo_escolar</t>
  </si>
  <si>
    <t>MP_100PorCiento_de_estudiantes_de_IED_beneficiados_con_alimentación_escolar</t>
  </si>
  <si>
    <t>IP_Número de estudiantes participantes del piloto de educación virtual y blended learning en el marco del programa acceso con calidad a la educación superior</t>
  </si>
  <si>
    <t>IP_Número atenciones a niños y niñas atendidos en el programa de atención integral a la primera infancia</t>
  </si>
  <si>
    <t>IP_Número de centros crecer construidos que cumplan con requerimientos de diseño universal</t>
  </si>
  <si>
    <t>IR_Porcentaje_de_personas_que_asiste_a_eventos_deportivos</t>
  </si>
  <si>
    <t>IP_Número de personas certificadas, promocionadas y sensibilizadas en derechos humanos para la paz y la reconciliación a través de medios presenciales o virtuales</t>
  </si>
  <si>
    <t>IR_Porcentaje_de_personas_que_están_muy_satisfechas_con_la_oferta_cultural_de_su_barrio</t>
  </si>
  <si>
    <t>IP_Número de personas remitidas a empleos de calidad que cumplan con los perfiles ocupacionales</t>
  </si>
  <si>
    <t>IP_Porcentaje de implementación de la política pública de empleo</t>
  </si>
  <si>
    <t>3.Alc.Local Santa Fe</t>
  </si>
  <si>
    <t>Instituto Distrital de las Artes-IDARTES</t>
  </si>
  <si>
    <t>Empresa de Acueducto Alcantarillado y Aseo de Bogotá -EAB- ESP (Aguas de Bogotá)</t>
  </si>
  <si>
    <t>Promover_y_garantizar_el_respeto_de_los_derechos_humanos_de_la_comunidad_juvenil_por_parte_de_los_actores_armados_legales_e_ilegales</t>
  </si>
  <si>
    <t>Promover_y_apoyar_el_desarrollo_de_medios_alternativos_de_comunicación_tanto_en_el_ámbito_local_como_en_el_distrital_creados_por_los_y_las_jóvenes_en_un_lenguaje_juvenil_garantizando_así_el_acceso_manejo_y_difusión_de_la_información_de_interés_de_y_para_la_juventud_con_el_fin_de_fortalecer_la_participación_y_el_conocimiento_de_derechos_y_deberes</t>
  </si>
  <si>
    <t>Generar_estrategias_de_comunicación_y_espacios_de_participación_que_fomenten_el_diálogo_intergeneracional_intercultural_interorganizacional_así_como_el_reconocimiento_de_las_distintas_culturas_juveniles_de_la_ciudad_y_sus_territorios_simbólicos_en_el_marco_del_respeto_a_la_diversidad_la_convivencia_y_la_resolución_pacífica_de_los_conflictos</t>
  </si>
  <si>
    <t>Garantizar_que_las_instituciones_de_educación_formal_y_para_el_trabajo_y_Desarrollo_Humano_cuenten_con_el_personal_docente_suficiente_actualizado_con_formación_en_pedagogía_y_cualificado_en_conocimientos_acordes_a_las_necesidades_de_los_y_las_jóvenes</t>
  </si>
  <si>
    <t>Promover_el_fortalecimiento_de_la_producción_y_comercialización_local_distrital_regional_nacional_e_internacional_de_los_bienes_y_servicios_de_iniciativa_juvenil_y_su_articulación_a_los_mercados_local_distrital_nacional_e_internacional</t>
  </si>
  <si>
    <t>Garantizar_las_condiciones_para_la_seguridad_alimentaria_de_los_y_las_jóvenes_de_la_ciudad_que_se_encuentren_en_un_alto_grado_de_vulnerabilidad_económica</t>
  </si>
  <si>
    <t xml:space="preserve">Generar_procesos_de_creación_ampliación_adecuación_actualización_mantenimiento_y_preservación_de_la_infraestructura_cultural_en_cada_uno_de_los_ámbitos_territoriales_de_la_ciudad._
Propiciar_la_participación_efectiva_de_los_y_las_jóvenes_en_los_medios_de_comunicación_e_información_masiva_para_contribuir_al_reconocimiento_social_de_las_expresiones_y_culturas_juveniles_con_el_fin_de_promover_la_ciudadanía_cultural_activa
</t>
  </si>
  <si>
    <t>Apoyar_promover_y_acompañar_el_talento_deportivo_de_los_y_las_jóvenes_de_la_cuidad_a_través_de_programas_y_proyectos_para_su_formación_integral</t>
  </si>
  <si>
    <t>Promover_espacios_de_acción_y_participación_entre_comunidad_Estado_y_otros_actores_para_la_gestión_ambiental_del_Distrito_Capital</t>
  </si>
  <si>
    <t>MP_Construir_la_línea_base_de_percepción_de_barreras_actitudinales_y_sistema_de_seguimiento</t>
  </si>
  <si>
    <t>IR_Porcentaje_de_estudiantes_de_IED_en_nivel_insuficiente_en_la_prueba_Saber_de_lenguaje_en_grado_3</t>
  </si>
  <si>
    <t>IP_Porcentaje de matrícula oficial en jornada única</t>
  </si>
  <si>
    <t>IP_Número de estudiantes en extra-edad en el sistema educativo atendidos</t>
  </si>
  <si>
    <t>IR_Porcentaje_de_personas_que_visita_parques_recreativos,_de_diversión_o_centros_interactivos_de_la_ciudad</t>
  </si>
  <si>
    <t>IP_Número de personas certificadas en D.H. que incluyen tanto servidores públicos como ciudadanía en escenarios informales</t>
  </si>
  <si>
    <t>4.Alc.Local San Cristóbal</t>
  </si>
  <si>
    <t>Canal Capital</t>
  </si>
  <si>
    <t>Empresa de Energía de Bogotá S.A.-EEB-ESP</t>
  </si>
  <si>
    <t>Garantizar_la_implementación_de_programas_y_proyectos_especiales_para_las_y_los_jóvenes_que_se_encuentran_en_situación_de_privación_de_la_libertad_habitantes_de_la_calle_o_en_proceso_de_resocialización</t>
  </si>
  <si>
    <t>Promover_desde_el_sistema_educativo_una_formación_política_y_de_liderazgo_de_fácil_acceso_a_la_población_joven_teniendo_en_cuenta_componentes_investigativos_reflexivos_críticos_y_propositivos._Lo_anterior_con_el_fin_de_cualificar_esta_práctica_en_los_y_las_estudiantes_de_tal_forma_que_generen_procesos_de_organización_en_los_colegios_barrios_y_localidades_así_como_a_nivel_distrital</t>
  </si>
  <si>
    <t>Sensibilizar_y_educar_a_los_medios_de_comunicación_servidores_públicos_miembros_de_la_comunidad_educativa_autoridades_policiales_y_militares_y_en_general_a_todas_aquellas_instituciones_y/u_organizaciones_que_trabajan_con_y_para_los_y_las_jóvenes_en_temas_relacionados_con_el_cumplimiento_de_los_derechos_humanos_con_el_fin_de_garantizar_un_trato_no_excluyente_que_reconozca_las_necesidades_y_especificidades_de_la_población_juvenil_en_Bogotá</t>
  </si>
  <si>
    <t>Promover_alternativas_de_aprendizaje_y_formación_educativa_y_laboral_tanto_en_la_jornada_escolar_como_extraescolar_mediante_la_apropiación_de_diferentes_escenarios_y_programas_educativos</t>
  </si>
  <si>
    <t>Fomentar_alianzas_y_convenios_entre_el_sector_público_y_el_sector_privado_en_los_diferentes_ámbitos_territoriales_que_apunten_a_la_formación_de_una_cultura_para_el_trabajo_a_la_generación_de_empleo_a_la_investigación_en_el_ámbito_productivo_al_desarrollo_de_habilidades_para_los_y_las_jóvenes_con_cualidades_investigativas_y_al_apoyo_de_iniciativas_productivas_juveniles</t>
  </si>
  <si>
    <t>Promoción_de_la_salud_mental_y_prevención_tratamiento_y_rehabilitación_de_los_principales_eventos_que_alteran_la_salud_mental_de_los_y_las_jóvenes_como:_consumo_de_sustancias_psicoactivas_suicidio_violencia_intrafamiliar_violencia_abuso_y_explotación_sexual</t>
  </si>
  <si>
    <t>Establecer_planes_programas_y_proyectos_dirigidos_al_fortalecimiento_del_emprendimiento_turístico_juvenil_promoviendo_el_respeto_de_la_diversidad_el_medio_ambiente_la_cultura_y_la_protección_de_la_riqueza_de_la_cultural_y_patrimonial_de_la_ciudad</t>
  </si>
  <si>
    <t>Garantizar_que_las_instituciones_educativas_tengan_espacios_de_esparcimiento_donde_se_pueda_realizar_actividades_físicas_tanto_deportivas_como_lúdicas</t>
  </si>
  <si>
    <t>Contribuir_al_fortalecimiento_de_las_localidades_y_a_la_descentralización_y_gestión_de_la_participación_juvenil_encaminada_a_abordar_la_problemática_ambiental_y_el_hábitat_urbano</t>
  </si>
  <si>
    <t>IP_Número de personas con discapacidad atendidas en centros crecer centros de protección centro renacer y centros integrarte</t>
  </si>
  <si>
    <t>IR_Porcentaje_de_estudiantes_de_IED_en_nivel_insuficiente_en_la_prueba_Saber_de_lenguaje_en_grado_5</t>
  </si>
  <si>
    <t>IP_Porcentaje de matrícula oficial en actividades de uso del tiempo escolar</t>
  </si>
  <si>
    <t>IP_Número de localidades con planes de cobertura educativa implementados y con seguimiento</t>
  </si>
  <si>
    <t>IR_Porcentaje_de_personas_que_usa_los_equipamientos_culturales_de_su_localidad</t>
  </si>
  <si>
    <t>IP_Número de personas atendidas por el programa de protección integral de casa Refugio</t>
  </si>
  <si>
    <t>5.Alc.Local Usme</t>
  </si>
  <si>
    <t>Empresa de Telecomunicaciones de Bogotá S.A.-ETB - ESP</t>
  </si>
  <si>
    <t>Fortalecer_programas_orientados_al_monitoreo_del_comportamiento_de_la_violencia_y_de_la_participación_de_los_y_las_jóvenes_en_éstos</t>
  </si>
  <si>
    <t>Crear_condiciones_que_garanticen_la_participación_e_igualdad_en_el_acceso_de_las_mujeres_jóvenes_población_étnica_jóvenes_en_situación_de_desplazamiento_de_discapacidad_y_jóvenes_LGBT_a_espacios_de_poder_planificación_decisión_y_control</t>
  </si>
  <si>
    <t>Promover_la_investigación_con_especial_énfasis_en_el_seguimiento_y_monitoreo_de_violaciones_a_los_derechos_humanos_y_situaciones_de_exclusión_social_de_la_población_joven_que_se_encuentra_en_condición_de_vulnerabilidad_socioeconómica_política_y_cultural</t>
  </si>
  <si>
    <t>Promover_y_fortalecer_la_enseñanza_de_una_segunda_lengua_en_los_y_las_jóvenes_de_la_ciudad</t>
  </si>
  <si>
    <t>Garantizar_el_respeto_de_los_derechos_humanos_de_los_y_las_jóvenes_que_participan_en_movilizaciones_juveniles_encaminadas_demandar_condiciones_laborales_dignas_y_justas_sin_ser_juzgados_ni_señalados</t>
  </si>
  <si>
    <t>Fomentar_el_monitoreo_continuo_de_los_indicadores_sobre_los_principales_procesos_que_deterioran_la_salud_de_los_y_las_jóvenes_como:_nutrición_consumo_de_sustancias_psicoactivas_sexualidad_salud_mental_entre_otros_con_el_fin_de_proyectar_las_acciones_que_permitan_mejorar_estilos_de_vida_que_impacten_positivamente_estas_situaciones</t>
  </si>
  <si>
    <t>Establecer_planes_programas_y_proyectos_orientados_a_divulgar_entre_los_jóvenes_los_valores_del_patrimonio_para_garantizar_su_identificación_valoración_y_respeto_en_aras_de_generar_conciencia_y_orgullo_en_relación_a_nuestra_identidad_y_herencia_reflejada_en_las_expresiones_del_patrimonio_tangible_e_intangible</t>
  </si>
  <si>
    <t>Generar_un_proceso_masivo_de_capacitación_para_deportistas_líderes_gestores_deportivos_jueces_administradores_e_instructores_que_incluya_una_formación_básica_en_ética_y_valores_deportivos_a_fin_de_aportar_a_la_disminución_de_prácticas_violentas_en_torno_al_deporte</t>
  </si>
  <si>
    <t>Impulsar_el_establecimiento_de_planes_programas_y_proyectos_para_la_protección_del_ambiente_como_parte_del_patrimonio_natural_social_y_cultural_de_los_y_las_jóvenes</t>
  </si>
  <si>
    <t>IP_Número de servidores públicos en procesos de competencias para la atención inclusiva a personas con discapacidad</t>
  </si>
  <si>
    <t>IR_Porcentaje_de_estudiantes_de_IED_en_nivel_insuficiente_en_la_prueba_Saber_de_lenguaje_en_grado_9</t>
  </si>
  <si>
    <t>IP_Porcentaje de implementación de la Ruta del Acceso y la Permanencia Escolar</t>
  </si>
  <si>
    <t>IR_Porcentaje_de_personas_que_considera_que_los_parques_han_empeorado</t>
  </si>
  <si>
    <t>6. Alc.Local Tunjuelito</t>
  </si>
  <si>
    <t>Fomentar_y_propender_por_la_ampliación_de_espacios_de_voluntariado_juvenil_con_el_fin_de_fortalecer_una_ciudadanía_activa_en_función_de_la_construcción_del_proyecto_de_vida_individual_y_colectivo_de_los_y_las_jóvenes</t>
  </si>
  <si>
    <t>Promover_y_proteger_la_propiedad_intelectual_de_los_y_las_jóvenes_que_desarrollen_estudios_iniciativas_y_trabajos_de_investigación_y_estimular_los_incentivos_para_el_fortalecimiento_y_reconocimiento_de_las_habilidades_el_desempeño_académico_o_social_y_los_talentos_juveniles_en_las_instituciones_educativas</t>
  </si>
  <si>
    <t>Apoyar_las_iniciativas_de_los_y_las_jóvenes_rurales_y_urbanos_de_Bogotá_que_estén_orientadas_a_la_productividad_competitividad_generación_de_empleo_cadenas_productivas_desarrollos_de_tecnología_y_prestación_de_servicios_sociales_con_recursos_económicos_provenientes_de_instancias_gubernamentales_no_gubernamentales_y_del_sector_privado_sin_que_ello_implique_favorecer_la_deserción_escolar</t>
  </si>
  <si>
    <t>Acompañar_a_las_organizaciones_culturales_mediante_el_otorgamiento_de_apoyos_técnicos_financieros_y_conceptuales_para_fortalecer_sus_capacidades_para_el_emprendimiento_de_proyectos_culturales_y_sus_sostenibilidad_social_y_económica</t>
  </si>
  <si>
    <t>Promover_en_el_sector_rural_la_dotación_de_escenarios_e_infraestructura_adecuada_para_la_práctica_de_la_recreación_y_el_deporte_así_como_fomentar_la_creación_de_escuelas_de_formación_artístico-deportiva</t>
  </si>
  <si>
    <t>Estructurar_planes_integrales_de_manejo_de_residuos_sólidos_orgánicos_e_inorgánicos_en_los_que_las_y_los_jóvenes_puedan_participar_activamente_orientando_sus_acciones_a_la_corresponsabilidad_en_el_manejo_ambiental_de_la_ciudad</t>
  </si>
  <si>
    <t>IP_Línea base de percepción de barreras actitudinales y un sistema de seguimiento</t>
  </si>
  <si>
    <t>IR_Porcentaje_de_estudiantes_de_IED_en_nivel_insuficiente_en_la_prueba_Saber_de_matemáticas_en_grado_3</t>
  </si>
  <si>
    <t>IP_Número de nuevos adultos atendidos a través de estrategias de alfabetización</t>
  </si>
  <si>
    <t>IR_Porcentaje_de_personas_que_considera_que_las_canchas_y_escenarios_deportivos_han_empeorado</t>
  </si>
  <si>
    <t>7.Alc.Local Bosa</t>
  </si>
  <si>
    <t>Fomentar_la_investigación_periódica_en_torno_a_las_habilidades_potencialidades_necesidades_iniciativas_deberes_y_derechos_de_la_juventud_a_nivel_local_y_distrital_con_el_fin_de_construir_insumos_para_la_creación_y_mejoramiento_de_estrategias_de_participación_juvenil</t>
  </si>
  <si>
    <t>Orientar_a_las_instituciones_educativas_para_que_diseñen_estrategias_de_evaluación_y_renovación_participativa_de_sus_mecanismos_de_regulación_como_son_el_Proyecto_Educativo_Institucional_PEI_el_manual_de_convivencia_entre_otros_y_armonizarlos_con_los_lineamientos_de_la_Política_Publica_de_Juventud</t>
  </si>
  <si>
    <t>Impulsar_la_reglamentación_de_programas_planes_proyectos_acuerdos_normas_y_leyes_relacionadas_con_la_generación_de_ingresos_la_empleabilidad_y_el_derecho_al_trabajo_juvenil_con_la_participación_de_los_y_las_jóvenes</t>
  </si>
  <si>
    <t>Garantizar_el_uso_efectivo_de_los_programas_orientados_a_la_formación_deportiva_que_se_creen_desde_las_entidades_y_la_comunidad_adoptando_mecanismos_eficaces_de_información_y_divulgación_para_que_la_oferta_no_exceda_la_demanda</t>
  </si>
  <si>
    <t>Propugnar_por_la_acción_integral_de_las_entidades_en_las_zonas_rurales_del_Distrito_Capital_en_beneficio_de_la_población_joven</t>
  </si>
  <si>
    <t>IR_Porcentaje_de_estudiantes_de_IED_en_nivel_insuficiente_en_la_prueba_Saber_de_matemáticas_en_grado_5</t>
  </si>
  <si>
    <t>IP_Número de niños, niñas, adolescentes y adultos desescolarizados que se logran matricular en el sistema educativo, a través de estrategias de búsqueda activa</t>
  </si>
  <si>
    <t>8.Alc.Local Kennedy</t>
  </si>
  <si>
    <t>Fortalecer_la_participación_democrática_de_los_estudiantes_en_las_instancias_del_gobierno_escolar_y_otros_espacios_de_organización_escolar_juvenil_apoyando_sus_iniciativas</t>
  </si>
  <si>
    <t>Crear_e_impulsar_leyes_acuerdos_normas_planes_proyectos_y_programas_que_prevengan_y_erradiquen_la_explotación_laboral_infantil_y_juvenil_fortaleciendo_las_diferentes_estructuras_y_mecanismos_comunitarios_e_institucionales_que_permitan_la_identificación_de_dichos_casos</t>
  </si>
  <si>
    <t>Garantizar_la_divulgación_promoción_y_continuidad_de_la_recreación_y_los_deportes_étnicos_y_culturales_tradicionales_conservando_la_diversidad_de_las_prácticas_recreodeprotivas_y_ampliando_la_oferta_de_uso_y_práctica_de_estos</t>
  </si>
  <si>
    <t>Propiciar_e_incidir_en_planes_programas_y_proyectos_urbanísticos_para_el_beneficio_de_los_y_las_jóvenes_en_situación_de_discapacidad</t>
  </si>
  <si>
    <t>IR_Porcentaje_de_estudiantes_de_IED_en_nivel_insuficiente_en_la_prueba_Saber_de_matemáticas_en_grado_9</t>
  </si>
  <si>
    <t>IP_Porcentaje de estudiantes de IED con alimentación escolar</t>
  </si>
  <si>
    <t>9.Alc.Local Fontibón</t>
  </si>
  <si>
    <t>Diseñar_estrategias_para_que_el_servicio_social_estudiantil_se_convierta_en_un_espacio_de_sensibilización_y_formación_social_y_comunitaria</t>
  </si>
  <si>
    <t>Promover_la_creación_de_escenarios_y_escuelas_orientados_a_cubrir_la_demanda_sobre_deportes_múltiples_como_lo_son_los_deportes_extremos</t>
  </si>
  <si>
    <t>Fomentar_el_establecimiento_y_consolidación_de_programas_de_vivienda_y_hábitat_para_los_y_las_jóvenes_especialmente_en_situación_de_discapacidad_desplazamiento_vulnerabilidad_económica_y_ambiental</t>
  </si>
  <si>
    <t>MP__100PorCiento_IED_acompañadas_en_la_implementación_del_modelo_de_atención_educativa_diferencial</t>
  </si>
  <si>
    <t>10.Alc.Local Engativá</t>
  </si>
  <si>
    <t>Fomentar_la_transformación_pedagógica_de_la_escuela_y_la_enseñanza_teniendo_en_cuenta_la_experiencia_y_la_práctica_cotidiana_con_el_fin_de_permitir_a_los_y_las_jóvenes_reconocer_y_relacionarse_con_su_entorno_generando_procesos_críticos_reflexivos_y_propositivos_y_apropiándose_de_herramientas_útiles_para_el_desarrollo_de_su_proyecto_de_vida_individual_y_colectivo</t>
  </si>
  <si>
    <t>Garantizar_el_desarrollo_humano_desde_la_integralidad_de_la_disciplina_deportiva_generando_alianzas_entre_las_entidades_de_la_Administración_Distrital</t>
  </si>
  <si>
    <t>MP_Construir_una_línea_de_base_del_número_de_estudiantes_con_trastornos_de_aprendizaje_pertenecientes_al_Sistema_Educativo_Oficial_en_articulación_con_las_estrategias_establecidas_con_el_sector_salud</t>
  </si>
  <si>
    <t>11.Alc.Local Suba</t>
  </si>
  <si>
    <t>Gestar_procesos_de_discusión_y_promover_acciones_concretas_acerca_de_las_políticas_y_las_disposiciones_legales_que_rigen_el_sistema_educativo_nacional_y_reevaluarlos_para_adaptarlos_a_las_necesidades_reales_de_las_y_los_jóvenes</t>
  </si>
  <si>
    <t>MP_10PorCiento_de_estudiantes_de_grado_11_del_sector_oficial_en_nivel_B1_o_superior_de_inglés_como_segunda_lengua</t>
  </si>
  <si>
    <t>12.Alc.Local Barrios Unidos</t>
  </si>
  <si>
    <t>Promover_procesos_pedagógicos_que_permitan_rescatar_y_sensibilizar_sobre_la_historia_las_identidades_las_tradiciones_la_interculturalidad_las_Necesidades_Educativas_Especiales_la_diversidad_étnica_las_expresiones_juveniles_y_las_culturas_de_nuestros_pueblos</t>
  </si>
  <si>
    <t>IP_Porcentaje IED acompañadas en la implementación del modelo de atención educativa diferencial</t>
  </si>
  <si>
    <t>13.Alc.Local Teusaquillo</t>
  </si>
  <si>
    <t>Brindar_a_los_y_las_jóvenes_acceso_disfrute_uso_recreativo_y_generación_de_nuevos_conocimientos_de_las_tecnologías_de_la_comunicación_producción_información_investigación_y_del_desarrollo_científico_y_educar_sobre_el_adecuado_manejo_de_las_mismas_garantizando_que_los_contenidos_estén_a_la_vanguardia_mundial_en_materia_de_ciencia_y_tecnología</t>
  </si>
  <si>
    <t>IP_Líneas base de la identificación de estudiantes con trastornos de aprendizaje dentro del Sistema Oficial construidas en articulación con las estrategias establecidas con el sector salud</t>
  </si>
  <si>
    <t>14.Alc.Local Los Mártires</t>
  </si>
  <si>
    <t>Generar_estrategias_y_alianzas_con_la_empresa_privada_que_faciliten_el_ingreso_de_los_y_las_jóvenes_de_la_ciudad_a_la_sociedad_de_la_información_y_del_conocimiento_mediante_el_acercamiento_de_los_sistemas_de_información_y_telecomunicaciones_y_la_ampliación_en_el_acceso_tanto_a_la_educación_como_a_los_avances_tecnológicos</t>
  </si>
  <si>
    <t>IP_Porcentaje de estudiantes de grado 11 del sector oficial en nivel B1 o superior de inglés como segunda lengua</t>
  </si>
  <si>
    <t>15.Alc.Local Antonio Nariño</t>
  </si>
  <si>
    <t>16.Alc.Local Puente Aranda</t>
  </si>
  <si>
    <t>17.Alc.Local La Candelaria</t>
  </si>
  <si>
    <t>18.Alc.Local Rafael Uribe Uribe</t>
  </si>
  <si>
    <t>19.Alc.Local Ciudad Bolívar</t>
  </si>
  <si>
    <t>20.Alc.Local Sumapaz</t>
  </si>
  <si>
    <t>1. Generación de conocimiento para la protección, prevención y atención integral</t>
  </si>
  <si>
    <t>Diseño e implementación de estrategias orientadas a la identificación y caracterización de las situaciones que conducen, mantienen y reproducen la habitabilidad en calle, con relación a las características de cada grupo poblacional, prioritariamente de niños, niñas, adolescentes y jóvenes en riesgo, alta permanencia o con vida en calle, en el marco de los enfoques diferencial, de género y territorial.</t>
  </si>
  <si>
    <t>Realizar una caracterización de mujeres habitantes de calle, que dé cuenta de la condición, situación y posición de las mujeres habitantes de calle del Distrito Capital.</t>
  </si>
  <si>
    <t xml:space="preserve">Porcentaje de documento realizado que de cuenta de la condición, situación y posición de las mujeres habitantes de calle del Distrito Capital. </t>
  </si>
  <si>
    <t>(Sumatoria de fases del documento realizadas /Total de fases programadas) x 100 
Fases:
30 % creación de instrumento de caracterización como insumo para el documento
40% aplicación del instrumento
30% caracterización final</t>
  </si>
  <si>
    <t>Esta actividad solo estaba programada para el año 2017</t>
  </si>
  <si>
    <t xml:space="preserve">Brindar asesoría técnica en prevenciòn de consumo de sustancia psicoactivas (SPA) a la estategia de prevención de la habitabilidad en calle.
</t>
  </si>
  <si>
    <t>Suslay Sanchez
Luis Fernando Hernandez  Lasprilla</t>
  </si>
  <si>
    <t>3002721523  
3105665754</t>
  </si>
  <si>
    <t xml:space="preserve">msanchez@sdis.gov.co 
lhernandezl@sdis.gov.co </t>
  </si>
  <si>
    <t xml:space="preserve">Componente de prevención del consumo de SPA desarrollado en la estrategia de prevención de la habitabilidad en calle.
</t>
  </si>
  <si>
    <t xml:space="preserve">Estrategia de prevención de la habitabilidad en calle que incluya la prevención del consumo de sustancia psicoactivas implementada.
</t>
  </si>
  <si>
    <t>Definir e implementar una estrategia de articulación entre las rutas "de Prevención para Jóvenes (RPJ)" y de Prevención de Habitabilidad en Calle(jovenes).</t>
  </si>
  <si>
    <t>Una estrategia de articulación entre las rutas "de Prevención para Jóvenes (RPJ)" y de Prevención de Habitabilidad en Calle(jovenes), diseñada e implementada.</t>
  </si>
  <si>
    <t>Número de Atenciones de la Ruta de Oportunidades articuladas con la estretegia de prevención de habitabilidad en calle para jóvenes</t>
  </si>
  <si>
    <t>0'</t>
  </si>
  <si>
    <t>Diseñar e implementar 1  Ruta de Prevención para Jóvenes (RPJ)</t>
  </si>
  <si>
    <t>Incluir en la encuesta Bienal de Cultura una pregunta  relacionada con las percepción ciudadana en materia de seguridad y el fenómeno de habitabilidad en calle.</t>
  </si>
  <si>
    <t>Pregunta incluida en la encuesta Bienal de cultura sobre la percepción ciudadana en materia de seguridad y el fenómeno de habitabilidad en calle.</t>
  </si>
  <si>
    <t>Definir y diseñar un (1) estudio jurídico pertinente, en relación con el fenómeno de habitabilidad en calle en el Distrito.</t>
  </si>
  <si>
    <t>Nùmero de estudios jurídico en relación con el fenómeno de habitabilidad en calle en el Distrito, desarrollado</t>
  </si>
  <si>
    <t>Sumatoria de estudios jurídicos en relación con el fenómeno de habitabilidad en calle en el Distrito, desarrollado</t>
  </si>
  <si>
    <t>Realizar  20.00 Estudios Jurídicos en temas de impacto e interés para el Distrito Capital</t>
  </si>
  <si>
    <t>Garantizar la participación de ciudadanos(as) habitantes de calle, personas en proceso de superación de habitabilidad en calle de los Centros de atención de la Secretaría Distrital de Integración Social e IDIRPON, o del componente de Enlace Social y seguimiento del Proyecto 1108 de SDIS en el proceso de formulación de la política pública de Cultura Ciudadana.</t>
  </si>
  <si>
    <t>Ciudadanos(as) habitantes de calle, personas en proceso de superación de habitabilidad en calle de los Centros de atención de la Secretaría Distrital de Integración Social e IDIRPON, o del componente de Enlace Social y seguimiento del Proyecto 1108 de SDIS en el proceso de formulación de la política pública de Cultura Ciudadana</t>
  </si>
  <si>
    <t xml:space="preserve">Sumatoria de Ciudadanos(as) habitantes de calle, personas en proceso de superación de habitabilidad en calle de los Centros de atención de la Secretaría Distrital de Integración Social e IDIRPON, o del componente de Enlace Social y seguimiento del Proyecto 1108 de SDIS que participaron en la formulación 
</t>
  </si>
  <si>
    <t>Formular e implementar  1.00 Política Pública de Cultura Ciudadana.</t>
  </si>
  <si>
    <t>La acción se realiza con la capacidad de gestión instalada en la Dirección de Cultura Ciudadana de la SCRD. Esta acción se da en vigencia del año 2016 a 2017.</t>
  </si>
  <si>
    <t>Esta acción sólo se realizó en el año 2017
Se ajustan los valores de la columna"Importancia relativa de la acción" teniendo en cuenta que se incluyeron nuevas acciones con relación a esta entidad para 2018, y por tanto se generó una nueva ponderación.</t>
  </si>
  <si>
    <t xml:space="preserve">En el proceso de formulación de primera fase de la nueva Política Pública de Juventudes , Agenda Pulbica - Horizonte de Sentido, se desarollaran 8 diálogos con juventudes /cerca de 120 jóvenes) en procesos de superación de habitabilidad en calle, ESCNNA, LGBTI y personas en ejercicio de prostitución.  En el marco de la Segunda Fase de Formulaciòn de la Política mencionada, se tiene prevista su participación en los 600 diálogos de formulación.  </t>
  </si>
  <si>
    <t xml:space="preserve">Número de dialogos de horizonte de sentido del proceso de formulaciòn de  la nueva Política Pública de Juventudes, en los cuales participaron jóvenes en procesos de supereacion de habitabilidad en calle.
</t>
  </si>
  <si>
    <t>Sumatoria de dialogos para el proceso de formulación de la nueva política pública de juventudes en los que participaron jóvenes en proceso de superación de habitabilidad en calle</t>
  </si>
  <si>
    <t>Formular e implementar una Política Pública de juventud 2017-2017</t>
  </si>
  <si>
    <t xml:space="preserve">En el 2019, con el apoyo de la Subdirección para Asuntos LGBTI se realizó  el lineamiento para la atención de los ciudadanos LGBTI habitantes de calle en los servicios de la Subdirección para la adultez y en el componente de atención en calle. </t>
  </si>
  <si>
    <t>Durante la vigencia 2019 se socializó el contenido del componente diferencial en la estrategia de prevención con poblaciones en alto riesgo de habitabilidad en calle en el  CAT (35 funcionarios)  con el apoyo de subdirección para asuntos LGBTI, permitiendo la actualización de contenidos como enfoque diferencial, de género, población LGBTI y lenguaje inclusivo, dirigido a servidores y servidoras del servicio .Con el apoyo de la Subdirección para Asuntos LGBTI socializo  el lineamiento para la atención de los ciudadanos LGBTI habitantes de calle en los servicios de la Subdirección para la adultez y en el componente de atención en calle. BAKATA  57 FUNCIONARIOS Y FUNCINARIAS  Y KR 35 CON 39 FUNCIONARIOS  Y FUNCIONARIAS. Con el apoyo de la Subdirección para Asuntos LGBTI se realizó la sensibilización de los derechos de las personas de los sectores LGBTI  a los y las funcionarias  del hogar de paso Bakatá 22 servidores  públicos.</t>
  </si>
  <si>
    <t>Periodo: Enero a Diciembre de 2019</t>
  </si>
  <si>
    <t>El año 2019 cierra con un ejercicio importante de revisión y depuración técnica del Plan Indicativo, a partir de un proceso de articulación entre la Subdirección para la Adultez y la Dirección de Análisis y Diseño Estratégico de SDIS. Lo anterior, con el fin de aportar mayor nivel técnico y rigurosidad en el momento de definir los respectivos indicadores y así poder obtener reportes más acordes a las necesidades de medición en el marco de la PPDFHC.</t>
  </si>
  <si>
    <t>Actualización del presupuesto por meta con corte a 31 de diciembre de 2019.</t>
  </si>
  <si>
    <t>Atender integralmente a 48.000 personas mayores en condición de fragilidad social en la ciudad de Bogotá  a través del servicio Centros Día.</t>
  </si>
  <si>
    <t>Actualización del presupuesto por meta con corte a 31 de diciembre de 2019.
No es posible establecer un cálculo exacto del presupuesto ejecutado para la atención de estas personas.</t>
  </si>
  <si>
    <t>Actualización del presupuesto por meta con corte a 31 de diciembre de 2019.
No es posible establecer un cálculo exacto del presupuesto ejecutado para la atención de estas personas.</t>
  </si>
  <si>
    <t>Según consulta SIRBE, 169 personas en condición de habitabilidad en calle fueron atendidas en el servicio Centros Día durante la vigencia 2019.
No es posible establecer un cálculo exacto del presupuesto ejecutado para la atención de estas personas.</t>
  </si>
  <si>
    <t xml:space="preserve">Según consulta SIRBE, 18 personas en condición de habitabilidad en calle fueron atendidas en los servicios de los centros de protección social durante la vigencia 2019.
</t>
  </si>
  <si>
    <t>Según consulta SIRBE, 148 personas en condición de habitabilidad en calle fueron atendidas en los servicios Centros Noche durante la vigencia 2019.</t>
  </si>
  <si>
    <t>Según consulta SIRBE, 82 personas en condición de habitabilidad en calle fueron atendidas con la entrega de apoyos económicos durante la vigencia 2019.</t>
  </si>
  <si>
    <t>Se logró avanzar en 96%, teniendo encuenta la reprogramación en la magnitud de la meta realizada en el mes de junio de 2019.</t>
  </si>
  <si>
    <t xml:space="preserve">ENCUENTRO DE PAREJAS:  El espacio  se realiza para promover el amor sano y la convivencia pacifica en los vinculos de parejas, comprendiendo la formas de vincularnos desde las fases del amor, las etapas de la conformacion de pareja y los ciclos de la violencia que se evidencian en los conflictos conyugales; se realiza un proceso de concientizacion frente al triangulo tragico, identificando los arquetipos  ejercidos en la dinamica pareja desde la victima, el salvador y el  verdugo y las posibilidades de transformacion al triangulo consciente frente a los arquetipos  de guerrero, mercader y sacerdote. Se realiza un ejercicio terapeutico para integrar lo mascculino y lo femenino, el arquetipo de padre y madre, corazon ocupado y corazon sano para la proyeccion de una pareja ideal. 
II Trimestre
Se realiza Taller de sensibilización con las y los ciudadanos que asisten al hogar de paso Bakatá frente a violencia de género contra las mujeres y grado de incidencia en esta problemática social.
El día 28/05 de 2019 se lleva a cabo una acción formativa grupal en temas de violencia contra las mujeres y su reacción con los derechos humanos en esta actividad se logra la asistencia de 84 ciudadanos que asisten al hogar de paso. 
CAT: Participación de 45 ciudadanos en taller de prevención de violencias hacia la mujer, realizado el día 06 de junio de 2019, en este se socializan de manera general los diferentes tipos de violencias y el impacto que se tiene en la población así como sus consecuencias (físicas, psicológicas, sexuales, psicológicas).
En la comunidad de Çomunidad de Vida El Camino, se realizaron cinco acciones de tipo lúdico pedagógicas, en el marco de la participación de las mujeres habitantes de calle. Asi mismo, se dió comienzo a un ciclo de talleres denominado "Despertar de Mujeres", compuesto por 8 sesiones donde se abordarán los derechos de las mujeres, empoderamiento y superación de la habitabildiad en calle, como aparece en el reporte:
Se realizan las siguientes acciones formativas con temáticas que  aluden a los derechos promovidos por la política de Mujer y Género asi:  1.  La marginalidad: genero y pobreza. 2.  Autocuidado: respeto por el cuerpo. 3. Inclusión social y redes de apoyo.  4.  Regulación Emocional para el respeto a la diferencia.   En segundo lugar se hace acompañamiento y presencia a los siguientes eventos, dirigidos a los exhabitantes de calle que incluyen a la mujer y buscan dignificar su rol social y su participación educativa, civica y cultural:   1.  Foro reflexiones frente a la habitabilidad en calle:  género, mujer y calle.  2.  Tercer encuentro nacional de danzas: festival intercentros.   Finalmente, se reporta la construcción del Encuentro Mujeres que Despiertan, dirigido a las mujeres tanto participantes como funcionarias de la Comunidad de Vida.  Se realiza la primera jornada, en donde se introduce la tematica y se sensibiliza frente a la importancia de la participacion activa de las mujeres en este espacio.   Se proyecta como acción de mejora la coordinación y puesta en marcha de los talleres y/o actividades  a nivel semanal y/o mensual, que permitan dar cumplimiento a la meta establecida (80 talleres)  y de acuerdo a las directrices de la Politica Publica de Mujer y Genero. </t>
  </si>
  <si>
    <t>83.4%</t>
  </si>
  <si>
    <t>169.8%</t>
  </si>
  <si>
    <t>Durante el año 2019 se construyó la Ruta de Atención Integral para las personas mayores del Distrito, con el desarrallo de 14 realizaciones, en las cuales se tuvo presente el modelo distrital para el fenómeno de habitabilidad en calle.</t>
  </si>
  <si>
    <t xml:space="preserve">Durante la vigencia 2019, se realizaron   dos (2) procesos de prevención de violencia intrafamiliar y violencia sexual dirigidos a personas  de los servicios de Habitabilidad en calle,  lográndose formar  41 personas,  de los cuales 3 son mujeres y 38 hombres, de ellos 39 en edades entre los 27 y 59 años, y 2 mayores de 60 años. Dicha población corresponde al hogar de paso de la Calle 18,  y de la Comunidad de vida hogar el camino.   A través de los procesos se logró una comprensión de la diversidad familiar y el reconocimiento de posibilidades y retos de cada configuración de la diversidad familiar, se generó espacios de reflexión. Sobre la diversidad en la en la orientación sexual y de género, lo cual posibilitó el reconocimiento de la realidad de los participantes a partir de su experiencia. </t>
  </si>
  <si>
    <t xml:space="preserve">Presupuesto ejecutado acumulado 
</t>
  </si>
  <si>
    <t>Vincular el 100% de  jóvenes en riesgo de habitabilidad en calle que manifiesten interés en hacer parte de la Ruta de Oportunidades para jóvenes.</t>
  </si>
  <si>
    <t>En el año 2019 se capacitaron 17 auxiliares de enfermería del proyecto 1108, por medio de 4 talleres que realizó la Secretaría de la Mujer  sobre los siguientes temas :  1.Enfoque diferencial  2.Violencias contra la mujer ,3.PPMYEG y servicios ,4.Derechos Sexuales y Reproductivos .También se les dictó una capacitación sobre Toma de medidas antropométricas  que fue realizado por la Subdirección de Nutrición y Abastecimiento .</t>
  </si>
  <si>
    <t>Realizar  talleres de sensibilización y difusión sobre los derechos sexuales reproductivos, dirigidos a las ciudadanas y ciudadanos habitantes de calle, en los centros Atención del Proyecto 1108</t>
  </si>
  <si>
    <t>Durante el año 2019 se dictaron 194 talleres acerca de los derechos sexuales reproductivos  los cuales fueron realizados por las auxiliares de enfermería de cada uno de los servicios del proyecto ,las auxiliares de contacto activo y por la líder de salud  dirigidos a los ciudadanos y ciudadanas habitantes de calle que se encontraban en nuestros servicios y los que asistían al área de salud del Hogar de Paso cra 35 por diferentes  motivos relacionados con su salud. Los temas tratados en estos talleres que se realizaron fueron :1.Enfermedades  de transmisión sexual  ( sifilis , VIH , gonorrea ,virus del papiloma humano ) , 2.Planificación familiar  , 3. Planificación definitiva  ,4. Higiene menstrual (enfocado a las mujeres  habitantes de calle )  , 5. Conocimiento sobre los órganos sexuales .</t>
  </si>
  <si>
    <t>Participación en la conmemoración del Día Internacional de la Mujer,  8 de Marzo, en la plazoleta Lourdes " LAS MUJERES EN BOGOTA TEJEMOS CAMBIOS". 
Construcción del Mural en el servicio social CAT, conmemorando el día internacional de la mujer a través de reconocimiento de los 8 derechos de la mujer. 
En el Hogar de Paso  Bakatá, se llevó a cabo una galería fotográfica y obra de teatro donde se expuso el proceso que las mujeres han llevado históricamente por la lucha de su reconocimiento en los ámbitos económico, político, social y afectivo.
 La actividad se realizó en  Plaza España con el fin de impactar en el ámbito comunitario.  
Este proceso se desarrolló con los ciudadanos habitantes de calle que asisten al hogar, quienes fueron los expositores en la feria con el acompañamiento del área profesional. 
Por otra parte, se realizó exposición de la galería en el hogar de paso Bakatá con el fin de sensibilizar a las y los ciudadanos que ingresan al hogar.
El Centro de Atención Transitoria  participó en Evento Central en la Plaza de Lourdes: Las Mujeres en Bogotá Tejemos Cambios, cuyo objetivo  fue el de Participar activamente de la conmemoración del Día internacional de los Derechos de las Mujeres a  fin de promover el encuentro y el intercambio de conocimientos desde la experiencia de la mujer ex habitante de calle.
Así mismo se realizó un  Mural identificando  y reconociendo los derechos de la mujer, en el marco de la política de mujeres y equidad de género.
Con ocasión de la celebración del día internacional de la mujer, se realizó un encuentro lúdico con almuerzo, exaltando a la  mujer ex habitante de calle. El encuentro se propuso Generar espacios en los que se realice la identificación y reconocimientos de derechos en construcción al desarrollo personal e inclusión social de la mujer ex habitante de calle.
 Se realizó Segundo Seminario de Mujeres con el objetivo de promover la igualdad de género y la autonomía de la mujer.
En el Hogar de Paso para mujeres Diversas se realizó una jornada lúdica pedagógica en que se exaltó el papel histórico de las luchas de las mujeres por el logro del reconocimiento en la garantìa de los derechos y la importancia de la participaciòn de las mujeres en la sociedad.</t>
  </si>
  <si>
    <t xml:space="preserve">Porcentaje de personas atendidas  que superaron el fenómeno de habitabilidad en calle personas  para acceder a oportunidades de vinculación laboral a través de los diferentes procesos de intermediación.
</t>
  </si>
  <si>
    <t xml:space="preserve">(Sumatoria de personas atendidas  que superaron el fenómeno de habitabilidad en calle para acceder a oportunidades de vinculación laboral a través de los diferentes procesos de intermediación/ Total de  personas   que superaron el fenomeno de habitabilidad en calle y que cumplen con los requisitos para acceder a oportunidades de vinculación laboral a través de los diferentes procesos de intermediación)*100
</t>
  </si>
  <si>
    <t>Gracias a las acciones adelantadas con los ex habitantes de calle, se ha podido incrementar la cantidad de personas remitidas, en el proyecto 1023. Las dos personas fueron atendidas, formadas y remitidas al empleador, quien es el que decide si los vincula o no.</t>
  </si>
  <si>
    <t>Se garantiza el proceso de afiliación al régimen subsidiado en salud de los usuarios de Bogotá D.C.  que cumplen los requisitos establecidos por la normatividad vigente (Decreto 780/2016).
Para el caso de la población habitante de calle se realiza el proceso de afiliación en virtud de la información reportada a través de los listados censales  por la Secretaría Distrital de Integración Social (SDIS).
En 2019  la BDUA (base de datos Única de Afiliados) registra 6405 personas en condición de Habitantes de Calle afiliados al Régimen subsidiado en Salud en Bogotá D.C.</t>
  </si>
  <si>
    <t xml:space="preserve">El recurso del item Presupuesto programado, es el asignado para la misionalidad de la entidad. 
No se tienen recursos especificos para la acción, por lo tanto el porcentaje de presupuesto programado para las acciones no aplica. </t>
  </si>
  <si>
    <t>Durante la vigencia se dio un avance del 92%</t>
  </si>
  <si>
    <r>
      <t xml:space="preserve">2017: De acuerdo a las radicaciones allegadas a la UAESP, se identificó una solicitud realizada para un fallecido habitante de calle o por uno de sus familiares, que de igual manera corresponde a la solicitud de un servicio de subsidio funerario en  la vigencia del 2017. Es de anotar que este  servicio funerario tiene un valor total de $ 366.300  y  la autorización otorgada cubre el 87,9 %  por parte de la UAESP  (correspondiente a un valor de $321.978) y el 12, 1 %  del mismo es cubierto por el operador -Inversiones Monte Sacro (correspondiente a un valor de $ 44.322); servicios todos efectivamente prestados por el operador. El porcentaje de avance del presupuesto del indicador se toma como 100 %, teniendo en cuenta que se ha ejecutado a la fecha, el total de lo solicitado a la UAESP. 
2018: De acuerdo a las radicaciones allegadas a la UAESP, se identificaron dos  solicitudes realizadas por habitante de calle o por uno de sus familiares, que corresponden a la solicitud de siete (7) servicios de subsidio funerario en  la vigencia 2018. 
Es de anotar que estos servicios tienen un valor total de $975.900 y  la autorización  otorgada cubre el 90% de los mismos, lo cual corresponde un valor de $878.310; servicios todos efectivamente prestados por el operador.
El porcentaje del presupuesto se toma como 100%, teniendo en cuenta que se ha ejecutado a la fecha, el total de lo solicitado a la UAESP.
</t>
    </r>
    <r>
      <rPr>
        <b/>
        <sz val="10"/>
        <rFont val="Calibri Light"/>
        <family val="2"/>
        <scheme val="major"/>
      </rPr>
      <t>I Semestre2019</t>
    </r>
    <r>
      <rPr>
        <sz val="10"/>
        <rFont val="Calibri Light"/>
        <family val="2"/>
        <scheme val="major"/>
      </rPr>
      <t xml:space="preserve">: De acuerdo a las radicaciones allegadas a la UAESP, se identificaron dos  solicitudes realizadas por  habitante de calle o por uno de sus familiares, que corresponden a la solicitud de cinco (5) servicios de subsidio funerario en  la vigencia del primer semestre de 2019. Es de anotar que estos cinco (5) servicios funerarios tienen un valor total de $1.018.500  y  la autorización otorgada cubre el 87,9 %  por parte de la UAESP  (correspondiente a un valor de $895.212) y el 12, 1 %  de los mismos es cubierto por el operador -Inversiones Monte Sacro (correspondiente a un valor de $123.238); servicios todos efectivamente prestados por el operador. El porcentaje de avance del presupuesto del indicador se toma como 100 %, teniendo en cuenta que se ha ejecutado a la fecha, el total de lo solicitado a la UAESP.
</t>
    </r>
    <r>
      <rPr>
        <b/>
        <sz val="10"/>
        <rFont val="Calibri Light"/>
        <family val="2"/>
        <scheme val="major"/>
      </rPr>
      <t>II Semestre 2019</t>
    </r>
    <r>
      <rPr>
        <sz val="10"/>
        <rFont val="Calibri Light"/>
        <family val="2"/>
        <scheme val="major"/>
      </rPr>
      <t>: De acuerdo a las radicaciones allegadas a la UAESP, se identificó una  solicitud realizada por habitante de calle o por uno de sus familiares, que corresponden a la solicitud de tres (3) servicios de subsidio funerario en  la vigencia del II semestres de 2019. Es de anotar que estos servicios tienen un valor total de $511,500 y  la autorización  otorgada cubre el 90% de los mismos, lo cual corresponde a un valor de $ 460,350; servicios que no han sido reportados como efectivamente prestados  por el operador; por tanto no se destino ningún recurso en el segundo semestre de 2019.</t>
    </r>
  </si>
  <si>
    <r>
      <t xml:space="preserve">2017: Es importante aclarar, que la UAESP tiene a su cargo el programa de subsidios funerarios de destino final enfocado en población en condición de vulnerabilidad, por lo que los recursos asignados no corresponden exclusivamente para proveer servicios funerarios de destino final a habitantes de calle, sino a todas las personas que se enmarquen dentro del concepto de población vulnerable. El porcentaje ejecutado durante la vigencia del año  2017 corresponde al 0,107 % del total de los recursos programados dentro del Programa de Subsidios Funerarios en los Cementerios de propiedad del Distrito, en consecuencia con las solicitudes recibidas durante la vigencia.
2018: Es importante aclarar, que la UAESP tiene a su cargo el programa de subsidios funerarios de destino final enfocado en población en condición de vulnerabilidad, por lo que los recursos asignados no corresponden exclusivamente para proveer servicios funerarios de destino final a habitantes de calle, sino a todas las personas que se enmarquen dentro del concepto de población vulnerable. El porcentaje ejecutado durante la vigencia 2018 corresponde al 0,002% del total de los recursos programados dentro del Programa de Subsidios Funerarios en los Cementerios de propiedad del Distrito, en consecuencia con las solicitudes recibidas durante la vigencia.
</t>
    </r>
    <r>
      <rPr>
        <b/>
        <sz val="10"/>
        <rFont val="Calibri Light"/>
        <family val="2"/>
        <scheme val="major"/>
      </rPr>
      <t>I Semestre2019:</t>
    </r>
    <r>
      <rPr>
        <sz val="10"/>
        <rFont val="Calibri Light"/>
        <family val="2"/>
        <scheme val="major"/>
      </rPr>
      <t xml:space="preserve"> Se realiza ajustes en el presupuesto programado, de acuerdo con las instrucciones de la SDP, y se consigna el total de los recursos programados que corresponde a la sumatoria de lo presupuestado en las vigencias 2017 ($435.606.000), 2018 ($100.000.000) y 2019 ($134.910.400)  junto con lo proyectado para el 2020 ($400.000.000). Es importante aclarar, que la UAESP tiene a su cargo el programa de subsidios funerarios de destino final enfocado en población en condición de vulnerabilidad, por lo que los recursos asignados no corresponden exclusivamente para proveer servicios funerarios de destino final a habitantes de calle, sino a todas las personas que se enmarquen dentro del concepto de población vulnerable, por lo tanto, no aplica el procentaje del presupuesto programado para las acciones exclusivas de esta política pública.
</t>
    </r>
    <r>
      <rPr>
        <b/>
        <sz val="10"/>
        <rFont val="Calibri Light"/>
        <family val="2"/>
        <scheme val="major"/>
      </rPr>
      <t>II Semestre2019</t>
    </r>
    <r>
      <rPr>
        <sz val="10"/>
        <rFont val="Calibri Light"/>
        <family val="2"/>
        <scheme val="major"/>
      </rPr>
      <t>: Se aclara que la UAESP tiene a su cargo el programa de subsidios funerarios de destino final enfocado en población en condición de vulnerabilidad, por lo que los recursos asignados no corresponden exclusivamente para proveer servicios funerarios de destino final a habitantes de calle, sino a todas las personas que se enmarquen dentro del concepto de población vulnerable. El porcentaje autorizado para habitantes de calle durante la vigencia del II Semestre de 2019 y lo efectivamente prestado  corresponde al 0,0 % del total de los recursos programados dentro del Programa de Subsidios Funerarios en los Cementerios de propiedad del Distrito.</t>
    </r>
  </si>
  <si>
    <r>
      <t xml:space="preserve">2017: Esta acción inició en el 2018 por lo cual no contó con programación presupuestal en esta vigencia.
2018: El valor programado para esta vigencia corresponde a $632.190.000.
2019: El valor programado para esta vigencia corresponde a $546.173.200.
2020: Corresponde los recursos proyectados para la vigencia 2020 por un valor de $602.400.000
Total de recursos para el cuatrienio: $1.780.763.200
</t>
    </r>
    <r>
      <rPr>
        <b/>
        <sz val="10"/>
        <rFont val="Calibri Light"/>
        <family val="2"/>
        <scheme val="major"/>
      </rPr>
      <t>I Semestre2019:</t>
    </r>
    <r>
      <rPr>
        <sz val="10"/>
        <rFont val="Calibri Light"/>
        <family val="2"/>
        <scheme val="major"/>
      </rPr>
      <t xml:space="preserve"> Con los recursos aquí anotados, se contrató anualmente (2018 y 2019), un grupo de 20 gestores sociales que, dentro de sus actividades estaba la de realizar las verificaciones en campo de la población recicladora habitante de calle y acompañar los operativos locales donde se llevaran a cabo el levantamiento de cambuches, apoyando así el desarrollo de las actividades relacionadas con el cumplimiento de los componentes 4 y 6 de la PPDFHC.
Teniendo en cuenta el proceso de formalización establecido en el Decreto 596 de 2016, ante la Superintendencia de Servicios Públicos Domiciliarios - SSPD se han formalizado 101 recicladores en condición de habitante de calle en el 2019. Es importante señalar que, dicha información no es de custodia de la Unidad, toda vez que las organizaciones de recicladores la reportan directamente ante la SSPD.
Actualmente en el registro único de recicladores de oficio-RURO, se encuentran inscritos 1045 recicladores de oficio-habitantes de calle, los cuales  presentaron solicitud de inclusión, fueron debidamente verificados en campo y avalados porel equipo de gestores de la Unidad.
</t>
    </r>
    <r>
      <rPr>
        <b/>
        <sz val="10"/>
        <rFont val="Calibri Light"/>
        <family val="2"/>
        <scheme val="major"/>
      </rPr>
      <t xml:space="preserve">II Semestre2019: </t>
    </r>
    <r>
      <rPr>
        <sz val="10"/>
        <rFont val="Calibri Light"/>
        <family val="2"/>
        <scheme val="major"/>
      </rPr>
      <t xml:space="preserve">Para el segundo semestre de la vigencia 2019 se encuentra registrado en el Registro Único de Recicladores de Oficio-RURO, un total de 1.112 recicladores de oficio-habitantes de calle  inscritos, los cuales  presentaron solicitud de inclusión, fueron debidamente verificados en campo y avalados porel equipo de gestores de la Unidad.
</t>
    </r>
  </si>
  <si>
    <r>
      <t xml:space="preserve">2017: El valor programado para esta vigencia corresponde a $1.199.280.000.
2018: El valor programado para esta vigencia corresponde a $632.190.000.
2019: El valor programado para esta vigencia corresponde a $546.173.200.
2020: Corresponde los recursos proyectados para la vigencia 2020 por un valor de $602.400.000
Total de recursos para el cuatrienio: $2.980.043.200
</t>
    </r>
    <r>
      <rPr>
        <b/>
        <sz val="10"/>
        <rFont val="Calibri Light"/>
        <family val="2"/>
        <scheme val="major"/>
      </rPr>
      <t>I Semestre2019:</t>
    </r>
    <r>
      <rPr>
        <sz val="10"/>
        <rFont val="Calibri Light"/>
        <family val="2"/>
        <scheme val="major"/>
      </rPr>
      <t xml:space="preserve"> Con los recursos aquí anotados, se contrató anualmente, un grupo de 20 gestores sociales que, dentro de sus actividades estaba la de realizar las verificaciones en campo de la población recicladora habitante de calle y acompañar los operativos locales donde se llevaran a cabo el levantamiento de cambuches, apoyando así el desarrollo de las actividades relacionadas con el cumplimiento de los componentes 4 y 6 de la PPDFHC. En los diferentes recorridos y actividades a nivel local, se evidencia la presencia de personas en condición de habitantes de calle. Es por lo anterior, que el equipo de Gestores Locales trabaja articuladamente con la Secretaría Distrital de Integración Social, con el objetivo de brindar a esta población las diferentes ofertas por parte del distrito para su beneficio. En las actividades y espacios en los que no se participó en compañía de la SDIS, se remite a los referentes locales los diferentes puntos y situaciones encontradas por parte de cada uno de los gestores. 
Escenarios donde se identifica población en condición de habitante de calle:
* Caracterización de 72 recicladores y habitantes de Calle en la localidad de Barrios Unidos.
* Mesas de habitante de calle en las localidades de Engativá, Barrios Unidos, Antonio Nariño.
*Intervención punto crítico de la Av. Boyacá con calle 26
* Recorrido laderas del Rio Fucha.
Operativos con los recicladores de oficio-habitantes de calle para su reconocimiento en las 20 localidades de Bogotá:
• Se realizó programación de acciones para minimizar problemáticas de mal manejo de residuos, recicladores y habitabilidad en calle.
• Participación en la mesa de habitante de calle en las localidades donde se ha trabajado la política pública del fenómeno de habitabilidad en calle.
• Recorrido Institucional Barrio El campin-Localidad Teusaquillo, abordado por SDIS.
• Actividades de desarrollo personal. Humedal Juan Amarrillo, abordado por SDIS.
• Puente Autopista Sur con Avenida Villavicencio / Localidad de Bosa, no abordado por SDIS.
• Recorrido Institucional Barrio El campin - Localidad Teusaquillo
• Actividad en Humedal Jaboque
• Actividades de desarrollo personal. Humedal Juan Amarrillo
• Puente Autopista Sur con Avenida Villavicencio/ Localidad de Bosa
</t>
    </r>
    <r>
      <rPr>
        <b/>
        <sz val="10"/>
        <rFont val="Calibri Light"/>
        <family val="2"/>
        <scheme val="major"/>
      </rPr>
      <t>II Semestre2019:</t>
    </r>
    <r>
      <rPr>
        <sz val="10"/>
        <rFont val="Calibri Light"/>
        <family val="2"/>
        <scheme val="major"/>
      </rPr>
      <t xml:space="preserve"> En los diferentes recorridos y actividades a nivel local, se evidencia la presencia de habitantes de calle. Es por lo anterior, que el equipo de Gestores Locales trabaja articuladamente con la Secretaría de Integración Social, con el objetivo de brindar a esta población las diferentes ofertas por parte del distrito para su beneficio.
Algunas actividades fueron abordadas en compañía de la SDIS, sin embargo, en las actividades y espacios en los que no se participó en compañía de la SDIS, se remite a los referentes locales los diferentes puntos y situaciones encontradas por parte de cada uno de los  gestores.</t>
    </r>
  </si>
  <si>
    <t>Finalizó en 2018</t>
  </si>
  <si>
    <t xml:space="preserve">Atender al 100% de la población que demande la atención de los servicios SENA a través de la ruta interna  para habitante o ex habitante de calle  </t>
  </si>
  <si>
    <t xml:space="preserve">Esta actividad se dirige al Cuerpo de Abogados del Distrito, la desventaja es que se requiere un mayor trabajo para captar el interés de todos los sectores jurídicos. Para el año 2019 se logró participación de nuevos servidoras, servidoras y contratistas, a través del fortalecimiento de la convocatoria y la sinergia en la convocatoria de la secretarías de Planeación y de la Mujer.  
El proceso de participación de la Secretaría de Integración Social en particular de las personas responsables del Comité no se evidenció, dado que no participaron ni en el proceso de elaboración de agenda ni en la presentación de las política. Es  muy importante que este proceso se fortalezca para optimizar los resultados en función de dar a conocer los avances de política. 
</t>
  </si>
  <si>
    <r>
      <t xml:space="preserve">Desde la Secretaría Distrital de Ambiente ,  a través de la Oficina de Participación, Educación y Localidades, durante el año 2019 se asistió a diferentes espacios de trabajo, en relación al  diseño  de la Estrategía Distrital para la Recuperación y Protección del Espacio Público con Personas Habitantes de Calle, convocadas desde la Secretaría Distrital de Integración Social, estas fueron:
</t>
    </r>
    <r>
      <rPr>
        <b/>
        <sz val="9"/>
        <rFont val="Calibri Light"/>
        <family val="2"/>
      </rPr>
      <t xml:space="preserve">
* 24 de abril de 2019, </t>
    </r>
    <r>
      <rPr>
        <sz val="9"/>
        <rFont val="Calibri Light"/>
        <family val="2"/>
      </rPr>
      <t>Mesa de Desarrollo Urbano Incluyente.</t>
    </r>
    <r>
      <rPr>
        <b/>
        <sz val="9"/>
        <rFont val="Calibri Light"/>
        <family val="2"/>
      </rPr>
      <t xml:space="preserve">
*24 julio de 2019, </t>
    </r>
    <r>
      <rPr>
        <sz val="9"/>
        <rFont val="Calibri Light"/>
        <family val="2"/>
      </rPr>
      <t>Comite Operativo de Habitabilidad en Calle.</t>
    </r>
    <r>
      <rPr>
        <b/>
        <sz val="9"/>
        <rFont val="Calibri Light"/>
        <family val="2"/>
      </rPr>
      <t xml:space="preserve">
* 28  de agosto de 2019, </t>
    </r>
    <r>
      <rPr>
        <sz val="9"/>
        <rFont val="Calibri Light"/>
        <family val="2"/>
      </rPr>
      <t>Mesa de Desarrollo Urbano Incluyente.</t>
    </r>
    <r>
      <rPr>
        <b/>
        <sz val="9"/>
        <rFont val="Calibri Light"/>
        <family val="2"/>
      </rPr>
      <t xml:space="preserve">
* 23 de octubre de 2019: </t>
    </r>
    <r>
      <rPr>
        <sz val="9"/>
        <rFont val="Calibri Light"/>
        <family val="2"/>
      </rPr>
      <t>Mesa de Desarrollo Urbano Inluyente</t>
    </r>
    <r>
      <rPr>
        <b/>
        <sz val="9"/>
        <rFont val="Calibri Light"/>
        <family val="2"/>
      </rPr>
      <t xml:space="preserve">
* 20 de noviembre de 2019, </t>
    </r>
    <r>
      <rPr>
        <sz val="9"/>
        <rFont val="Calibri Light"/>
        <family val="2"/>
      </rPr>
      <t xml:space="preserve">Comite Operativo de Habitabilidad en Calle.
En el marco de la implementación de esta estrategia y de las funciones adelantadas por la Oficina de Participación, Educación y Localidades, , se realizaron las siguientes acciones durante el 2019:
 RAFAEL URIBE URIBE
• 26 DE JULIO DE 2019, Se realizó acción pedagógica  manejo integral de residuos sólidos en el parque la placita (Cr 13 h N° 32 a 30) en apoyo a la Alcaldía Local de Rafael Uribe Uribe, en el marco de la jornada de desarrollo personal para el habitante de calle, en la actividad el equipo de Educación Ambiental por Territorios realizo abordo a los habitantes de calle y se trabajaron las temáticas de separación en la fuente, huella ecológica, consumo responsable y buenas prácticas ambientales entorno al lugar que habitan.
• 23 DE JULIO DE 2019, Se realizó acción pedagógica  manejo integral de residuos sólidos con habitante de calle en apoyo a la Alcaldía Local de Rafael Uribe Uribe, en el marco de la jornada de sensibilización durante el recorrido por el Canal Albina en el tramo correspondiente del Barrio Libertador, en la actividad el equipo de Educación Ambiental por Territorios realizo abordo a los habitantes de calle y se trabajaron las temáticas de separación en la fuente, huella ecológica, consumo responsable y buenas prácticas ambientales entorno al lugar que habitan.
SUBA
• 25 DE AGOSTO DE 2019, En el marco de la Estrategia de Educación Ambiental de Caminatas Ecológicas, se desarrolló un recorrido de interpretación ecológica en el PEDH CÓRDOBA - ITZATÁ, con miembros de la Comunidad en General - Ex Habitante de Calle que se vincularon a la actividad, gracias a la interinstitucionalidad con la SDIS y la Secretaría Distrital de Ambiente. Se estableció un diálogo de saberes relacionados con la Biodiversidad de este ecosistema, su composición, estructura y función, las diferentes especies de flora y fauna, nativas y foráneas y su interacción intra e interespecífica. También se reconoció este elemento como, un componente más de la Estructura Ecológica Principal del D.C., y su importante conexión, como corredor ecológico de los territorios ambientales. Estableciendo la definición y función de un Ecosistema de Humedal y sus características.
KENNEDY
* 1 DE SEPTIEMBRE DE 2019, n el marco de la Estrategia de Educación Ambiental de Caminatas Ecológicas, se desarrolló un recorrido de interpretación ecológica en el PEDH LA VACA, con miembros de la Comunidad en General ex habitantes de calle pertenecientes a los programas de la Secretaría Distrital de Integración Social. Se estableció un diálogo de saberes relacionados con la Biodiversidad de este ecosistema, su composición, estructura y función, las diferentes especies de flora y fauna, nativas y foráneas y su interacción intra e interespecífica. También se reconoció este elemento como, un componente más de la Estructura Ecológica
</t>
    </r>
  </si>
  <si>
    <r>
      <t xml:space="preserve">
Para el cumplimiento de esta actividad, la Secretaría Distrital de Ambiente a través de la gestión realizada por el equipo de participación de la OPEL, realizó durante 2019, la </t>
    </r>
    <r>
      <rPr>
        <b/>
        <sz val="9"/>
        <rFont val="Calibri Light"/>
        <family val="2"/>
      </rPr>
      <t>vinculación de una  organización</t>
    </r>
    <r>
      <rPr>
        <sz val="9"/>
        <rFont val="Calibri Light"/>
        <family val="2"/>
      </rPr>
      <t xml:space="preserve">:
• En la localidad de Fontibon , el 14 de agosto de 2019, se realiza actividad con los  docentes del Colegio Atahualpa, orientado a procesos participativos hacia la comunidad educativa, sobre la importancia de buenas prácticas y beneficios para el ambiente, intervención intersectorial desde la oferta e intervenciones adelantadas en la localidad. Se desarrollo  la actividad por medio de un circuito a través de estaciones, con la participación de estudiantes en compañía de docentes, abordando los  temas de Manejo integral de residuos, la clasificación de cada uno de estos, Cambio Climático, acciones de prevención y reacción, Fenómeno de Habitabilidad en calle, Aula Itinerante Humedales, Protección y cuidado del Río Bogotá.
En cada estación se realiza conversatorio frente al tema complementado de actividad lúdica frente al reconocimiento de los temas tratados
</t>
    </r>
  </si>
  <si>
    <r>
      <t xml:space="preserve">Para el cumplimiento de esta actividad, la Secretaría Distriral de Ambiente a través de la gestión realizada por el equipo de participación de la OPEL, realizó durante 2019, la </t>
    </r>
    <r>
      <rPr>
        <b/>
        <sz val="9"/>
        <rFont val="Calibri Light"/>
        <family val="2"/>
      </rPr>
      <t>vinculación de 8  CAL en 7 localidades:</t>
    </r>
    <r>
      <rPr>
        <sz val="9"/>
        <rFont val="Calibri Light"/>
        <family val="2"/>
      </rPr>
      <t xml:space="preserve"> 
FONTIBON
* 15 DE JUNIO de 2019, En la sesión de CAL de Fontibón se había concertado previamente desarrollar jornada de intervención del punto crítico en el barrio la Cabaña, con la participación y articulación pública y privada, se da inicio del montaje frente a la logística requerida, donde se instala la jornada de recuperación por parte de OPAIN (interaseo Aeropuerto), orientado las actividades a realizar:  1. Fondeo del mural, diseño y pintura del grafiti a cargo de jóvenes y habitantes de calle. 2. Recolección y clasificación de escombros donde se identifica material reaprovechable con la participación interaseo, sectores, ciudad limpia y comunidad del sector. 3. Restablecimiento del suelo el cual presento deterioro debido a la basura y escombros acumulados. 4. Punto de vacunación cania y felina y divulgación de información frente a protección y bienestar animal, manejo integral de residuos y cambio climático.
TEUSAQUILLO
*El 21 de agosto de 2019, en sesion de la CAL, se realiza el abordaje de los siguientes temas:  Verificación del quórum, Aprobación del Acta anterior, Seguimiento a compromisos, Intervención del Sr Personero Local, Georreferenciación del fenómeno de habitabilidad en calle: SDIS., Elección o reelección de delegados de la CAL a las mesas de trabajo del Consejo Consultivo Distrital de Ambiente., Informe de mesas de trabajo y programación de actividades., Presentación, Observatorio Ambiental de Bogotá: SDA y Proposiciones y varios.
KENNEDY
* El 18 de julio de 2019, en sesion del Comité Local de Gestión del Riesgo, se realiza Verificación de quórum, 2. Contingencia Ciudadano Habitante de Calle, 3. Informe avances SDIS Jardines Infantiles.   
ANTONIO NARIÑO
* El 9 de abril de 2019 en sesion de la CAL, se realiza Verificación de quorum , Lectura y aprobación del acta, mes febrero, Seguimiento a los compromisos, Socialización del plan de podas de uaesp
Abordaje de puntos críticos articulado con sdis (habitante de calle), Seguimiento a la actividad del día del agua, Abordaje del día de la tierra, Proposiciones y varios.
PUENTE ARANDA
* El  9 de julio de 2019, en seson de la CAL se realizó Seguimiento a Compromisos, Aprobación Acta mes de mayo y Junio, Seguimiento del plan de acción, Presentación informe 1er semestre y plan de podas segundo semestre  UAESP – LIME, Ruta de Aprovechamiento ecoalianza, Plan de trabajo política Publica Fenómeno habitabilidad en calle, Plan de acción local de salud ambiental (PALSA) y vigilancia comunitaria, Presentación Sistema Hidrópico –EAAB, Proposiciones y Varios
TEUSAQUILLO
* El 21 de agosto de 2019, en sesion de la CAL, se realizó Verificación del quórum, Aprobación del Acta anterior, Seguimiento a compromisos Intervención del Sr Personero Local, Georreferenciación del fenómeno de habitabilidad en calle: SDIS., Elección o reelección de delegados de la CAL a las mesas de trabajo del Consejo, Consultivo Distrital de Ambiente, Informe de mesas de trabajo y programación de actividades., Presentación Observatorio Ambiental de Bogotá: SDA, Proposiciones y varios.
* El 17 de julio de 2019, en sesion de la CAL, se realizó Seguimiento a compromisos, Estrategia de Prevención del fenómeno de habitabilidad en calle: SDIS, Convenio interadministrativo 08/04/2019: Aguas de Bogotá, Proyectos ambientales del FDLT: Alcaldía Local, Informe de mesas de trabajo y programación de actividades, Proposiciones y varios.
BOSA
* El 12 de junio de 2019, en sesion de la CAL, se realizo Seguimiento a los compromisos del acta anterior. Aprobación acta CAL mes de mayo. Aprobación acta CAL extraordinaria del 22 de mayo. Avances de proyectos del fondo de desarrollo local de Bosa. Socialización avances senderos peatonales sobre Jarillón del río Bogotá, Consorcio Renovación Urbana. Aguas de Bogotá, contrato mantenimiento humedales La Isla y Tibanica. Intervención Jardín Botánico. Intervención secretaria distrital de la mujer. Revisión plan de Acción Cal, en tema de Aire.  Socialización Subred Sur Occidente. Tema habitante de calle. Socialización en tema de reciclaje, fundación Eco En Deco. Proposiciones y varios.
</t>
    </r>
  </si>
  <si>
    <r>
      <t xml:space="preserve">La secretaría Distrital de Ambiente durante 2019, realizo acompañamieto a </t>
    </r>
    <r>
      <rPr>
        <b/>
        <sz val="9"/>
        <rFont val="Calibri Light"/>
        <scheme val="major"/>
      </rPr>
      <t>3</t>
    </r>
    <r>
      <rPr>
        <b/>
        <sz val="9"/>
        <rFont val="Calibri Light"/>
        <family val="2"/>
      </rPr>
      <t xml:space="preserve"> jornadas de desarrollo personal</t>
    </r>
    <r>
      <rPr>
        <sz val="9"/>
        <rFont val="Calibri Light"/>
        <family val="2"/>
      </rPr>
      <t xml:space="preserve"> en calle:
* El 13 de septiembre de 2019 , en la localidad de Kennedy Se realiza la  jornada de desarrollo personal para los habitantes de calle, se contaba con diferentes carpas, en dónde se realizaba abordaje en temas ambientales y servicios de salud para la población. Se contó con juegos por parte del IDIPROM y actividades de esparcimiento. La actividad finalizó con al proyección del Ecociema al parche, en dónde se visibilizaron cortos ambientales y se proyectó la película la sociedad del semáforo. 
* El 26 de julio  de 2019 en la localida de Rafael Uribe Uribe,  en el barrio Guistavo Restrepo, cancha deportiva, inicia a las 7 am , la jornada de desarrollo personal, con personas habitantes de calle a los que se les imparte normas de comportamiento ambiental, cuidado personal y del entorno, aunque algunos manifiestan no estar interesados en recibir información.  
* El 26 de agosto de 2019  en la localidad de Rafael Uribe Uribe, la SDA acompaña jornada de desarrollo personal en el barrrio libertador, en donde se atendió de manera integral a 40 personas habitantes de calle de los cuales 39 fueromn hombres y 1 muijer, a quienes se les ofrecieron los diferentes servicios 
</t>
    </r>
  </si>
  <si>
    <r>
      <t>Para el cumplimiento de esta actividad, la Secretaría Distrital de Ambiente a través de la gestión realizada por el equipo de educación ambiental, realizó durante 2019,</t>
    </r>
    <r>
      <rPr>
        <b/>
        <sz val="9"/>
        <rFont val="Calibri Light"/>
        <scheme val="major"/>
      </rPr>
      <t xml:space="preserve"> 22</t>
    </r>
    <r>
      <rPr>
        <b/>
        <sz val="9"/>
        <rFont val="Calibri Light"/>
        <family val="2"/>
      </rPr>
      <t xml:space="preserve"> jornadas de educación ambiental, </t>
    </r>
    <r>
      <rPr>
        <sz val="9"/>
        <rFont val="Calibri Light"/>
        <family val="2"/>
      </rPr>
      <t>18 en Aulas Ambientales y 4 en territorios donde se involucraron personas habitantes de calle y/o personas en proceso de superación de la situación de habitabilidad en calle :</t>
    </r>
    <r>
      <rPr>
        <b/>
        <sz val="9"/>
        <rFont val="Calibri Light"/>
        <family val="2"/>
      </rPr>
      <t xml:space="preserve">
</t>
    </r>
    <r>
      <rPr>
        <u/>
        <sz val="9"/>
        <rFont val="Calibri Light"/>
        <family val="2"/>
      </rPr>
      <t xml:space="preserve">
</t>
    </r>
    <r>
      <rPr>
        <b/>
        <sz val="9"/>
        <rFont val="Calibri Light"/>
        <family val="2"/>
      </rPr>
      <t>AULAS AMBIENTALES</t>
    </r>
    <r>
      <rPr>
        <u/>
        <sz val="9"/>
        <rFont val="Calibri Light"/>
        <family val="2"/>
      </rPr>
      <t xml:space="preserve">
SORATAMA
</t>
    </r>
    <r>
      <rPr>
        <sz val="9"/>
        <rFont val="Calibri Light"/>
        <family val="2"/>
      </rPr>
      <t>*El 10 DE OCTUBRE DE 2019 Se realizó acción pedagógica sobre manejo Integral de residuos sólidos con integrantes de IDIPRON- Servitá. Se mencionan algunas prácticas de consumo responsable, así como la forma correcta para reciclar, reducir y reutilizar, se menciona la correcta separación en la fuente de los diferentes tipos de residuos, se promocionan los contenedores de las aulas ambientales para residuos como los aceites usados, pilas y residuos de aparatos eléctricos y electrónicos. Durante la actividad se promovió la estrategia de aulas ambientales haciendo énfasis en el Aula Ambiental Soratama. La actividad se realiza en el marco de la Política Pública para el Fenómeno de Habitabilidad en Calle.</t>
    </r>
    <r>
      <rPr>
        <u/>
        <sz val="9"/>
        <rFont val="Calibri Light"/>
        <family val="2"/>
      </rPr>
      <t xml:space="preserve">
</t>
    </r>
    <r>
      <rPr>
        <sz val="9"/>
        <rFont val="Calibri Light"/>
        <family val="2"/>
      </rPr>
      <t xml:space="preserve">*El 19 DE SEPTIEMBRE DE 2019, Se realizó la acción pedagógica "cambió climático" con un grupo de miembros de IDIPRÓN, la acción pedagógica tiene como objetivo reconocer el fenómeno, sus causas y efectos en los ecosistemas, con el fin de promover en los ciudadanos medidas de adaptación y mitigación que reduzcan la vulnerabilidad frente a sus efectos. La actividad fue ejecutada en el marco de la celebración del Día Internacional de la preservación de la capa de ozono. Al finalizar la actividad, se hizo entrega de unas onces y de unos esferos de la entidad Secretaría Distrital de Ambiente. Durante la actividad se promovió la estrategia de aulas ambientales, haciendo énfasis en el Aula Ambiental Soratama. del grupo y los participantes los riesgos que pueden presentarse en ejecución de la actividad. </t>
    </r>
    <r>
      <rPr>
        <u/>
        <sz val="9"/>
        <rFont val="Calibri Light"/>
        <family val="2"/>
      </rPr>
      <t xml:space="preserve">
SANTA MARIA DEL LAGO:
</t>
    </r>
    <r>
      <rPr>
        <sz val="9"/>
        <rFont val="Calibri Light"/>
        <family val="2"/>
      </rPr>
      <t>*El 15 DE JULIO, Se realizó recorrido de interpretación ambiental "Humedal: área protegida para conocer y conservar" con integrantes del IDIPRON, en el que se mencionó el concepto de humedal, las funciones del ecosistema, fauna y flora asociada a este escenario ambiental, la historia del humedal Santa María del Lago, así como la importancia del área protegida para la localidad de Engativá y su relación con la Estructura Ecológica Principal. Se le informó a la persona responsable del grupo, los riesgos y requisitos que se pueden presentar en ejecución de la actividad..
*El 12 DE NOVIEMBRE DE 2019, Se realizó recorrido de interpretación ambiental "Humedal: área protegida para conocer y conservar" con integrantes de la Red de Afecto LGBTI e IDIPRON. Durante el recorrido se menciona el concepto de humedal, beneficios asociados al ecosistema, fauna y flora representativas, historia del humedal Santa María del Lago, así como la importancia del área protegida para la localidad de Engativá y su relación con la Estructura Ecológica Principal. Se informa al responsable del grupo los requisitos y riesgos para el desarrollo de la actividad. La actividad se desarrolló en el marco del proyecto de la técnica Tatiana Gutierréz. La actividad se desarrollo en el marco de La Política Pública LGBTI del Distrito Capital.</t>
    </r>
    <r>
      <rPr>
        <u/>
        <sz val="9"/>
        <rFont val="Calibri Light"/>
        <family val="2"/>
      </rPr>
      <t xml:space="preserve">
ENTRENUBES:
</t>
    </r>
    <r>
      <rPr>
        <sz val="9"/>
        <rFont val="Calibri Light"/>
        <family val="2"/>
      </rPr>
      <t>*EL 25 DE ENERO DE 2019, Se realizó recorrido interpretativo Ecoamigos, con jóvenes vinculados al Instituto Distrital para la Protección de la Niñez y la Juventud-IDIPRON, en el cual se dio a conocer la importancia del parque como corredor ecológico, su fauna y flora característica, así como también los diferentes procesos sociales e institucionales que han permitido la consolidación del área protegida. También se celebró el día de la educación ambiental motivando a los participantes a plasmar en una hoja de papel lo aprendido sobre el ecosistema durante el recorrido. Los educadores informaron a las personas responsables del grupo, los riesgos que se pueden presentar durante la ejecución de la actividad.
*EL 23 DE MAYO DE 2019, Se desarrolló el recorrido interpretativo "Ecoamigos" con IDIPRON, mencionándose las especies nativas de mayor representatividad, generalidades sobre los territorios ambientales, la conformación de los cerros presentes al interior y en alrededores del aula, las problemáticas ambientales y sociales, así como algunas recomendaciones que motiven al cuidado y conservación de espacios naturales del Distrito Capital. Se informó al responsable del grupo, los requisitos y riesgos que se pueden presentar durante la ejecución de la actividad. Se implemento la herramienta pedagógica del Túnel Ambiental.
*EL 9 DE JULIO DE 2019, Se ejecutó el recorrido de interpretación "Ecoamigos" con personas en condición de discapacidad vinculadas al IDIPRON donde se dieron a conocer conceptos de biodiversidad, restauración, conservación y preservación, además de brindar conocimiento sobre la fauna y flora asociada a dicha aula ambiental, conectividad y conformación de los cerros orientales e información sobre los territorios ambientales; por último se dieron a conocer problemáticas ligadas al aula ambiental y las acciones llevadas por la Secretaría Distrital de Ambiente para su recuperación y cómo la ciudadanía puede ayudar a la conservación y preservación de los escenarios ambientales. Se dieron a conocer sobre los requisitos y riesgos que se pueden presentar durante la actividad.
*El 11 DE JULIO DE 2019, Se ejecutó el recorrido de interpretación "Ecoamigos" con personas en condición de vulnerabilidad vinculadas al IDIPRON donde se dieron a conocer conceptos de biodiversidad, restauración, conservación y preservación, además de brindar conocimiento sobre la fauna y flora asociada a dicha aula ambiental, conectividad y conformación de los Cerros Orientales e información sobre los territorios ambientales; por último se socializó sobre las problemáticas ligadas al aula ambiental y las acciones llevadas por la Secretaría Distrital de Ambiente para su recuperación y como la ciudadanía puede ayudar a la conservación y preservación de los escenarios ambientales. Se informó sobre los requisitos y riesgos que se pueden presentar durante la actividad.
* EL 25 DE SEPTIEMBRE DE 2019, Se ejecutó el recorrido de interpretación "Ecoamigos" con IDIPRON donde se dieron a conocer conceptos de biodiversidad, restauración, conservación y preservación, además de brindar conocimiento sobre la fauna y flora asociada a dicha aula ambiental, conectividad y conformación de los Cerros Orientales e información sobre los territorios ambientales; por último se socializó sobre las problemáticas ligadas al aula ambiental y las acciones llevadas por la Secretaría Distrital de Ambiente para su recuperación y como la ciudadanía puede ayudar a la conservación y preservación de los escenarios ambientales. La actividad se ejecutó en el marco de la Política Pública Distrital para el Fenómeno de Habitabilidad de Calle. Se informó sobre los requisitos y riesgos que se pueden presentar durante la actividad.
* EL 25 DE NOVIEMBRE DE 2019, Se ejecutó el recorrido de interpretación "Sucesión Ecológica" con personas vinculadas al IDIPRON donde se dieron a conocer conceptos de biodiversidad, restauración, conservación y preservación, además de brindar conocimiento sobre la fauna y flora asociada a dicha aula ambiental, conectividad y conformación de los Cerros Orientales e información sobre los territorios ambientales; por último se socializó sobre las problemáticas ligadas al aula ambiental y las acciones llevadas por la Secretaría Distrital de Ambiente para su recuperación y como la ciudadanía puede ayudar a la conservación y preservación de los escenarios ambientales. La actividad se encuentra en el marco de la Política Pública para el Fenómeno de Habitabilidad en Calle. Se informó sobre los requisitos y riesgos que se pueden presentar durante la actividad.</t>
    </r>
    <r>
      <rPr>
        <u/>
        <sz val="9"/>
        <rFont val="Calibri Light"/>
        <family val="2"/>
      </rPr>
      <t xml:space="preserve">
AUAMBARI:
</t>
    </r>
    <r>
      <rPr>
        <sz val="9"/>
        <rFont val="Calibri Light"/>
        <family val="2"/>
      </rPr>
      <t>• El 22 DE MARZO DE 2019, IDIRPON SANTALUCIA Acción pedagógica biodiversidad, donde enseñamos a los participantes del idipron al reconocimiento, cuidado y protección de nuestra fauna y flora nativa y endémica, su importancia para la sostenibilidad del ecosistema de nuestro distrito.
• El 9 DE ABRIL DE 2019, Acción pedagógica educando con coplas enseñando-biodiversidad, donde enseñamos a los participantes del idipron al reconocimiento, cuidado y protección de nuestra fauna y flora nativa y endémica, su importancia para la sostenibilidad del ecosistema de nuestro distrito, anexo a esto se utiliza la música como herramienta pedagógica donde los jóvenes pueden crear una composición de una copla, un verso o una trova, con la sensibilización sobre protección y cuidado del territorio.
* EL 11 DE JULIO DE 2019, IDIPRON PERDOMO, Acción pedagógica teatro de sombras chinescas dentro del eje temático  biodiversidad, enseñando a los participantes, la importancia del cuidado y protección de nuestra fauna y flora, reconocimiento del territorio y apropiación del mismo, dentro del marco de la etno educación, los saberes ancestrales y la conexión con el medio ambiente. 
* EL 9 DE JULIO DE 2019, IDIPRON CIUDAD BOLIVAR, Acción pedagógica serenata ambiental, se cantan canciones de cuidado y protección con nuestro territorio,  hablamos de la importancia del nuestros ríos y fuentes hídricas, se explica a la comunidad asistente algunas de las causas contaminantes de nuestro entorno y cómo podemos contribuir a mejorar en un futuro la condiciona ambiental del distrito capital.  
• El 10 DE JULIO DE 2019, IDIPRON LA RIOJA, Acción pedagógica tejiendo saberes ancestrales, se realiza el tejido del ojo de Dios, donde los participantes se sensibilizan acerca de los usos y costumbres ancestrales, la conectividad que tiene todo ello con el cuidado y buen uso del territorio para generar un equilibrio natural, se habla de los páramos, cerros orientales, recursos y fuentes hídricas del distrito, especies de fauna y flora silvestre y nativa, esta actividad está enmarcada en la estrategia etnoeducación.</t>
    </r>
    <r>
      <rPr>
        <u/>
        <sz val="9"/>
        <rFont val="Calibri Light"/>
        <family val="2"/>
      </rPr>
      <t xml:space="preserve">
</t>
    </r>
    <r>
      <rPr>
        <sz val="9"/>
        <rFont val="Calibri Light"/>
        <family val="2"/>
      </rPr>
      <t>• El 29 DE AGOSTO DE 2019, Acción pedagógica serenata ambiental, con los jóvenes del IDIPRON la rioja, dentro del eje temático agua y estructura ecológica principal,  se interpretan canciones donde se realiza sensibilización del cuidado y protección de nuestros recursos hídricos, quebradas, lagunas y paramos, la importancia del buen uso y utilización del agua e importancia ecosistémica para el distrito capital.  
* EL 14 DE NOVIEMBRE DE 2019, IDIPRON LIBERIA, Acción pedagógica tejiendo saberes ancestrales, se realiza el tejido del ojo de Dios,  donde se sensibiliza acerca de los usos y costumbres ancestrales, la conectividad que tiene todo ello con el cuidado y buen uso del territorio para generar un equilibrio natural, se habla de los páramos, cerros orientales, recursos y fuentes hídricas del distrito.
* EL 5 DE NOVIEMBRE DE 2019,  actividad de origámi  trabajando la temática propuesta en el marco de manejo integral de residuos sólidos  hablando de las formas de darle nuevos usos a los residuos creando formas que permitan expresarnos mediante la creatividad y aclarando las formas de  separación en la fuente.</t>
    </r>
    <r>
      <rPr>
        <u/>
        <sz val="9"/>
        <rFont val="Calibri Light"/>
        <family val="2"/>
      </rPr>
      <t xml:space="preserve">
</t>
    </r>
    <r>
      <rPr>
        <b/>
        <sz val="9"/>
        <rFont val="Calibri Light"/>
        <family val="2"/>
      </rPr>
      <t>TERRITORIOS</t>
    </r>
    <r>
      <rPr>
        <u/>
        <sz val="9"/>
        <rFont val="Calibri Light"/>
        <family val="2"/>
      </rPr>
      <t xml:space="preserve">
RAFAEL URIBE URIBE
</t>
    </r>
    <r>
      <rPr>
        <sz val="9"/>
        <rFont val="Calibri Light"/>
        <family val="2"/>
      </rPr>
      <t>• 26 DE JULIO DE 2019, Se realizó acción pedagógica  manejo integral de residuos sólidos en el parque la placita (Cr 13 h N° 32 a 30) en apoyo a la Alcaldía Local de Rafael Uribe Uribe, en el marco de la jornada de desarrollo personal para el habitante de calle, en la actividad el equipo de Educación Ambiental por Territorios realizo abordo a los habitantes de calle y se trabajaron las temáticas de separación en la fuente, huella ecológica, consumo responsable y buenas prácticas ambientales entorno al lugar que habitan.
• 23 DE JULIO DE 2019, Se realizó acción pedagógica  manejo integral de residuos sólidos con habitante de calle en apoyo a la Alcaldía Local de Rafael Uribe Uribe, en el marco de la jornada de sensibilización durante el recorrido por el Canal Albina en el tramo correspondiente del Barrio Libertador, en la actividad el equipo de Educación Ambiental por Territorios realizo abordo a los habitantes de calle y se trabajaron las temáticas de separación en la fuente, huella ecológica, consumo responsable y buenas prácticas ambientales entorno al lugar que habitan.</t>
    </r>
    <r>
      <rPr>
        <u/>
        <sz val="9"/>
        <rFont val="Calibri Light"/>
        <family val="2"/>
      </rPr>
      <t xml:space="preserve">
SUBA
</t>
    </r>
    <r>
      <rPr>
        <sz val="9"/>
        <rFont val="Calibri Light"/>
        <family val="2"/>
      </rPr>
      <t>• 25 DE AGOSTO DE 2019, En el marco de la Estrategia de Educación Ambiental de Caminatas Ecológicas, se desarrolló un recorrido de interpretación ecológica en el PEDH CÓRDOBA - ITZATÁ, con miembros de la Comunidad en General - Ex Habitante de Calle que se vincularon a la actividad, gracias a la interinstitucionalidad con la SDIS y la Secretaría Distrital de Ambiente. Se estableció un diálogo de saberes relacionados con la Biodiversidad de este ecosistema, su composición, estructura y función, las diferentes especies de flora y fauna, nativas y foráneas y su interacción intra e interespecífica. También se reconoció este elemento como, un componente más de la Estructura Ecológica Principal del D.C., y su importante conexión, como corredor ecológico de los territorios ambientales. Estableciendo la definición y función de un Ecosistema de Humedal y sus características.</t>
    </r>
    <r>
      <rPr>
        <u/>
        <sz val="9"/>
        <rFont val="Calibri Light"/>
        <family val="2"/>
      </rPr>
      <t xml:space="preserve">
KENNEDY
</t>
    </r>
    <r>
      <rPr>
        <sz val="9"/>
        <rFont val="Calibri Light"/>
        <family val="2"/>
      </rPr>
      <t xml:space="preserve">* 1 DE SEPTIEMBRE DE 2019, n el marco de la Estrategia de Educación Ambiental de Caminatas Ecológicas, se desarrolló un recorrido de interpretación ecológica en el PEDH LA VACA, con miembros de la Comunidad en General ex habitantes de calle pertenecientes a los programas de la Secretaría Distrital de Integración Social. Se estableció un diálogo de saberes relacionados con la Biodiversidad de este ecosistema, su composición, estructura y función, las diferentes especies de flora y fauna, nativas y foráneas y su interacción intra e interespecífica. También se reconoció este elemento como, un componente más de la Estructura Ecológica
</t>
    </r>
    <r>
      <rPr>
        <u/>
        <sz val="9"/>
        <rFont val="Calibri Light"/>
        <family val="2"/>
      </rPr>
      <t xml:space="preserve">
</t>
    </r>
    <r>
      <rPr>
        <sz val="9"/>
        <rFont val="Calibri Light"/>
        <family val="2"/>
      </rPr>
      <t xml:space="preserve">
</t>
    </r>
  </si>
  <si>
    <t>Se entregaron boletas especiales, y asistieron, a  personas en superación de habitabilidad de calle para asistir a concierto en Auditorio Jorge Tadeo Lozano 1 de noviembre.</t>
  </si>
  <si>
    <t xml:space="preserve">Para el corte del 30 de diciembre de 2019, se atendieron 22.528 niños, niñas y adolescentes de 32 colegios en 18 localidades. Se realizó solicitud de información a la Secretaría de Integración Social  respecto a cuáles son las localidades en donde más se encuentran niños con posibilidad de habitar calle para reportar esta información cruzándola con las atenciones realizadas por la OFB. Esta solicitud se hizo vía correo electrónico a Kattia Pinzón de IDIPRON, quien entregó el contacto de Hernán Humberto Parra de IDIPRON. Sin embargo, no hubo respuesta para obtener la información. Por esta razón la ejecución se toma al 100% considerando que fue prestado el servicio para todos lo niños participantes en el proyecto escolar. </t>
  </si>
  <si>
    <t xml:space="preserve">En el 2019 la Subdireccion para asuntos LGBTI a través de actividades en  los Centros de Atención Integral a la Diversidad Sexual y de Géneros en articulación con los equipos de la Subdirección para la Adultez atendio a 160 personas de los sectores LGBTI  habitantes de calle. </t>
  </si>
  <si>
    <t xml:space="preserve">Durante el 2019 los equipos a cargo de la implementación de la Estrategia de Prevención de la Habitabilidad en Calle realizaron talleres de ampliación desarrollando contenidos relaciondos con el fenómeno de la habitabilidad en calle, consumo de spa y violencia intrafamilair. Durante estos talleres se identificó población de los sectores LGBTI en los diferentes escenarios. Con dicha población se ha realizado acompañamiento psicosocial frente a temas relacionados con orientación sexual, violencias, dinámicas familiares, bullying, entre otros. Lo anterior, ha permitido visibilizar los factores de riesgo en la población de dicho sector que se encuentra en alto riesgo de habitar la calle. </t>
  </si>
  <si>
    <t xml:space="preserve">Desarrollar jornadas de capacitación  para talento humano del Proyecto ( 4) actividades en el año, en temáticas correspondientes a enfoque de género y diferencial, </t>
  </si>
  <si>
    <t>Durante el primer semestre de 2019 Actividad concertada con la Dirección Poblacional para llevar a cabo a partir del segundo trimestre del año.
II Trimestre
Se realiza articulación   con la Secretaria de la Mujer con el fin de   gestionar capacitación en enfoque de género, rutas de atención y formas de violencias, con el propósito de fortalecer capacidades para la atención a las ciudadanas habitantes de calle que asisten al hogar de paso BAKATA, este espacio va dirigido al talento humano del hogar para lo cual durante el semestre se han llevado a cabo dos capacitaciones.  
el día 15 de marzo se lleva a cabo la capacitación de enfoque de género   con la participación de 33 funcionarios y el día 27 de junio se realizó la capacitación en   reconocimiento de   formas de violencia así como la identificación de   rutas de atención para mujeres habitantes de calle con la participación de 38 funcionarios .
Participación de los profesionales y líder del Centro de Atención Transitoria-CAT en  capacitación sobre enfoque diferencial, realizado por la referente de la Subdirección para asuntos LGBTI , quien hace un abordaje de conceptos como Identidad, sexual, género y sexo; de igual manera hace una socialización de entidades de apoyo a la diversidad y los servicios allí realizados.
Se realiza intervenciones grupales y seguimientos a las ciudadanas que asisten al servicio social Comunidad de Atención Transitoria - CAT en el marco de la prevención de violencias y garantía de derechos donde se abordan temas en relación a participación en la Política Pública,   prevención de violencias, garantía de derechos, participación ciudadana,  convivencia, normas; se resalta la reactivación de los procesos adelantados por Secretaría de la Mujer y la articulación con el Enlace Sofía de la localidad de Puente Aranda para la capacitación sobre ruta de atención de prevención de violencias, quienes asisten durante el mes de junio de 2019. 
El día 19 de mayo del presente  se llevó a efecto el Foro Académico en la Universidad Santo Tomás, sobre "Reflexiones Frente a la Habitabilidad en Calle: Género, Mujer y Calle,  en el cual participaron 22 profesionales y técnicos del Proyecto 1108. 
Se relacionan a continuación los talleres realizados  en el trimestre:
1. Bakata 26/06/2019 A través del sistema Sofía de la localidad de Mártires,  se realizó un taller sobre  “Rutas de atención, tipos de violencias y  feminicidio, en el cual se capacitan 37 prestadores de servicio del proyecto 1108
2. Comunidad de Vida El Camino 02/05/2019  Prevención de violencias contra la mujer. Se capacitaron 31 prestadores de servicio.
3. Hogar de Paso Carreteros y Animales de compañía.  21/06/2019 Taller “Derecho a una Vida Libre de Violencias” Se capacitó con la Secretaría de la Mujer un total de 8 profesionales y técnicos del Hogar de Paso.
4. 13/06/2019 Transformación de imaginarios e identidades de género. Equipo CAT se capacitaron 16 prestadores de servicio.
5. 28/05/2019 BAKATA. Relación entre Violencia hacia las mujeres y violación de DDHH Se capacitaron 64 CHC.
6. 11/04/2019 Bakatá Sensibilización frente a la Violencia de Género. Se capacitaron 75 CHC
7. Roles e Identidades de Género e interseccionalidad de las mujeres habitantes de calle. Hogar de Paso para Mujeres Diversas
8. 04/06/2019 Casa de Enlace Social y Seguimiento, taller “Política, Modelo y Enfoque Diferencial” a través del cual se capacitaron 21 personas del Proyecto de la estrategia territorial de Abordaje en Calle.
Durante el segundo semestre de 2019 se socializó el contenido del componente diferencial en la estrategia de prevención con poblaciones en alto riesgo de habitabilidad en calle en el  CAT (35 funcionarios)  con el apoyo de subdirección para asuntos LGBTI, permitiendo la actualización de contenidos como enfoque diferencial, de género, población LGBTI y lenguaje inclusivo, dirigido a servidores y servidoras del servicio .Con el apoyo de la Subdirección para Asuntos LGBTI socializo  el lineamiento para la atención de los ciudadanos LGBTI habitantes de calle en los servicios de la Subdirección para la adultez y en el componente de atención en calle. Hogar de Paso BAKATA  57 funcionarios -as, Hogar de Paso KR 35  con 39 funcionarios -as. Con el apoyo de la Subdirección para Asuntos LGBTI se realizó la sensibilización de los derechos de las personas de los sectores LGBTI  a los y las funcionarias  del hogar de paso Bakatá a 22 servidores  públicos.</t>
  </si>
  <si>
    <t>Durante el primer trimestre de 2019, se realiza gestión con Secretaría de la Mujer para ofrecer asesoría psicológica y jurídica frente a temas relacionados con las  formas de violencia,  rutas de atención y derechos de la mujeres  dirigido al talento humano y a mujeres que hacen uso del servicio en el  hogar de paso Bakatá.  
Durante el segundo trimestre el Proyecto 1108 atendió a todas las mujeres que accedieron a visitar los servicios del Proyecto, incluido el Hogar de Paso para  Mujeres Diversas.  En el Hogar de Paso KRa 35 se atendieron 228 mujeres, en el Hogar de Paso Bakatá se atendieron 137 mujeres, en el Hogar de Paso Calle 18 se atendieron 161 mujeres, en el Hogar de Paso Kra 13 se atendieron 70 mujeres, en el Hogar de Paso Carreteros y Animales de Compañía se atendieron 96 mujeres, en el Hogar de Paso para Mujeres Diversas se atendieron 272 mujeres, en el Centro de Atención Transitoria se atendieron 64 mujeres, en la Comunidad de Vida El Camino se atendieron 19 mujeres, en la Comunidad de Vida Ricaurte se atendieron a 17 mujeres, en la Comunidad de Vida LA Granja se atendieron 119 mujeres y en el Centro de Alta Dependencia Funcional se atendieron 72 mujeres.
A su vez el Proyecto atendió a 22 personas que adujeron ser bisexuales y 24 mujeres lesbianas.
Durante el segundo semestre de 2019, los equipos de abordaje territorial han hecho  presencia permanente en los territorios en los cuales se han asentado personas ciudadanos habitantes de calle de los sectores LGBTI haciendo la fuerza institucional para que estos se vinculen a los servicios, contando con una atención diaria de 50 cupos día, 50 cupos noche en el hogar de paso Mujeres Diversas.</t>
  </si>
  <si>
    <t>Durante el primer semestre de 2019 se realizó el proceso de planeación para el cumplimiento de la meta, dicho proceso estuvo enmarcado en la definición de los contenidos temáticos que dan el soporte conceptual al proceso de cualificación; Los temas definidos son los siguientes: 
1. Normativa asociada al fenómeno del consumo de sustancias psicoactivas.
2. Enfoques de prevención del consumo de sustancias psicoactivas.
3. Tipos de consumo, tipos de prevención, prevención integral.
4. Clasificación de las sustancias psicoactivas, microculturas de las drogas. 
5. Estudio de consumo de sustancias psicoactivas en Bogotá 2016.
6. Consumo de sustancias psicoactivas y violencias.
Se tiene programado  implementar el proceso de cualificación durante el segundo semestre de 2019, con 40 profesionales de los equipos psicosociales de los servicios de la subdirección para la adultez.
Durante el segundo se mestre se llevó a cabo el proceso de cualificación, según lo planeado, en dos sesiones desarrolladas el 28 y 29 de Octubre.</t>
  </si>
  <si>
    <t>Jorge Córdoba</t>
  </si>
  <si>
    <t>jorge.cordoba@habitatbogota.gov.co</t>
  </si>
  <si>
    <t xml:space="preserve">Se remite oficio a la Subdirección para la Adultez de la SDIS, solicitando la base de datos de personas ex habitantes de calle del componente de enlace social y seguimiento del Proyecto 1108. Igualmente se ha gestionado ante servidores de la Subdirección para la Adultez la obtención de la Base de Datos con la información de las personas que han hecho parte de los diferentes programas de la SDIS dirigidos a la población en habitabilidad en calle; para hacer el respectivo cruce con la información de los inscritos en el PIVE de la SDHT. Se logra hacer el cruce de está información y se encuentra que 11 personas están inscritas en el PIVE, de los cuales 5 son el postulante principal del hogar. (Esta infomación de encuentra en el informe cualitativo del segundo semestre de 2019. </t>
  </si>
  <si>
    <t xml:space="preserve"> 
José Joaquín Sáenz Moreno 
Oscar Ruiz Brochero</t>
  </si>
  <si>
    <t xml:space="preserve">josej.saenz@idrd.gov.co
oscar.ruiz@idrd.gov.co  
</t>
  </si>
  <si>
    <t>Durante la vigencia 2019 se inscribieron 6 personas Habitante de Calle en los Torneos Interbarrios, de los cuales 5 de ellos se inscribieron en Fútbol 8 y una persona en Fútbol Sala 5x5.</t>
  </si>
  <si>
    <t xml:space="preserve">Una vez fue asignada la cuota global se reformula la asignación de recursos, por tanto el presupuesto de la meta varia.                                                                                          </t>
  </si>
  <si>
    <t>Meta 2: Realizar 132.198 actividades recreativas dirigidas a grupos etarios.</t>
  </si>
  <si>
    <t>Meta 1: Realizar 56.703  actividades recreativas masivas de carácter metropolitano..</t>
  </si>
  <si>
    <t>Realizar 4  Torneos Interbarriales en 4 deportes</t>
  </si>
  <si>
    <t xml:space="preserve">Para el corte del 30 de diciembre de 2019, se atendieron 4.084 niños, niñas y adolescentes en 17 centros filarmónicos locales  y hospitalarios. Se realizó solicitud de información a la Secretaría de Integración Social  respecto a cuáles son las localidades en donde más se encuentran niños con posibilidad de habitar calle para reportar esta información cruzándola con las atenciones realizadas por la OFB. Esta solicitud se hizo a Kattia Pinzón de IDIPRON, quien entregó el contacto de Hernán Humberto Parra de IDIPRON. Sin embargo, no hubo respuesta para obtener la información. Por esta razón la ejecución se toma al 100% considerando que fue prestado el servicio para todos lo niños participantes en el proyecto. </t>
  </si>
  <si>
    <t>Reporte de 12 socializaciones de orientación a las personas que se encuentran en proceso de superación de habitabilidad en calle, cumpliendo de esta manera con la meta de la vigencia.</t>
  </si>
  <si>
    <t>Por cruce de cronogramas en Casa de Enlace Socialy Seguimiento, se registró un faltante de dos(2) socializaciones para la meta del año 2018, serán ajustadas para la vigencia 2019.
Para la vigencia 2019 se realizaron 16 socializaciones, ajustando las faltantes con respecto a la meta para el año 2018.</t>
  </si>
  <si>
    <t xml:space="preserve">En la vigencia 2019 se realizó el 100% , encuesta de percepción programada por TRANSMILENIO S.A.,en esta se incluyó  la pregunta concerniente en el item de seguridad a habitantes de calle. </t>
  </si>
  <si>
    <t xml:space="preserve">En el 2019 la ACDVPR realizó las siguientes acciones:
• Capacitó  a mas de 267 funcionarios de la Secretaría Distrital de Integracion Social  en materia asistencia y ruta de atención a víctimas del conflicto armado en riesgo de habitabilidad o en habitabilidad en calle.
• Se gestionaron 28 usuarios Vivanto en los albergues de paso de la SDIS para la identificacion de poblacion víctima. 
• Se gestionó en dos ocasiones cupos en el albergue Embera de la Unidad de Victimas, para dos familias que presentaban la doble condición.
• Se caracterizarón a seis  personas víctimas y habitantes de calle que se encontraban en la fase final de rehabilitación, para participación en las ferias Paziempre y empleabilidad, dentro de los procesos de Estabilización Socieconómica que desarrolla la ACDVPR.
</t>
  </si>
  <si>
    <t xml:space="preserve">Se realizaron tres (3) reportes de seguridad remitidos a Fiscalía. En la localidad de Santa Fé (Las Cruces y San Bernardo) y Rafael Uribe Uribe (Rincón del Valle). </t>
  </si>
  <si>
    <t xml:space="preserve">  En la columna (AI) se reporta la infomación general planificada en el proyecto correspondiente , en las columnas siguientes de reporte de inversión efectiva y porcentual  (AJ Y AK )  respectivamente   los espacios se diligenciaron con la anotación N/A , no aplica, indicando que estas acciones hacen parte de otras responsabilidades generales de los equipos humanos que las gestionan. </t>
  </si>
  <si>
    <t xml:space="preserve">Asistencia a Mesa Local de Ciudadano Habitante de Calle en las localidades de Los Mártires y Puente Aranda  a través de la cual se concertan diversas acciones de las instancias de participación de la SSCJ.
</t>
  </si>
  <si>
    <t>En la columna (AI) se reporta la infomación general planificada en el proyecto correspondiente , en las columnas siguientes de reporte de inversión efectiva y porcentual  (AJ Y AK )  respectivamente   los espacios se diligenciaron con la anotación N/A , no aplica, indicando que estas acciones hacen parte de otras responsabilidades generales de los equipos humanos que las gestionan</t>
  </si>
  <si>
    <t>Manuel Fernando Díaz Aldana / Yenevi Carlene Rutto Ortega</t>
  </si>
  <si>
    <t>3152989066 - 5461600 extensión 14487</t>
  </si>
  <si>
    <t>mdiaza@sena.edu.co  - ycruttoo@sena.edu.co</t>
  </si>
  <si>
    <t xml:space="preserve">El proyecto de inversión responsable, indica que no se realizaron acciones en 2019 </t>
  </si>
  <si>
    <t>Recursos ejecutados por vigencia son los siguientes:
2017    $327.850.990
2018    $264.538.332
2019    $ 248.713.936
Nota: Los costos de la vigencia 2019 corresponden a la sumatoria del costo promedio en el operador para las 33 personas que ingresaron y el recurso humano para los ingresos, seguimientos y orientaciones frente a la mencionada ruta</t>
  </si>
  <si>
    <t>En el marco de la asistencia técnica al CPPFHC, la SDMujer  acompañó esta instancia con el fin que se incorporaran los enfoques de derechos de las mujeres, de género y diferencial en los documentos, programas y protocolos, así como en las acciones realizadas en esta polìtica pùbloca. Asimismo y en atención al trabajo realizado con las mujeres habitantes de calle, se posicionaron sus intereses y demandas.</t>
  </si>
  <si>
    <t xml:space="preserve">Esta meta no es dirigida solo al Comité del Fenómeno de Habitabilidad en Calle, si no también a 9 instancias de seguimiento de otras políticas pùblicas poblaciones, por lo cual no es posible dar cuenta del presupuesto específico ejecutado. Por otra parte y  en relación a la fecha de finalización, hay un error de digitalización, y se aclara que se finaliza hasta el 2020.  
Es importante señalar que desde al año 2018 se ajustó la matriz en lo referente al proyecto de inversión que da cuenta del presupuesto de esta acción. El proyecto actual es el 7527 - Acciones con Enfoque Diferencial para el cierre de brechas de género. Este tiene por objeto general: "Contribuir al cierre de brechas de género de las mujeres a partir del reconocimiento de sus diferencias y diversidades, para lograr el reconocimiento, la transformación de imaginarios y la garantía del derecho a la participación y representación" y, sue ejecución inició a partir de la vigencia 2018 y recoge acciones programadas a realizar como acciones afirmativas con mujeres en sus diferencias y diversidades, entre las que se encuentran mujeres habitantes de calle. </t>
  </si>
  <si>
    <t>Para el mes de diciembre de 2019, se definieron los polígonos objeto de visita, estos son 263 polígonos de los cuales 83 son polígonos de Control y 180 corresponden con polígonos de monitoreo de Prevención. 
Por lo anterior, con corte al 31 de diciembre de 2019 la Secretaría de Hábitat adelantó visitas a los 263 polígonos de monitoreo definidos, los cuales cubren cerca de 4.380 hectáreas de monitoreo. A los cuales, a la fecha se han adelantado 4.249 visitas de monitoreo de las cuales 331 se desarrollaron durante el mes de diciembre.
Para el año 2019, se remitieron 7.374 notificaciones por nuevas ocupaciones y cambios de estado de las ocupaciones antes reportadas, de las cuales 258 corresponde con las notificaciones hechas durante el mes de diciembre. De igual forma durante el año se remitieron 1.944 oficios informando sobre la eliminación de ocupaciones que fueron demolidas durante la administración, para un total de 9.318 notificaciones durante el año 2019.</t>
  </si>
  <si>
    <t>Durante el primer semestre 2019 se atendieron a 357 personas con 28 sesiones que se realizaron en el centro de paso CAT Cll 35. Distribuidos en  169 personas atendidas en el club de no ficción y 188 personas en talleres de escritura Estas actividades se adelantan principalmente a través de la Biblioteca de Puente Aranda, donde se cuenta con una actividad específica dirigida a esta población.</t>
  </si>
  <si>
    <t xml:space="preserve">A corte de 30 de junio se han realizado seis (6) acciones de articulación estratégica, a través de mesas de trabajo, las cuales han permitido avanzar en la ejecución del plan operativo de la Estrategia de Cultura Ciudadana Habitar Mis Historias: 
1. Articulación con la Gerencia de Artes Plásticas del idartes para dar apertura a la Beca Habitar Mis Historias. 
2. Articulación con el Programa CREA del Idartes para dar apertura al laboratorio de artes electrónicas. 
3. Articulación con la FUGA para la organización del evento 3° aniversario del Bronx, Tres Años de Vida y la vinculación de Habitar Mis Historias en el Proyecto Bronx distrito creativo. 
4. Mesa de habitar mis historias, articulación de los actores institucionales para establecer compromisos en el plan operativo 2019. 
5. Articulación con artistas, para su participación en el evento del Bronx. 
6. Articulación con la Sdmujer para dar apertura de la Beca "Proyectos de Vida Creativos de Mujeres Habitantes de Calle".
</t>
  </si>
  <si>
    <t xml:space="preserve">En el desarrollo de las jornadas de trabajo de la Beca Habitar Mis Historias, se socializó la información respecto a la RED, y se motivó su vinculación a la misma. Las organizaciones que fueron sensibilizadas e informadas fueron:
-Colectivo Reactivo
-Colectivo de Mal Gusto
- Colectivo debajo del puente
-Colectivo Los Metiches
-Biblioteca Itinerante Ilsol
-Colectivo Encarrte.
</t>
  </si>
  <si>
    <t>En el  2019, 40 mujeres habitantes de calle que ejercen Actividades Sexuales Pagadas solicitaron atención en Casa de Todas.</t>
  </si>
  <si>
    <t>Esta meta no es dirigida solo a mujeres habitantes de calle , si no a las mujeres que ejercen Actividades Sexuales Pagadas. Por lo cual no se puede dar cuenta del presupuesto específico ejecutado.</t>
  </si>
  <si>
    <t>Se incorporaron acciones de prevención de violencias para mujeres habitantes de calle en 4  Planes locales de seguridad de Candelaria, Martires, Puente Aranda y  Santa fe.</t>
  </si>
  <si>
    <t>Esta meta no es dirigida solo a mujeres habitantes de calle, si no a las mujeres en sus diferencias y diversidades , por lo cual no se puede dar cuenta del presupuesto específico ejecutado.</t>
  </si>
  <si>
    <t>Se informó 257 mujeres habitantes de calle en sus diferencias y diversidades acerca de las rutas de atención en violencias en la Comunidad de Vida el Camino, Centro de Atención Transitorio  de la SDIS.</t>
  </si>
  <si>
    <t xml:space="preserve">Esta meta no es dirigida solo a mujeres habitantes de calle, si no a las mujeres en sus diferencias y diversidades , por lo cual no se puede dar cuenta del presupuesto específico ejecutado </t>
  </si>
  <si>
    <r>
      <t xml:space="preserve">En convenio con la Secretaría Distrital de Cultura, </t>
    </r>
    <r>
      <rPr>
        <b/>
        <sz val="10"/>
        <rFont val="Calibri Light"/>
        <family val="2"/>
        <scheme val="major"/>
      </rPr>
      <t>Recreación</t>
    </r>
    <r>
      <rPr>
        <sz val="10"/>
        <rFont val="Calibri Light"/>
        <family val="2"/>
        <scheme val="major"/>
      </rPr>
      <t xml:space="preserve"> y Deporte y la Sdmujer se ejecutó la Beca de Estímulos a la participación ciudadana: </t>
    </r>
    <r>
      <rPr>
        <i/>
        <sz val="10"/>
        <rFont val="Calibri Light"/>
        <family val="2"/>
        <scheme val="major"/>
      </rPr>
      <t>"Iniciativas Culturales de Mujeres Diversas para la promoción de una Cultura Libre de Sexismos". Para la categoría di</t>
    </r>
    <r>
      <rPr>
        <sz val="10"/>
        <rFont val="Calibri Light"/>
        <family val="2"/>
        <scheme val="major"/>
      </rPr>
      <t>rigida a mujeres Habitantes de Calle, el estímulo se otorgó a la iniciativa "</t>
    </r>
    <r>
      <rPr>
        <i/>
        <sz val="10"/>
        <rFont val="Calibri Light"/>
        <family val="2"/>
        <scheme val="major"/>
      </rPr>
      <t xml:space="preserve">La Calle: Prácticas y Corporalidades de Género" del </t>
    </r>
    <r>
      <rPr>
        <sz val="10"/>
        <rFont val="Calibri Light"/>
        <family val="2"/>
        <scheme val="major"/>
      </rPr>
      <t>Grupo de estudio Callejero Maquia. Esta iniciativa se ejecutó con mujeres habitantes de calle de la Rioja de Idipron y habitantes de calle de la localidad de Santafe y Candelaria. Por otra parte, en el marco de la conmemoración de fechas emblemáticas, se realizó el segúndo encuentro de Mujeres Habitantes de Calle con la asistencia de 95 mujeres habitantes de calle. Esto, en el marco del derecho a una vida de violencias y el derecho a una cultura libre de sexismo. En dicho evento tambien se convalidó la Agenda de Incidencia Social y Política de las Mujeres Habitantes de Calle.</t>
    </r>
  </si>
  <si>
    <t xml:space="preserve">Esta meta no está dirigida solo a mujeres habitantes de calle, si no a las mujeres en sus diferencias y diversidades , por lo cual el presupuesto ejecutado es global. De acuerdo con lo anterior, la beca tiene una inversión total de $138.000.000 con la siguiente distribución: Valor total de los estímulos: $124.500.000, valor individual por estímulo: $10.375.000 y valor total para tres (3) jurados $13.500.000. 
Es importante señalar que desde al año 2018 se ajustó la matriz en lo referente al proyecto de inversión que da cuenta del presupuesto de esta acción. El proyecto actual es el 7527 - Acciones con Enfoque Diferencial para el cierre de brechas de género. Este tiene por objeto general: "Contribuir al cierre de brechas de género de las mujeres a partir del reconocimiento de sus diferencias y diversidades, para lograr el reconocimiento, la transformación de imaginarios y la garantía del derecho a la participación y representación" y, sue ejecución inició a partir de la vigencia 2018 y recoge acciones programadas a realizar como acciones afirmativas con mujeres en sus diferencias y diversidades, entre las que se encuentran mujeres habitantes de calle. 
</t>
  </si>
  <si>
    <t>Se  realizando un proceso de fortalecimiento en el derecho a la participación y representación Política dirigido a mujeres habitantes de calle , en el Centro de Atención Transitorio de la SDIS, culminaron 15 mujeres habitantes de calle .</t>
  </si>
  <si>
    <r>
      <t xml:space="preserve">Esta meta no es dirigida solo a mujeres habitantes de calle, si no a las mujeres en sus diferencias y diversidades , por lo cual no se puede dar cuenta del presupuesto específico ejecutado, </t>
    </r>
    <r>
      <rPr>
        <u/>
        <sz val="10"/>
        <rFont val="Calibri Light"/>
        <family val="2"/>
        <scheme val="major"/>
      </rPr>
      <t>Se cambio el nombre y el número del proyecto para el 2018, 7527 - Acciones con enfoque diferencial para el cierre de brechas de género</t>
    </r>
    <r>
      <rPr>
        <sz val="10"/>
        <rFont val="Calibri Light"/>
        <family val="2"/>
        <scheme val="major"/>
      </rPr>
      <t xml:space="preserve">
Es importante señalar que desde al año 2018 se ajustó la matriz en lo referente al proyecto de inversión que da cuenta del presupuesto de esta acción. El proyecto actual es el 7527 - Acciones con Enfoque Diferencial para el cierre de brechas de género. Este tiene por objeto general: "Contribuir al cierre de brechas de género de las mujeres a partir del reconocimiento de sus diferencias y diversidades, para lograr el reconocimiento, la transformación de imaginarios y la garantía del derecho a la participación y representación" y, sue ejecución inició a partir de la vigencia 2018 y recoge acciones programadas a realizar como acciones afirmativas con mujeres en sus diferencias y diversidades, entre las que se encuentran mujeres habitantes de calle. </t>
    </r>
  </si>
  <si>
    <t>80 mujeres habitantes de calle informadas sobre el "Plan de Igualdad de Oportunidades y Equidad de Género para las Mujeres- PIOEG" a las mujeres habitantes de calle de centros de atención del distrito.</t>
  </si>
  <si>
    <r>
      <t xml:space="preserve">Esta meta no es dirigida solo a mujeres habitantes de calle, si no a las mujeres en sus diferencias y diversidades , por lo cual no se puede dar cuenta del presupuesto ejecutado, </t>
    </r>
    <r>
      <rPr>
        <u/>
        <sz val="10"/>
        <rFont val="Calibri Light"/>
        <family val="2"/>
        <scheme val="major"/>
      </rPr>
      <t>Se cambio el nombre y el número del proyecto para el 2018, 7527 - Acciones con enfoque diferencial para el cierre de brechas de género</t>
    </r>
    <r>
      <rPr>
        <sz val="10"/>
        <rFont val="Calibri Light"/>
        <family val="2"/>
        <scheme val="major"/>
      </rPr>
      <t xml:space="preserve">
Es importante señalar que desde al año 2018 se ajustó la matriz en lo referente al proyecto de inversión que da cuenta del presupuesto de esta acción. El proyecto actual es el 7527 - Acciones con Enfoque Diferencial para el cierre de brechas de género. Este tiene por objeto general: "Contribuir al cierre de brechas de género de las mujeres a partir del reconocimiento de sus diferencias y diversidades, para lograr el reconocimiento, la transformación de imaginarios y la garantía del derecho a la participación y representación" y, sue ejecución inició a partir de la vigencia 2018 y recoge acciones programadas a realizar como acciones afirmativas con mujeres en sus diferencias y diversidades, entre las que se encuentran mujeres habitantes de calle. </t>
    </r>
  </si>
  <si>
    <t xml:space="preserve">En correo del 4 de septiembre de 2019 dirigido a la Secretaría de Planeación, la  Defensoría del Espacio Público hace la siguiente observación: "La Defensoría del Espacio Público ha suscrito con IDIPRON, los Convenios 303 de 17 y 346 de 18, a través de los cuales se ha venido implementando la estrategia de Guardianes del Espacio Público. Dentro de la ejecución de los Convenios, se ha tenido la oportunidad de vincular jóvenes beneficiarios de IDIPRON con riesgos asociados a la habitabilidad en Calle. Con todo, es directamente el IDIPRON quien despliega sus políticas y estrategias para contrarrestar dicho fenómeno, con ocasión de lo cual, sugerimos que, en el marco de dichos Convenios, es el IDIPRON quien bajo su experiencia puede realizar todos los aportes para nutrir la Política Pública frente al Fenómeno de Habitabilidad en Calle". 
</t>
  </si>
  <si>
    <t xml:space="preserve">Durante la vigencia 2019 se realizaron 329 actividades de apoyo recreativo impactando en 15 localidades del Distrito. 
1. Localidad de Santa Fe se realizaron setenta y cuatro (74) actividades de apoyo recreativo en los centros hogares de paso Cll 13 y Cll 18. 
2. Localidad de San Cristóbal se realizaron once (11) actividades de apoyo recreativo en articulación con la Mesa Local del Fenómeno de H.C. 
3. Localidad de Tunjuelito se realizaron cuatro (4) actividades de apoyo recreativos en articulación con la Mesa Local del Fenómeno de H.C. 
4. Localidad de Bosa se realizaron dieciocho (18) actividades de apoyo recreativos en articulación con Casas de Igualdad para las mujeres habitante de calle. 
5. Localidad de Kennedy se realizaron cuatro (4) actividades de apoyo recreativos en articulación con SDIS. Una de ellas en el marco de la Conmemoración Día De La Mujer Habitante De Calle.
6. Localidad de Engativá se realizaron veinte (20) actividades de apoyo recreativos en el Hogar de Paso El Camino. 
7. Localidad de Barrios Unidos se realiza cinco (5) actividades de apoyo recreativo en articulación con SDIS. 
8. Localidad de Teusaquillo se realizó una (1) actividad de apoyo recreativo en articulación con SDIS. 
9. Localidad de Los Mártires se realizaron cuarenta y cinco (45) actividades de apoyo recreativos en el Bakata, Hogar Carreteros y Centro Noche Renacimiento. 
10. Localidad Puente Aranda se realizaron setenta y seis (76) actividades de apoyo recreativos con la Comunidad De Atención Transitoria CAT, Hogar de Paso de la 35 y Centro Día - Noche Pensilvania.
11. Localidad de Rafael Uribe se realizaron cuatro (4) actividades de apoyo recreativo en articulación con SDIS.
12. Localidad de Ciudad Bolívar se realizaron siete (7) actividades de apoyo recreativo a la Población Habitante de Calle, en articulación con la mesa, en donde se realizaron actividades en prevención de SPA.
13. Localidad de Chapinero se realizaron seis (6) actividades de apoyo recreativo a la población Habitante de Calle en articulación con SDIS.
14. Localidad de Antonio Nariño se realizaron cincuenta y dos (52) actividades de apoyo recreativo a la población Habitante de Calle en articulación con SDIS en los Hogares de Paso Día y Noche para personas mayores que en su mayoría son habitantes de calle. 
15. Localidad de Fontibón se realizaron dos (2) actividades de apoyo recreativo a la población Habitante de Calle en articulación con SDIS.
</t>
  </si>
  <si>
    <t>Durante la vigencia 2019 se realizaron 158 Caminatas Recreativas contando con la participación de población habitante de calle, estas se desarrollaron en los diferentes escenarios de Bogotá como lo son: Cerros Orientales, Parques, Humedales, Centros Históricos, entre otros. Se muestra la importancia del cuidado de nuestros ecosistemas, humedales y demás.</t>
  </si>
  <si>
    <t xml:space="preserve">Durante la vigencia 2019 se realizaron 101 actividades de Actividad Física, con 159 sesiones de clase, impactando a 4.397 personas de las localidades de Mártires y Puente Aranda. 
1. Localidad de Mártires se realiza en el Hogar De Paso Ex-Habitantes Bronx, La Rioja y en el Hogar de Paso Día y Noche Mujeres Diversas, un total de 31 actividades, 70 sesiones de clases y un total de 1.620 asistencias.
2. Localidad de Puente Aranda se realiza en el Centro de Atención Transitoria y Oasis un total de 70 actividades, 89 sesiones de clases y un total de 2.797 asistencias.
</t>
  </si>
  <si>
    <t xml:space="preserve">Durante la vigencia 2019 se realizaron veintiocho (28) actividades de “Activación Sin Límites”, impactando a 523 personas de las localidades de Puente Aranda, Engativá y Mártires. 
1. Localidad de Puente Aranda se realizaron veintidós (22) sesiones de “Activación Sin Límites” con la participación de 400 personas. 
2. En la Localidad de Engativá se realizó una (1) sesión de “Activación Sin Límites” con la participación de 22 personas.
3. Localidad de Mártires se realizaron cinco (5) actividades de “Activación Sin Límites” con la participación de 101 personas.
</t>
  </si>
  <si>
    <t xml:space="preserve">Durante la vigencia 2019 se realizaron siete (7) actividades de “Recreolympiadas”, impactando a 123 personas de las localidades de Puente Aranda, Engativá y Mártires. 
1. Localidad de Puente Aranda se realizaron cinco (5) actividades de “Recreolympiadas” con la participación de 66 personas en el Hogar de Paso Carrera 35 y CAT. 
2. Localidad de Engativá se realizó una (1) actividad de “Recreolympiadas” con la participación de 16 personas.
3. Localidad de Mártires se realizó una (1) actividad de “Recreolympiadas” con la participación de 41 personas de la Fundación Amigo Del Abuelo. 
</t>
  </si>
  <si>
    <t xml:space="preserve">Durante la vigencia 2019 se realizaron seis (6) actividades de ““Ecoaventura” impactando a 124 personas de las localidades de Puente Aranda, Engativá y Mártires.
1. Localidad de Puente Aranda se realizaron tres (3) actividades de “Ecoaventura” con la participación de 52 personas del Hogar de Paso Carrera 35 y CAT 
2. Localidad de Engativá se realiza una (1) actividad de “Ecoaventura” con la participación de 16 personas.
3. Localidad de Mártires se realizaron dos (2) actividad de “Ecoaventura” con la participación de 56 personas de la Fundación Amigo del Abuelo.
</t>
  </si>
  <si>
    <t xml:space="preserve">La línea estratégica de Arte para la Transformación Social del Idartes viene liderando el convenio 004 con Idipron desde 2017. En el marco del primer semestre de la vigencia de 2019 se han realizado 3 acciones de las 45 planeadas y se tienen proyectados para segundo semestre de la vigencia en curso : 20 talleres de formación artística, (4) cuatro de creación y (16) dieciséis de Arte dramático, con 60 Niños, Niñas, Adolescentes y Jóvenes, con miras a realizar (4) cuatro presentaciones en el segundo semestre del año del montaje escénico resultante.
En el marco de la acción que corresponde, la Subdirección de las Artes- Idartes lideró un proceso de formación artística transversalizado por los enfoques poblacional, diferencial, ambiental y de género, con personas habitantes de calle en articulación con la Unidad de Protección Integral de Normandía – Idipron, ya que las acciones del convenio 004 que se citó anteriormente no contemplan este espacio. Durante el primer semestre de 2019, Se realizaron dos laboratorios, uno de artes plásticas y otro de arte dramático, cada uno con una duración de 20 horas, impactando a 20 Adolescentes víctimas de explotación sexual comercial que están en proceso de protección especial, con acompañamiento del Insitituto Colombiano de Bienestar Familiar. 
La Subdirección de formación del Idartes a través de CREA, y en articulación con la línea de Arte para la Transformación Social, viene liderando un proceso de formación a formadores en temas de arte, resistencia y reparación simbólica, en articulación con Idipron. Dichos talleres son ofertados por la institución aliada, el Centro Nacional de Memoria Histórica. En el primer semestre del año se han realizado (2) dos sesiones y se tienen proyectadas (4) cuatro. Se han impactado 10 formadores a la fecha. </t>
  </si>
  <si>
    <t>El presupuesto ya está comprometido y está en ejecución por medio del convenio 004 que se viene realizando desde 2016 a través de la línea estratégica ATS . A este respecto se hace la salvedad de que en 2019 se logró que este convenio contara con $140.00.000 para su ejecución. Para las demás acciones se conserva el mismo presupuesto programado de las vigencias anteriores y en el caso de la Subdirección de las Artes se ejecuta a través del contrato de apoyo a la gestión 1235 de 2019.
Este reporte corresponde al primer semestre de 2019, enviado por la entidad.</t>
  </si>
  <si>
    <t>El presupuesto ejecutado para las acciones realizadas en la vigencia 2019 corresponde a los recursos asignados a recursos de operación y no de inversión por esta razón no se alinean con metas de inversión.
Con el fin de mantener el resultado del indicador 2019 es importante precisar que las difusiones  como el envío de material se deben realizar con antelación, con el fin de poder preparar el cubrimiento y emisión de lo requerido.
Este reporte corresponde al primer semestre 2019.</t>
  </si>
  <si>
    <t>El día 09 de mayo de 2019 en el noticiero noche se publicó la nota sobre 30 cambuches retirados, más de 60 armas blancas encontradas y centenares de dosis de droga decomisadas fue el balance de la intervención al canal de la calle sexta... algunos habitantes de calle aceptaron la ayuda del distrito y fueron trasladados a un centro de protección
El día 9 de mayo del 2019 en el noticiero medio día se publicó la nota sobre al menos dos mil quinientos ex habitantes de calle que se encontraban en el bronx, han sido atendidos por la alcaldía Peñalosa. La Secretaría de Integración Social continúa su trabajo con los ángeles azules para que estas personas reciban beneficios.
El día 13 de Julio de 2019 en el noticiero fin de semana se publicó la nota sobre después de 38 años, obed, un habitante de calle que abandonó recientemente el caño de los comuneros, localidad de los mártires, habló con su familia. En capital noticias les contamos su impresionante historia de vida y cómo quiere recuperarse, gracias al apoyo de los ángeles azules de la alcaldía
El día 22 de julio-2019 en el noticiero noche se publicó la nota sobre emotivo reencuentro... obed antonio Márquez, un ex habitante de la calle, se reencontró con su familia después de 38 años, gracias a la labor de la secretaría social, sus familiares viajaron desde Medellín a Bogotá para volver a ver a su ser querido.</t>
  </si>
  <si>
    <t>Como tal, la población habitante de calle no se encuentra caracterizada institucionalmente en el SENA como un grupo poblacional vulnerable, sin embargo dada la misionalidad (El Servicio Nacional de Aprendizaje, SENA, está encargado de cumplir la función que corresponde al Estado de invertir en el desarrollo social y técnico de los trabajadores colombianos; ofreciendo y ejecutando la formación profesional integral, para la incorporación y el desarrollo de las personas en actividades productivas que contribuyan al desarrollo social, económico y tecnológico del país.) de la organización, es dable la atención a la población objetivo de atención partiendo de los servicios institucionales que se ofertan a la Entidad, esto al margen de un convenio interadministrativo ya que a la fecha no existe el mismo.
El Servicio Nacional de Aprendizaje SENA, es un establecimiento público de orden nacional, con personería jurídica, patrimonio propio e independiente y autonomía administrativa; adscrito al Ministerio de Trabajo de Colombia, por lo cual no es sujeto de destinación específica de recursos para la población Habitante de Calle, ni tampoco comprende dentro de sus programas, proyectos y/o políticas la atención diferencial de la población objeto de atención.
Que para la vigencia 2020, se adelanto sesión de trabajo directamente con la Subdirección de Adultez de la Secretaría Distrital de Integración Social en el mes marzo de la vigencia actual en dónde el SENA pone a disposición los servicios institucionales SENA con la finalidad de poder aterrizar los servicios institucionales SENA  al población objetivo. Que la Subdirección de Adultez pone de presente que localmente se han generado acciones de interlocución con Centros de Formación Profesional SENA, para poder adelantar acciones de formación complementaria que en principio son las acciones de mayor incidencia e interés de la población objetivo. Que en este sentido se continua con articulación que conlleva a la ejecución de procesos complementarios de formación, articulación que se adelanta para la vigencia en curso. Que desde la Coordinación Regional Agencia Pública de Empleo de la Regional Distrito Capital del SENA, se evidencia una positiva sinergía para hacer realidad acciones de atención a la población. Se aclará en el presente documento que a la fecha no es posible desde el SENA suministrar los datos de personas formadas en el último lapso de tiempo, en el entendido que la fecha de entrega de la presente información, nos permitió solicitar información a los Centros de Formación Profesional SENA, sin perjuicio de ello, es positivo el reporte en cuanto se esta garantizando el acceso de la población al particular servicio de formación complementaria. Que en todo sentido desde la Coordinación Regional se expuso en la seión de trabajo previamente comentada, la disposición de articular en caso de ser procedente, solicitudes que provengan de la Subdirección de Adultez o territorialmente en la que se enmarque la atención de la población Habitante de Calle, sin perjuicio se reitera, que se adelanta trabajo en sinergía con los Centros de Formación SENA de la Regional Distrito Capital. Se precisa por último que a la fecha, no ha sido presentado requerimiento alguno en relación a  otros servicios que oferta la Entidad, unica y exclusivamente como ya fue aludido cursos cortes - formación comlementaria.</t>
  </si>
  <si>
    <t xml:space="preserve">Para la vigencia 2019, se realizaron 3 procesos de formación en escenarios informales a través de los cuales se impactó a 130 personas, de las cuales 11 fueron mujeres y 119 hombres. </t>
  </si>
  <si>
    <t>Recursos ejecutados por vigencia son los siguientes:
2017    $1.729.373
2018    $3.953.030
2019    $ 14.370.211</t>
  </si>
  <si>
    <r>
      <t xml:space="preserve">Para la vigencia 2019, ingresaron a la Estrategia de atención Víctimas de Violencia(s) en Razón a su Orientación Sexual e Identidad de Género Casa Refugio LGBTI 33 casos  (31 nuevos y 2 personas que ya habian estado en la ruta pero ingresan por nuevos hechos).  Por otra parte, se brindaron 148 seguimientos y 3 orientaciones de tipo jurídico y psicológico a los casos ingresados en el transcuros de la vigencia.
</t>
    </r>
    <r>
      <rPr>
        <b/>
        <sz val="10"/>
        <rFont val="Calibri Light"/>
        <family val="2"/>
        <scheme val="major"/>
      </rPr>
      <t xml:space="preserve"> </t>
    </r>
  </si>
  <si>
    <t>Gracias a las acciones adelantadas con los ex habitantes de calle, se ha podido incrementar la cantidad de personas formadas, en el proyecto 1023. Se atendieron a 3 personas en esta acción</t>
  </si>
  <si>
    <t xml:space="preserve">Actualmente se están apoyando:
- 4 hogares de paso: 
a) Hogar de paso de vida el camino
b)Hogar de paso Día-Noche BAKATA
c) Hogar de paso Día-Noche Kr35
d) Hogar de paso Día-Noche Kr 13
10 UPI IDIPRON:
a) Luna Park
b) La 27
c) La rioja
d)Liberia
e) La 32 
f)  Oasis I
g) Molinos
h) Santa Lucia
i) La favorita
j) Servitá
Este reporte corresponde al primer semestre de 2019
</t>
  </si>
  <si>
    <t>Se propone cambiar la meta del año 2020, de 3 mesas a 1 mesa, dado que la Dirección de Cultura Ciudadana solo cuenta con 1 persona de planta y no sabemos qué decisiones tome la nueva administración. (SI)
Este reporte corresponde al primer semestre de 2019</t>
  </si>
  <si>
    <t>Este reporte corresponde al primer semestre de 2019</t>
  </si>
  <si>
    <t>Para el primer semestre de 2019,  se  han presentado dos casos de habitabilidad en calle, atendidos por parte de los gestores que hacen parte de la Estrategia Móvil; uno de los casos se dio en la localidad de Usaquén, y el otro caso  en la localidad de Kennedy quienes fueron remitidos a los respectivos enlaces
Constantemente por parte de los gestores de Juventud, Estrategia Móvil y los enlaces de nivel central se realiza socialización y divulgación de la Ruta de Oportunidades Juveniles con jóvenes, entidades y actores estratégicos con el fin de que los jóvenes se enteren y apropian de sus derechos y deberes y en las entidades se realiza orientación técnica con el fin de lograr una remisión y atención eficiente. 
Se tienen aprobados la mayoría de los planes de fortalecimiento tanto a nivel distrital como a nivel local en las localidades priorizadas (Kennedy, Bosa, Usaquén, Rafael Uribe Uribe y Ciudad Bolívar), esto en 14 entidades del distrito, de los cuales ya se han ejecutado varias de las acciones correspondientes.</t>
  </si>
  <si>
    <t xml:space="preserve">El presupuesto programado corresponde al periodo 2017-2020 para la meta del proyecto  relacionada.
No es posible determinar un presupuesto específico para la acción de política relacionada.
Con respecto al indicador, la fuente y el sistema de reporte corresponde al IDIPRON.
Este reporte corresponde al primer semestre de 2019
</t>
  </si>
  <si>
    <t>Para el año 2019 se programó y realizó la jornada el 23 de octubre, con el título "Intersectorialidad de las políticas públicas en el Distrito - Habitabillidad en calle, Mujer y Equidad de Género y LGBTI"  y la asistencia de 80 personas, con la siguiente agenda:
- Presentación de las políticas 
- Panel: ¿Cómo se relacionan las políticas públicas distritales? 
- Panel:  Prevención del daño antijurídico en el Distrito respecto de la privación de la libertad y los derechos de la mujer</t>
  </si>
  <si>
    <t>En el primer semestre del año 2019, a través de los Centros de Fomación del Sena, se capacitó a 205 personas Habitantes de Calle en los siguientres programas: Elaboración de pequeñas marroquinería, Atención y servicio al cliente, Básico de mercadeo y servicio al cliente, primeros auxilios, limpieza de áreas y superficies, manipulación e higiene de alimentos, cocina básica.
A la fecha este es el reporte que se tiene sobre la vigencia 2019 en el entendido que fueron acciones que se generaron directamente con los Centros de Formación Profesional SENA de la Regional Distrito Capital, no siendo concentradas en la Coordinación Regional de la Agencia Pública de Empleo y Emprendimiento.</t>
  </si>
  <si>
    <t>SIN REPORTE</t>
  </si>
  <si>
    <t>VIGENCIA</t>
  </si>
  <si>
    <t>1.1</t>
  </si>
  <si>
    <t>Una caracterización que da cuenta de la condición, situación y posición de las mujeres habitantes de calle. Identifica las circunstancias y elementos que contribuyen a generar la discriminación y la segregación de las mujeres habitantes de calle, al igual que reconocer las necesidades insatisfechas de las mismas y  hace referencia al lugar o los lugares que ocupan las mujeres habitantes de calle en la estructura social, de acuerdo con las definiciones raciales, o étnicas, de género, sexo u orientación sexual, de clase,  procedencia urbana o rural, edad o de acuerdo a las discapacidades y como desde ese lugar es potenciada o discriminada.</t>
  </si>
  <si>
    <t>Finalizó en 2017</t>
  </si>
  <si>
    <t>1.41</t>
  </si>
  <si>
    <t xml:space="preserve">En relación con la asesoria técnica del documento de lineamientos de prevención de la habitabilidad en calle con poblaciones en riesgo, donde se abordan temas relacionados con el consumo de SPA y su relación con el inicio de la habitabilidad en calle, con corte  2017 se presentan los siguientes avances:
-Se realizó la revisión de las guias metodologicas desarrolladas en el marco del Convenio de la Secretaría Distrital de Integración Social, fundamentalmente en relación con el consumo de SPA.
-Se realizó el seguimiento a la construcción e implementacion de la estrategia de prevención de la habitabilidad en calle desde el componente de consumo de sustancias psicoactivas con el acompañamiento en el 3 y 4 trimestre de la implementacion del plan operativo dentro de la entidad de la Política Pública de Prevención y atención del Consumo y la Prevención de la Vinculación a la Oferta de Sustancias Psicoactivas en Bogotá.
-Pendiente la entrega del documento que oficializa la estrategia de prevención de la habitabilidad en calle en la entidad para el acompañamiento a la implementación en los territorios.
</t>
  </si>
  <si>
    <t>Las acciones definidas en relación con esta meta del Proyecto de Inversión fueron extraidas de las ya consignadas en el   "PLAN DE ACCIÓN CUATRIENAL 2016 -2020 "BOGOTA MEJOR PARA TODOS"  DE LA SECRETARIA DE INTERGRACIÓN SOCIAL  CON RELACIÓN A LA POLITICA DE PREVENCIÓN Y ATENCIÓN DEL CONSUMO DE SPA".
El presupuesto programado corresponde al presupuesto global de la meta asociada al Proyecto de Inversión, con corte a 31 de diciembre de 2017. La acción se considera de tipo gestión y por tanto no es posible desagregar en principio un presupuesto especifico que se asocie unica y exclusivamente a esta acción de política.</t>
  </si>
  <si>
    <t>1.50</t>
  </si>
  <si>
    <t>La estrategia ya se encuentra diseñada, formulada y en proceso de implementación.</t>
  </si>
  <si>
    <t>La atención al fenómeno de habitabilidad de y en calle en jóvenes de 18 a 28 años corresponde al IDIPRON, entidad con la cual se realizan en el marco de la atención 11 de la Ruta de Oportunidades Juveniles  "Bogotá te responde, conoce las rutas inmediatas" las articulaciones con respecto a rutas de información, orientación y remisión. La ruta de está implementando a nivel distrital y en lo local en Kennedy, Ciudad Bolívar, Rafael Uribe Uribe, Bosa y Usaquén por medio de acciones de fortalecimiento institucional del IDIPRON y de Integración Social para mejorar los mecanismos de atención integral. Para evidencia solicitar el plan de fortalecimiento de IDIPRON RUTA 11</t>
  </si>
  <si>
    <t>5.1</t>
  </si>
  <si>
    <t>3.3</t>
  </si>
  <si>
    <t xml:space="preserve">Para el año 2017 se realizó la  pregunta para la encuesta Bienal de Cultura. Cumpliendo el 100% de la acción. </t>
  </si>
  <si>
    <t>La gestión para la inclusión de una pregunta en la encuesta bienal de culturas no recuere recursos adicionales de inversión</t>
  </si>
  <si>
    <t>3.10</t>
  </si>
  <si>
    <t>Miguel Granados
Zulma Rojas</t>
  </si>
  <si>
    <t>magranados@secretariajuridica.gov.co
zrojas@secretariajuridica.gov.co</t>
  </si>
  <si>
    <t>Se entrega el Estudio Jurídico</t>
  </si>
  <si>
    <t>El valor del presupuesto programado corresponde al total del contrato suscrito.</t>
  </si>
  <si>
    <t>Se informó la no continuidad de esta acción en el Comité Operativo durante el 2019 la cual fue aprobada, por tanto no será reportada para la vigencia 2019</t>
  </si>
  <si>
    <t>5.11</t>
  </si>
  <si>
    <t>NO Disponible</t>
  </si>
  <si>
    <t>Según lo programado eran 8 los diálogos que se iban  a realizar con jóvenes en riesgo de habitabilidad en calle, sin embargo debido a la demanda, se hicieron 16 diálogos con ésta población en las instalaciones del IDIPRON</t>
  </si>
  <si>
    <t>El presupuesto corresponde a todas las actividades realizadas en el marco de la formulación e implementación de 1 Política Pública de Juventud 2017-2027, entre ellas el convenio realizado con PNUD, durante el cual se desarrollaron los diálogos. Por lo tanto, este no es específico para los díalogos en los que participaron jóvenes en proceso de superación de habitabilidad en calle. Finalizó en 2017, cumpliendo la metra de 2018 también.</t>
  </si>
</sst>
</file>

<file path=xl/styles.xml><?xml version="1.0" encoding="utf-8"?>
<styleSheet xmlns="http://schemas.openxmlformats.org/spreadsheetml/2006/main" xmlns:mc="http://schemas.openxmlformats.org/markup-compatibility/2006" xmlns:x14ac="http://schemas.microsoft.com/office/spreadsheetml/2009/9/ac" mc:Ignorable="x14ac">
  <numFmts count="26">
    <numFmt numFmtId="6" formatCode="&quot;$&quot;\ #,##0;[Red]\-&quot;$&quot;\ #,##0"/>
    <numFmt numFmtId="41" formatCode="_-* #,##0_-;\-* #,##0_-;_-* &quot;-&quot;_-;_-@_-"/>
    <numFmt numFmtId="43" formatCode="_-* #,##0.00_-;\-* #,##0.00_-;_-* &quot;-&quot;??_-;_-@_-"/>
    <numFmt numFmtId="164" formatCode="&quot;$&quot;#,##0;\-&quot;$&quot;#,##0"/>
    <numFmt numFmtId="165" formatCode="_-&quot;$&quot;* #,##0.00_-;\-&quot;$&quot;* #,##0.00_-;_-&quot;$&quot;* &quot;-&quot;??_-;_-@_-"/>
    <numFmt numFmtId="166" formatCode="_(* #,##0_);_(* \(#,##0\);_(* &quot;-&quot;_);_(@_)"/>
    <numFmt numFmtId="167" formatCode="_(* #,##0.00_);_(* \(#,##0.00\);_(* &quot;-&quot;??_);_(@_)"/>
    <numFmt numFmtId="168" formatCode="&quot;$&quot;\ #,##0_);[Red]\(&quot;$&quot;\ #,##0\)"/>
    <numFmt numFmtId="169" formatCode="_(&quot;$&quot;\ * #,##0_);_(&quot;$&quot;\ * \(#,##0\);_(&quot;$&quot;\ * &quot;-&quot;_);_(@_)"/>
    <numFmt numFmtId="170" formatCode="_(&quot;$&quot;\ * #,##0.00_);_(&quot;$&quot;\ * \(#,##0.00\);_(&quot;$&quot;\ * &quot;-&quot;??_);_(@_)"/>
    <numFmt numFmtId="171" formatCode="_-* #,##0.00\ _€_-;\-* #,##0.00\ _€_-;_-* &quot;-&quot;??\ _€_-;_-@_-"/>
    <numFmt numFmtId="172" formatCode="[$-240A]General"/>
    <numFmt numFmtId="173" formatCode="_(* #,##0_);_(* \(#,##0\);_(* &quot;-&quot;??_);_(@_)"/>
    <numFmt numFmtId="174" formatCode="&quot;$&quot;\ #,##0"/>
    <numFmt numFmtId="175" formatCode="_-* #,##0\ _€_-;\-* #,##0\ _€_-;_-* &quot;-&quot;??\ _€_-;_-@_-"/>
    <numFmt numFmtId="176" formatCode="&quot;$&quot;#,##0"/>
    <numFmt numFmtId="177" formatCode="_-&quot;$&quot;* #,##0_-;\-&quot;$&quot;* #,##0_-;_-&quot;$&quot;* &quot;-&quot;??_-;_-@_-"/>
    <numFmt numFmtId="178" formatCode="d/mm/yyyy;@"/>
    <numFmt numFmtId="179" formatCode="_(&quot;$ &quot;* #,##0_);_(&quot;$ &quot;* \(#,##0\);_(&quot;$ &quot;* \-??_);_(@_)"/>
    <numFmt numFmtId="180" formatCode="[$$-240A]#,##0;[Red]\([$$-240A]#,##0\)"/>
    <numFmt numFmtId="181" formatCode="#,##0;[Red]#,##0"/>
    <numFmt numFmtId="182" formatCode="_-[$$-240A]* #,##0_-;\-[$$-240A]* #,##0_-;_-[$$-240A]* &quot;-&quot;??_-;_-@_-"/>
    <numFmt numFmtId="183" formatCode="_(&quot;$&quot;\ * #,##0_);_(&quot;$&quot;\ * \(#,##0\);_(&quot;$&quot;\ * &quot;-&quot;??_);_(@_)"/>
    <numFmt numFmtId="184" formatCode="0.0%"/>
    <numFmt numFmtId="185" formatCode="&quot;$&quot;\ #,##0;[Red]&quot;$&quot;\ #,##0"/>
    <numFmt numFmtId="186" formatCode="&quot; $ &quot;#,##0.00&quot; &quot;;&quot; $ (&quot;#,##0.00&quot;)&quot;;&quot; $ -&quot;00&quot; &quot;;&quot; &quot;@&quot; &quot;"/>
  </numFmts>
  <fonts count="46" x14ac:knownFonts="1">
    <font>
      <sz val="11"/>
      <color theme="1"/>
      <name val="Calibri"/>
      <family val="2"/>
      <scheme val="minor"/>
    </font>
    <font>
      <sz val="11"/>
      <color indexed="8"/>
      <name val="Calibri"/>
      <family val="2"/>
    </font>
    <font>
      <b/>
      <sz val="10"/>
      <name val="Calibri"/>
      <family val="2"/>
    </font>
    <font>
      <sz val="10"/>
      <name val="Calibri"/>
      <family val="2"/>
    </font>
    <font>
      <sz val="10"/>
      <name val="Arial"/>
      <family val="2"/>
    </font>
    <font>
      <sz val="9"/>
      <name val="Calibri"/>
      <family val="2"/>
    </font>
    <font>
      <b/>
      <sz val="9"/>
      <name val="Calibri"/>
      <family val="2"/>
    </font>
    <font>
      <b/>
      <sz val="9"/>
      <color indexed="62"/>
      <name val="Calibri Light"/>
      <family val="2"/>
    </font>
    <font>
      <sz val="9"/>
      <name val="Calibri Light"/>
      <family val="2"/>
    </font>
    <font>
      <b/>
      <sz val="10"/>
      <name val="Calibri Light"/>
      <family val="2"/>
    </font>
    <font>
      <sz val="10"/>
      <name val="Calibri Light"/>
      <family val="2"/>
    </font>
    <font>
      <b/>
      <sz val="12"/>
      <name val="Calibri Light"/>
      <family val="2"/>
    </font>
    <font>
      <b/>
      <sz val="36"/>
      <name val="Calibri"/>
      <family val="2"/>
    </font>
    <font>
      <b/>
      <sz val="9"/>
      <color indexed="30"/>
      <name val="Calibri Light"/>
      <family val="2"/>
    </font>
    <font>
      <sz val="9"/>
      <color indexed="8"/>
      <name val="Calibri Light"/>
      <family val="2"/>
    </font>
    <font>
      <sz val="10"/>
      <color indexed="8"/>
      <name val="Calibri Light"/>
      <family val="2"/>
    </font>
    <font>
      <b/>
      <sz val="9"/>
      <name val="Calibri Light"/>
      <family val="2"/>
    </font>
    <font>
      <sz val="9"/>
      <color indexed="36"/>
      <name val="Calibri Light"/>
      <family val="2"/>
    </font>
    <font>
      <u/>
      <sz val="9"/>
      <name val="Calibri Light"/>
      <family val="2"/>
    </font>
    <font>
      <b/>
      <sz val="11"/>
      <name val="Calibri Light"/>
      <family val="2"/>
    </font>
    <font>
      <sz val="8"/>
      <name val="Calibri"/>
      <family val="2"/>
    </font>
    <font>
      <strike/>
      <sz val="10"/>
      <name val="Calibri Light"/>
      <family val="2"/>
    </font>
    <font>
      <sz val="11"/>
      <name val="Arial"/>
      <family val="2"/>
    </font>
    <font>
      <b/>
      <sz val="11"/>
      <name val="Arial"/>
      <family val="2"/>
    </font>
    <font>
      <sz val="11"/>
      <name val="Calibri"/>
      <family val="2"/>
    </font>
    <font>
      <sz val="11"/>
      <color theme="1"/>
      <name val="Calibri"/>
      <family val="2"/>
      <scheme val="minor"/>
    </font>
    <font>
      <sz val="11"/>
      <color rgb="FF000000"/>
      <name val="Calibri"/>
      <family val="2"/>
    </font>
    <font>
      <u/>
      <sz val="11"/>
      <color theme="10"/>
      <name val="Calibri"/>
      <family val="2"/>
    </font>
    <font>
      <sz val="10"/>
      <name val="Calibri Light"/>
      <family val="2"/>
      <scheme val="major"/>
    </font>
    <font>
      <strike/>
      <sz val="10"/>
      <name val="Calibri Light"/>
      <family val="2"/>
      <scheme val="major"/>
    </font>
    <font>
      <sz val="10"/>
      <name val="Calibri"/>
      <family val="2"/>
      <scheme val="minor"/>
    </font>
    <font>
      <sz val="11"/>
      <name val="Calibri"/>
      <family val="2"/>
      <scheme val="minor"/>
    </font>
    <font>
      <sz val="9"/>
      <name val="Calibri Light"/>
      <family val="2"/>
      <scheme val="major"/>
    </font>
    <font>
      <u/>
      <sz val="11"/>
      <color rgb="FF0563C1"/>
      <name val="Calibri"/>
      <family val="2"/>
    </font>
    <font>
      <sz val="11"/>
      <color rgb="FF3F3F76"/>
      <name val="Calibri"/>
      <family val="2"/>
    </font>
    <font>
      <sz val="10"/>
      <color rgb="FF000000"/>
      <name val="Arial"/>
      <family val="2"/>
    </font>
    <font>
      <sz val="10"/>
      <color rgb="FF000000"/>
      <name val="Calibri"/>
      <family val="2"/>
    </font>
    <font>
      <sz val="10"/>
      <color theme="1"/>
      <name val="Calibri Light"/>
      <family val="2"/>
      <scheme val="major"/>
    </font>
    <font>
      <sz val="10"/>
      <color indexed="8"/>
      <name val="Calibri"/>
      <family val="2"/>
    </font>
    <font>
      <b/>
      <sz val="10"/>
      <name val="Calibri Light"/>
      <family val="2"/>
      <scheme val="major"/>
    </font>
    <font>
      <b/>
      <sz val="11"/>
      <color theme="1"/>
      <name val="Calibri Light"/>
      <family val="2"/>
    </font>
    <font>
      <b/>
      <sz val="9"/>
      <name val="Calibri Light"/>
      <scheme val="major"/>
    </font>
    <font>
      <u/>
      <sz val="11"/>
      <name val="Calibri"/>
      <family val="2"/>
    </font>
    <font>
      <i/>
      <sz val="10"/>
      <name val="Calibri Light"/>
      <family val="2"/>
      <scheme val="major"/>
    </font>
    <font>
      <u/>
      <sz val="10"/>
      <name val="Calibri Light"/>
      <family val="2"/>
      <scheme val="major"/>
    </font>
    <font>
      <sz val="10"/>
      <color theme="1"/>
      <name val="Calibri Light"/>
      <family val="2"/>
    </font>
  </fonts>
  <fills count="17">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42"/>
        <bgColor indexed="64"/>
      </patternFill>
    </fill>
    <fill>
      <patternFill patternType="solid">
        <fgColor indexed="22"/>
        <bgColor indexed="64"/>
      </patternFill>
    </fill>
    <fill>
      <patternFill patternType="solid">
        <fgColor indexed="45"/>
        <bgColor indexed="64"/>
      </patternFill>
    </fill>
    <fill>
      <patternFill patternType="solid">
        <fgColor indexed="27"/>
        <bgColor indexed="64"/>
      </patternFill>
    </fill>
    <fill>
      <patternFill patternType="solid">
        <fgColor indexed="44"/>
        <bgColor indexed="64"/>
      </patternFill>
    </fill>
    <fill>
      <patternFill patternType="solid">
        <fgColor indexed="40"/>
        <bgColor indexed="64"/>
      </patternFill>
    </fill>
    <fill>
      <patternFill patternType="solid">
        <fgColor theme="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0" tint="-4.9989318521683403E-2"/>
        <bgColor indexed="64"/>
      </patternFill>
    </fill>
    <fill>
      <patternFill patternType="solid">
        <fgColor rgb="FFFFCC99"/>
        <bgColor rgb="FFFFCC99"/>
      </patternFill>
    </fill>
    <fill>
      <patternFill patternType="solid">
        <fgColor theme="5" tint="0.59999389629810485"/>
        <bgColor indexed="64"/>
      </patternFill>
    </fill>
  </fills>
  <borders count="71">
    <border>
      <left/>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8"/>
      </left>
      <right style="thin">
        <color indexed="8"/>
      </right>
      <top/>
      <bottom/>
      <diagonal/>
    </border>
    <border>
      <left style="thin">
        <color indexed="64"/>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63"/>
      </right>
      <top style="thin">
        <color indexed="63"/>
      </top>
      <bottom/>
      <diagonal/>
    </border>
    <border>
      <left style="thin">
        <color indexed="63"/>
      </left>
      <right style="thin">
        <color indexed="63"/>
      </right>
      <top style="thin">
        <color indexed="63"/>
      </top>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thin">
        <color rgb="FF000000"/>
      </bottom>
      <diagonal/>
    </border>
    <border>
      <left style="thin">
        <color indexed="8"/>
      </left>
      <right/>
      <top style="thin">
        <color indexed="8"/>
      </top>
      <bottom style="thin">
        <color indexed="8"/>
      </bottom>
      <diagonal/>
    </border>
    <border>
      <left style="thin">
        <color auto="1"/>
      </left>
      <right/>
      <top style="thin">
        <color auto="1"/>
      </top>
      <bottom style="thin">
        <color auto="1"/>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rgb="FF000000"/>
      </left>
      <right style="thin">
        <color rgb="FF000000"/>
      </right>
      <top style="medium">
        <color auto="1"/>
      </top>
      <bottom style="thin">
        <color indexed="64"/>
      </bottom>
      <diagonal/>
    </border>
    <border>
      <left style="thin">
        <color auto="1"/>
      </left>
      <right style="thin">
        <color auto="1"/>
      </right>
      <top style="thin">
        <color auto="1"/>
      </top>
      <bottom style="medium">
        <color auto="1"/>
      </bottom>
      <diagonal/>
    </border>
    <border>
      <left style="thin">
        <color indexed="8"/>
      </left>
      <right style="thin">
        <color indexed="8"/>
      </right>
      <top style="thin">
        <color indexed="8"/>
      </top>
      <bottom style="thin">
        <color indexed="8"/>
      </bottom>
      <diagonal/>
    </border>
    <border>
      <left style="thin">
        <color rgb="FF000000"/>
      </left>
      <right/>
      <top style="thin">
        <color rgb="FF000000"/>
      </top>
      <bottom style="thin">
        <color rgb="FF000000"/>
      </bottom>
      <diagonal/>
    </border>
    <border>
      <left/>
      <right/>
      <top style="thin">
        <color indexed="64"/>
      </top>
      <bottom style="thin">
        <color indexed="64"/>
      </bottom>
      <diagonal/>
    </border>
  </borders>
  <cellStyleXfs count="29">
    <xf numFmtId="0" fontId="0" fillId="0" borderId="0"/>
    <xf numFmtId="172" fontId="26" fillId="0" borderId="0" applyBorder="0" applyProtection="0"/>
    <xf numFmtId="0" fontId="27" fillId="0" borderId="0" applyNumberFormat="0" applyFill="0" applyBorder="0" applyAlignment="0" applyProtection="0">
      <alignment vertical="top"/>
      <protection locked="0"/>
    </xf>
    <xf numFmtId="171" fontId="25" fillId="0" borderId="0" applyFont="0" applyFill="0" applyBorder="0" applyAlignment="0" applyProtection="0"/>
    <xf numFmtId="166" fontId="25" fillId="0" borderId="0" applyFont="0" applyFill="0" applyBorder="0" applyAlignment="0" applyProtection="0"/>
    <xf numFmtId="167" fontId="1" fillId="0" borderId="0" applyFont="0" applyFill="0" applyBorder="0" applyAlignment="0" applyProtection="0"/>
    <xf numFmtId="171" fontId="25" fillId="0" borderId="0" applyFont="0" applyFill="0" applyBorder="0" applyAlignment="0" applyProtection="0"/>
    <xf numFmtId="170" fontId="25" fillId="0" borderId="0" applyFont="0" applyFill="0" applyBorder="0" applyAlignment="0" applyProtection="0"/>
    <xf numFmtId="169" fontId="25" fillId="0" borderId="0" applyFont="0" applyFill="0" applyBorder="0" applyAlignment="0" applyProtection="0"/>
    <xf numFmtId="165" fontId="25" fillId="0" borderId="0" applyFont="0" applyFill="0" applyBorder="0" applyAlignment="0" applyProtection="0"/>
    <xf numFmtId="0" fontId="4" fillId="0" borderId="0"/>
    <xf numFmtId="0" fontId="26" fillId="0" borderId="0"/>
    <xf numFmtId="0" fontId="25" fillId="0" borderId="0"/>
    <xf numFmtId="9" fontId="25" fillId="0" borderId="0" applyFont="0" applyFill="0" applyBorder="0" applyAlignment="0" applyProtection="0"/>
    <xf numFmtId="9" fontId="1" fillId="0" borderId="0" applyFont="0" applyFill="0" applyBorder="0" applyAlignment="0" applyProtection="0"/>
    <xf numFmtId="0" fontId="1" fillId="0" borderId="0"/>
    <xf numFmtId="0" fontId="33" fillId="0" borderId="0" applyNumberFormat="0" applyFill="0" applyBorder="0" applyAlignment="0" applyProtection="0"/>
    <xf numFmtId="167" fontId="1" fillId="0" borderId="0" applyFill="0" applyBorder="0" applyAlignment="0" applyProtection="0"/>
    <xf numFmtId="9" fontId="1" fillId="0" borderId="0" applyFill="0" applyBorder="0" applyAlignment="0" applyProtection="0"/>
    <xf numFmtId="0" fontId="26" fillId="0" borderId="0" applyNumberFormat="0" applyFont="0" applyBorder="0" applyProtection="0"/>
    <xf numFmtId="0" fontId="25" fillId="0" borderId="0"/>
    <xf numFmtId="173" fontId="26" fillId="0" borderId="0" applyFont="0" applyFill="0" applyBorder="0" applyAlignment="0" applyProtection="0"/>
    <xf numFmtId="0" fontId="34" fillId="15" borderId="31" applyNumberFormat="0" applyAlignment="0" applyProtection="0"/>
    <xf numFmtId="0" fontId="33" fillId="0" borderId="0" applyNumberFormat="0" applyFill="0" applyBorder="0" applyAlignment="0" applyProtection="0"/>
    <xf numFmtId="0" fontId="35" fillId="0" borderId="0" applyNumberFormat="0" applyBorder="0" applyProtection="0"/>
    <xf numFmtId="41" fontId="25" fillId="0" borderId="0" applyFont="0" applyFill="0" applyBorder="0" applyAlignment="0" applyProtection="0"/>
    <xf numFmtId="43" fontId="1" fillId="0" borderId="0" applyFont="0" applyFill="0" applyBorder="0" applyAlignment="0" applyProtection="0"/>
    <xf numFmtId="170" fontId="26" fillId="0" borderId="0" applyFont="0" applyFill="0" applyBorder="0" applyAlignment="0" applyProtection="0"/>
    <xf numFmtId="186" fontId="26" fillId="0" borderId="0" applyFont="0" applyFill="0" applyBorder="0" applyAlignment="0" applyProtection="0"/>
  </cellStyleXfs>
  <cellXfs count="462">
    <xf numFmtId="0" fontId="0" fillId="0" borderId="0" xfId="0"/>
    <xf numFmtId="0" fontId="5" fillId="2" borderId="0" xfId="10" applyFont="1" applyFill="1" applyBorder="1" applyAlignment="1">
      <alignment wrapText="1"/>
    </xf>
    <xf numFmtId="0" fontId="5" fillId="0" borderId="0" xfId="10" applyFont="1" applyBorder="1" applyAlignment="1">
      <alignment wrapText="1"/>
    </xf>
    <xf numFmtId="0" fontId="5" fillId="0" borderId="0" xfId="10" applyFont="1" applyAlignment="1">
      <alignment wrapText="1"/>
    </xf>
    <xf numFmtId="0" fontId="5" fillId="0" borderId="0" xfId="10" applyFont="1" applyAlignment="1"/>
    <xf numFmtId="0" fontId="6" fillId="0" borderId="0" xfId="10" applyFont="1" applyAlignment="1"/>
    <xf numFmtId="0" fontId="5" fillId="3" borderId="0" xfId="10" applyFont="1" applyFill="1" applyAlignment="1">
      <alignment wrapText="1"/>
    </xf>
    <xf numFmtId="0" fontId="7" fillId="4" borderId="1" xfId="10" applyFont="1" applyFill="1" applyBorder="1" applyAlignment="1">
      <alignment horizontal="center" vertical="center" wrapText="1"/>
    </xf>
    <xf numFmtId="0" fontId="8" fillId="0" borderId="2" xfId="10" applyFont="1" applyBorder="1" applyAlignment="1">
      <alignment vertical="center"/>
    </xf>
    <xf numFmtId="0" fontId="8" fillId="0" borderId="2" xfId="10" applyFont="1" applyFill="1" applyBorder="1" applyAlignment="1">
      <alignment vertical="center"/>
    </xf>
    <xf numFmtId="0" fontId="8" fillId="0" borderId="3" xfId="10" applyFont="1" applyBorder="1" applyAlignment="1">
      <alignment vertical="center"/>
    </xf>
    <xf numFmtId="0" fontId="8" fillId="0" borderId="3" xfId="10" applyFont="1" applyBorder="1" applyAlignment="1"/>
    <xf numFmtId="0" fontId="2" fillId="0" borderId="2" xfId="0" applyFont="1" applyBorder="1" applyAlignment="1">
      <alignment horizontal="left"/>
    </xf>
    <xf numFmtId="14" fontId="3" fillId="5" borderId="2" xfId="0" applyNumberFormat="1" applyFont="1" applyFill="1" applyBorder="1" applyAlignment="1"/>
    <xf numFmtId="0" fontId="2" fillId="5" borderId="10" xfId="0" applyFont="1" applyFill="1" applyBorder="1" applyAlignment="1">
      <alignment horizontal="left"/>
    </xf>
    <xf numFmtId="0" fontId="10" fillId="0" borderId="0" xfId="0" applyFont="1"/>
    <xf numFmtId="0" fontId="13" fillId="2" borderId="2" xfId="10" applyFont="1" applyFill="1" applyBorder="1" applyAlignment="1">
      <alignment vertical="center" wrapText="1"/>
    </xf>
    <xf numFmtId="0" fontId="8" fillId="6" borderId="2" xfId="10" applyFont="1" applyFill="1" applyBorder="1" applyAlignment="1">
      <alignment vertical="center" wrapText="1"/>
    </xf>
    <xf numFmtId="0" fontId="14" fillId="6" borderId="0" xfId="0" applyFont="1" applyFill="1" applyAlignment="1">
      <alignment vertical="center" wrapText="1"/>
    </xf>
    <xf numFmtId="0" fontId="7" fillId="0" borderId="1" xfId="10" applyFont="1" applyBorder="1" applyAlignment="1">
      <alignment vertical="center" wrapText="1"/>
    </xf>
    <xf numFmtId="0" fontId="8" fillId="2" borderId="2" xfId="10" applyFont="1" applyFill="1" applyBorder="1" applyAlignment="1">
      <alignment vertical="center"/>
    </xf>
    <xf numFmtId="0" fontId="14" fillId="0" borderId="0" xfId="0" applyFont="1" applyFill="1" applyAlignment="1">
      <alignment vertical="center"/>
    </xf>
    <xf numFmtId="0" fontId="8" fillId="7" borderId="0" xfId="10" applyFont="1" applyFill="1" applyAlignment="1">
      <alignment vertical="center"/>
    </xf>
    <xf numFmtId="0" fontId="14" fillId="7" borderId="0" xfId="0" applyFont="1" applyFill="1" applyAlignment="1">
      <alignment vertical="center"/>
    </xf>
    <xf numFmtId="0" fontId="15" fillId="7" borderId="0" xfId="0" applyFont="1" applyFill="1" applyAlignment="1">
      <alignment vertical="center"/>
    </xf>
    <xf numFmtId="0" fontId="5" fillId="2" borderId="0" xfId="10" applyFont="1" applyFill="1" applyBorder="1" applyAlignment="1"/>
    <xf numFmtId="0" fontId="7" fillId="2" borderId="11" xfId="10" applyFont="1" applyFill="1" applyBorder="1" applyAlignment="1">
      <alignment vertical="center" wrapText="1"/>
    </xf>
    <xf numFmtId="0" fontId="7" fillId="0" borderId="1" xfId="10" applyFont="1" applyFill="1" applyBorder="1" applyAlignment="1">
      <alignment vertical="center" wrapText="1"/>
    </xf>
    <xf numFmtId="0" fontId="7" fillId="0" borderId="12" xfId="10" applyFont="1" applyBorder="1" applyAlignment="1">
      <alignment vertical="center" wrapText="1"/>
    </xf>
    <xf numFmtId="0" fontId="19" fillId="5" borderId="14" xfId="0" applyFont="1" applyFill="1" applyBorder="1" applyAlignment="1">
      <alignment horizontal="center" vertical="center" wrapText="1"/>
    </xf>
    <xf numFmtId="0" fontId="19" fillId="8" borderId="15" xfId="0" applyFont="1" applyFill="1" applyBorder="1" applyAlignment="1">
      <alignment horizontal="center" vertical="center" wrapText="1"/>
    </xf>
    <xf numFmtId="0" fontId="19" fillId="8" borderId="14" xfId="0" applyFont="1" applyFill="1" applyBorder="1" applyAlignment="1">
      <alignment horizontal="center" vertical="center" wrapText="1"/>
    </xf>
    <xf numFmtId="0" fontId="19" fillId="9" borderId="15" xfId="0" applyFont="1" applyFill="1" applyBorder="1" applyAlignment="1">
      <alignment horizontal="center" vertical="center" wrapText="1"/>
    </xf>
    <xf numFmtId="0" fontId="19" fillId="9" borderId="14" xfId="0" applyFont="1" applyFill="1" applyBorder="1" applyAlignment="1">
      <alignment horizontal="center" vertical="center" wrapText="1"/>
    </xf>
    <xf numFmtId="0" fontId="19" fillId="9" borderId="16" xfId="0" applyFont="1" applyFill="1" applyBorder="1" applyAlignment="1">
      <alignment horizontal="center" vertical="center" wrapText="1"/>
    </xf>
    <xf numFmtId="0" fontId="10" fillId="0" borderId="0" xfId="0" applyFont="1" applyFill="1" applyBorder="1"/>
    <xf numFmtId="0" fontId="10" fillId="0" borderId="0" xfId="0" applyFont="1" applyFill="1" applyBorder="1" applyAlignment="1">
      <alignment vertical="center" wrapText="1"/>
    </xf>
    <xf numFmtId="0" fontId="10" fillId="0" borderId="0" xfId="0" applyFont="1" applyFill="1" applyBorder="1" applyAlignment="1">
      <alignment horizontal="center" vertical="center" wrapText="1"/>
    </xf>
    <xf numFmtId="14" fontId="10" fillId="0" borderId="0" xfId="0" applyNumberFormat="1" applyFont="1" applyFill="1" applyBorder="1" applyAlignment="1">
      <alignment vertical="center" wrapText="1"/>
    </xf>
    <xf numFmtId="0" fontId="10" fillId="0" borderId="0" xfId="0" applyFont="1" applyFill="1" applyBorder="1" applyAlignment="1">
      <alignment horizontal="center" vertical="center"/>
    </xf>
    <xf numFmtId="0" fontId="10" fillId="0" borderId="0" xfId="0" applyFont="1" applyFill="1"/>
    <xf numFmtId="0" fontId="28" fillId="0" borderId="0" xfId="0" applyFont="1" applyFill="1" applyBorder="1"/>
    <xf numFmtId="0" fontId="28" fillId="0" borderId="3" xfId="0" applyFont="1" applyFill="1" applyBorder="1"/>
    <xf numFmtId="0" fontId="28" fillId="0" borderId="0" xfId="0" applyFont="1" applyFill="1" applyBorder="1" applyAlignment="1">
      <alignment vertical="center" wrapText="1"/>
    </xf>
    <xf numFmtId="0" fontId="28" fillId="0" borderId="0" xfId="0" applyFont="1" applyFill="1" applyBorder="1" applyAlignment="1">
      <alignment horizontal="center" vertical="center" wrapText="1"/>
    </xf>
    <xf numFmtId="14" fontId="28" fillId="0" borderId="0" xfId="0" applyNumberFormat="1" applyFont="1" applyFill="1" applyBorder="1" applyAlignment="1">
      <alignment vertical="center" wrapText="1"/>
    </xf>
    <xf numFmtId="0" fontId="28" fillId="0" borderId="0" xfId="0" applyFont="1" applyFill="1" applyBorder="1" applyAlignment="1">
      <alignment vertical="top" wrapText="1"/>
    </xf>
    <xf numFmtId="0" fontId="10" fillId="0" borderId="17" xfId="0" applyFont="1" applyFill="1" applyBorder="1" applyAlignment="1">
      <alignment horizontal="left" vertical="center" wrapText="1"/>
    </xf>
    <xf numFmtId="0" fontId="28" fillId="0" borderId="18" xfId="0" applyFont="1" applyFill="1" applyBorder="1" applyAlignment="1">
      <alignment horizontal="left" vertical="top" wrapText="1"/>
    </xf>
    <xf numFmtId="0" fontId="28" fillId="0" borderId="2" xfId="0" applyFont="1" applyFill="1" applyBorder="1" applyAlignment="1">
      <alignment horizontal="left" vertical="top" wrapText="1"/>
    </xf>
    <xf numFmtId="0" fontId="28" fillId="13" borderId="0" xfId="0" applyFont="1" applyFill="1" applyBorder="1" applyAlignment="1">
      <alignment vertical="center" wrapText="1"/>
    </xf>
    <xf numFmtId="0" fontId="10" fillId="13" borderId="0" xfId="0" applyFont="1" applyFill="1" applyBorder="1" applyAlignment="1">
      <alignment vertical="center" wrapText="1"/>
    </xf>
    <xf numFmtId="0" fontId="10" fillId="13" borderId="0" xfId="0" applyFont="1" applyFill="1" applyBorder="1"/>
    <xf numFmtId="0" fontId="28" fillId="0" borderId="2" xfId="0" applyFont="1" applyFill="1" applyBorder="1" applyAlignment="1">
      <alignment horizontal="center" vertical="center" wrapText="1"/>
    </xf>
    <xf numFmtId="9" fontId="28" fillId="0" borderId="2" xfId="0" applyNumberFormat="1" applyFont="1" applyFill="1" applyBorder="1" applyAlignment="1">
      <alignment horizontal="center" vertical="center" wrapText="1"/>
    </xf>
    <xf numFmtId="0" fontId="28" fillId="0" borderId="2" xfId="0" applyFont="1" applyFill="1" applyBorder="1" applyAlignment="1">
      <alignment horizontal="left" vertical="center" wrapText="1"/>
    </xf>
    <xf numFmtId="0" fontId="3" fillId="0" borderId="30" xfId="0" applyFont="1" applyFill="1" applyBorder="1" applyAlignment="1">
      <alignment horizontal="center" vertical="center" wrapText="1"/>
    </xf>
    <xf numFmtId="0" fontId="3" fillId="0" borderId="30" xfId="0" applyFont="1" applyFill="1" applyBorder="1" applyAlignment="1">
      <alignment horizontal="left" vertical="center" wrapText="1"/>
    </xf>
    <xf numFmtId="169" fontId="3" fillId="0" borderId="30" xfId="0" applyNumberFormat="1" applyFont="1" applyFill="1" applyBorder="1" applyAlignment="1">
      <alignment horizontal="center" vertical="center" wrapText="1"/>
    </xf>
    <xf numFmtId="0" fontId="19" fillId="8" borderId="1" xfId="0" applyFont="1" applyFill="1" applyBorder="1" applyAlignment="1">
      <alignment horizontal="center" vertical="center" wrapText="1"/>
    </xf>
    <xf numFmtId="0" fontId="10" fillId="0" borderId="32" xfId="19" applyFont="1" applyFill="1" applyBorder="1" applyAlignment="1">
      <alignment horizontal="center" vertical="center" wrapText="1"/>
    </xf>
    <xf numFmtId="0" fontId="10" fillId="0" borderId="30" xfId="11" applyFont="1" applyFill="1" applyBorder="1" applyAlignment="1">
      <alignment horizontal="center" vertical="center" wrapText="1"/>
    </xf>
    <xf numFmtId="3" fontId="10" fillId="0" borderId="30" xfId="24" applyNumberFormat="1" applyFont="1" applyFill="1" applyBorder="1" applyAlignment="1">
      <alignment horizontal="center" vertical="center" wrapText="1"/>
    </xf>
    <xf numFmtId="0" fontId="10" fillId="10" borderId="0" xfId="0" applyFont="1" applyFill="1" applyBorder="1"/>
    <xf numFmtId="0" fontId="10" fillId="12" borderId="0" xfId="0" applyFont="1" applyFill="1" applyBorder="1"/>
    <xf numFmtId="0" fontId="10" fillId="2" borderId="5" xfId="0" applyFont="1" applyFill="1" applyBorder="1"/>
    <xf numFmtId="0" fontId="10" fillId="2" borderId="6" xfId="0" applyFont="1" applyFill="1" applyBorder="1"/>
    <xf numFmtId="0" fontId="10" fillId="2" borderId="9" xfId="0" applyFont="1" applyFill="1" applyBorder="1"/>
    <xf numFmtId="0" fontId="10" fillId="2" borderId="7" xfId="0" applyFont="1" applyFill="1" applyBorder="1"/>
    <xf numFmtId="0" fontId="10" fillId="2" borderId="8" xfId="0" applyFont="1" applyFill="1" applyBorder="1"/>
    <xf numFmtId="0" fontId="10" fillId="10" borderId="0" xfId="0" applyFont="1" applyFill="1" applyBorder="1" applyAlignment="1">
      <alignment horizontal="center" vertical="center"/>
    </xf>
    <xf numFmtId="0" fontId="10" fillId="11" borderId="0" xfId="0" applyFont="1" applyFill="1" applyBorder="1"/>
    <xf numFmtId="0" fontId="10" fillId="11" borderId="0" xfId="0" applyFont="1" applyFill="1" applyBorder="1" applyAlignment="1">
      <alignment horizontal="center" vertical="center"/>
    </xf>
    <xf numFmtId="0" fontId="36" fillId="0" borderId="30" xfId="0" applyFont="1" applyFill="1" applyBorder="1" applyAlignment="1">
      <alignment horizontal="center" vertical="center" wrapText="1"/>
    </xf>
    <xf numFmtId="3" fontId="36" fillId="0" borderId="30" xfId="0" applyNumberFormat="1" applyFont="1" applyFill="1" applyBorder="1" applyAlignment="1">
      <alignment horizontal="center" vertical="center" wrapText="1"/>
    </xf>
    <xf numFmtId="9" fontId="3" fillId="0" borderId="30" xfId="0" applyNumberFormat="1" applyFont="1" applyFill="1" applyBorder="1" applyAlignment="1">
      <alignment horizontal="center" vertical="center" wrapText="1"/>
    </xf>
    <xf numFmtId="0" fontId="28" fillId="0" borderId="33" xfId="0" applyFont="1" applyFill="1" applyBorder="1" applyAlignment="1">
      <alignment horizontal="center" vertical="center" wrapText="1"/>
    </xf>
    <xf numFmtId="0" fontId="28" fillId="0" borderId="33" xfId="0" applyFont="1" applyFill="1" applyBorder="1" applyAlignment="1">
      <alignment horizontal="left" vertical="top" wrapText="1"/>
    </xf>
    <xf numFmtId="0" fontId="28" fillId="0" borderId="33" xfId="0" applyFont="1" applyFill="1" applyBorder="1" applyAlignment="1">
      <alignment vertical="center" wrapText="1"/>
    </xf>
    <xf numFmtId="14" fontId="28" fillId="0" borderId="33" xfId="0" applyNumberFormat="1" applyFont="1" applyFill="1" applyBorder="1" applyAlignment="1">
      <alignment horizontal="center" vertical="center" wrapText="1"/>
    </xf>
    <xf numFmtId="0" fontId="28" fillId="0" borderId="33" xfId="0" applyFont="1" applyFill="1" applyBorder="1" applyAlignment="1">
      <alignment horizontal="left" vertical="center" wrapText="1"/>
    </xf>
    <xf numFmtId="0" fontId="28" fillId="0" borderId="33" xfId="0" applyNumberFormat="1" applyFont="1" applyFill="1" applyBorder="1" applyAlignment="1">
      <alignment horizontal="center" vertical="center" wrapText="1"/>
    </xf>
    <xf numFmtId="172" fontId="28" fillId="0" borderId="33" xfId="0" applyNumberFormat="1" applyFont="1" applyFill="1" applyBorder="1" applyAlignment="1">
      <alignment horizontal="center" vertical="center" wrapText="1"/>
    </xf>
    <xf numFmtId="0" fontId="28" fillId="0" borderId="0" xfId="0" applyFont="1" applyFill="1" applyBorder="1" applyAlignment="1">
      <alignment horizontal="center" vertical="center"/>
    </xf>
    <xf numFmtId="0" fontId="24" fillId="0" borderId="33" xfId="2" applyFont="1" applyFill="1" applyBorder="1" applyAlignment="1" applyProtection="1">
      <alignment horizontal="center" vertical="center" wrapText="1"/>
    </xf>
    <xf numFmtId="183" fontId="28" fillId="0" borderId="33" xfId="7" applyNumberFormat="1" applyFont="1" applyFill="1" applyBorder="1" applyAlignment="1">
      <alignment vertical="center" wrapText="1"/>
    </xf>
    <xf numFmtId="0" fontId="28" fillId="0" borderId="33" xfId="0" applyFont="1" applyFill="1" applyBorder="1" applyAlignment="1">
      <alignment horizontal="justify" vertical="center" wrapText="1"/>
    </xf>
    <xf numFmtId="0" fontId="10" fillId="0" borderId="33" xfId="0" applyFont="1" applyFill="1" applyBorder="1" applyAlignment="1">
      <alignment horizontal="left" vertical="center" wrapText="1"/>
    </xf>
    <xf numFmtId="0" fontId="10" fillId="0" borderId="33" xfId="0" applyFont="1" applyFill="1" applyBorder="1" applyAlignment="1">
      <alignment horizontal="left" vertical="top" wrapText="1"/>
    </xf>
    <xf numFmtId="9" fontId="10" fillId="0" borderId="33" xfId="0" applyNumberFormat="1" applyFont="1" applyFill="1" applyBorder="1" applyAlignment="1">
      <alignment horizontal="center" vertical="center" wrapText="1"/>
    </xf>
    <xf numFmtId="9" fontId="10" fillId="0" borderId="33" xfId="0" applyNumberFormat="1" applyFont="1" applyFill="1" applyBorder="1" applyAlignment="1">
      <alignment horizontal="left" vertical="center" wrapText="1"/>
    </xf>
    <xf numFmtId="0" fontId="28" fillId="0" borderId="33" xfId="0" applyNumberFormat="1" applyFont="1" applyFill="1" applyBorder="1" applyAlignment="1">
      <alignment horizontal="justify" vertical="top" wrapText="1"/>
    </xf>
    <xf numFmtId="9" fontId="28" fillId="0" borderId="33" xfId="13" applyNumberFormat="1" applyFont="1" applyFill="1" applyBorder="1" applyAlignment="1">
      <alignment horizontal="center" vertical="center" wrapText="1"/>
    </xf>
    <xf numFmtId="9" fontId="28" fillId="10" borderId="33" xfId="0" applyNumberFormat="1" applyFont="1" applyFill="1" applyBorder="1" applyAlignment="1">
      <alignment horizontal="center" vertical="center" wrapText="1"/>
    </xf>
    <xf numFmtId="168" fontId="28" fillId="10" borderId="33" xfId="0" applyNumberFormat="1" applyFont="1" applyFill="1" applyBorder="1" applyAlignment="1">
      <alignment horizontal="center" vertical="center" wrapText="1"/>
    </xf>
    <xf numFmtId="9" fontId="10" fillId="0" borderId="33" xfId="13" applyFont="1" applyFill="1" applyBorder="1" applyAlignment="1">
      <alignment horizontal="center" vertical="center" wrapText="1"/>
    </xf>
    <xf numFmtId="185" fontId="3" fillId="0" borderId="30" xfId="0" applyNumberFormat="1" applyFont="1" applyFill="1" applyBorder="1" applyAlignment="1">
      <alignment horizontal="center" vertical="center" wrapText="1"/>
    </xf>
    <xf numFmtId="0" fontId="3" fillId="0" borderId="30" xfId="0" applyFont="1" applyBorder="1" applyAlignment="1">
      <alignment horizontal="center" vertical="center" wrapText="1"/>
    </xf>
    <xf numFmtId="0" fontId="3" fillId="0" borderId="34" xfId="0" applyFont="1" applyBorder="1" applyAlignment="1">
      <alignment horizontal="center" vertical="center" wrapText="1"/>
    </xf>
    <xf numFmtId="9" fontId="3" fillId="0" borderId="30" xfId="0" applyNumberFormat="1" applyFont="1" applyBorder="1" applyAlignment="1">
      <alignment horizontal="center" vertical="center" wrapText="1"/>
    </xf>
    <xf numFmtId="0" fontId="28" fillId="16" borderId="0" xfId="0" applyFont="1" applyFill="1" applyBorder="1" applyAlignment="1">
      <alignment horizontal="center" vertical="center" wrapText="1"/>
    </xf>
    <xf numFmtId="0" fontId="10" fillId="0" borderId="0" xfId="0" applyFont="1" applyFill="1" applyBorder="1" applyAlignment="1">
      <alignment horizontal="center"/>
    </xf>
    <xf numFmtId="0" fontId="10" fillId="10" borderId="0" xfId="0" applyFont="1" applyFill="1" applyBorder="1" applyAlignment="1">
      <alignment horizontal="center"/>
    </xf>
    <xf numFmtId="0" fontId="19" fillId="8" borderId="35" xfId="0" applyFont="1" applyFill="1" applyBorder="1" applyAlignment="1">
      <alignment horizontal="center" vertical="center" wrapText="1"/>
    </xf>
    <xf numFmtId="0" fontId="9" fillId="0" borderId="33" xfId="0" applyFont="1" applyFill="1" applyBorder="1" applyAlignment="1">
      <alignment horizontal="center"/>
    </xf>
    <xf numFmtId="177" fontId="28" fillId="0" borderId="33" xfId="7" applyNumberFormat="1" applyFont="1" applyFill="1" applyBorder="1" applyAlignment="1">
      <alignment vertical="center" wrapText="1"/>
    </xf>
    <xf numFmtId="3" fontId="28" fillId="0" borderId="33" xfId="0" applyNumberFormat="1" applyFont="1" applyFill="1" applyBorder="1" applyAlignment="1">
      <alignment horizontal="center" vertical="center" wrapText="1"/>
    </xf>
    <xf numFmtId="0" fontId="28" fillId="0" borderId="33" xfId="0" applyFont="1" applyFill="1" applyBorder="1" applyAlignment="1">
      <alignment vertical="top" wrapText="1"/>
    </xf>
    <xf numFmtId="174" fontId="10" fillId="0" borderId="33" xfId="0" applyNumberFormat="1" applyFont="1" applyFill="1" applyBorder="1" applyAlignment="1">
      <alignment vertical="center" wrapText="1"/>
    </xf>
    <xf numFmtId="9" fontId="10" fillId="0" borderId="33" xfId="0" applyNumberFormat="1" applyFont="1" applyFill="1" applyBorder="1" applyAlignment="1">
      <alignment vertical="center" wrapText="1"/>
    </xf>
    <xf numFmtId="0" fontId="30" fillId="0" borderId="33" xfId="0" applyFont="1" applyFill="1" applyBorder="1" applyAlignment="1">
      <alignment horizontal="left" vertical="center" wrapText="1"/>
    </xf>
    <xf numFmtId="0" fontId="30" fillId="0" borderId="33" xfId="0" applyFont="1" applyFill="1" applyBorder="1" applyAlignment="1">
      <alignment horizontal="center" vertical="center" wrapText="1"/>
    </xf>
    <xf numFmtId="14" fontId="30" fillId="0" borderId="33" xfId="0" applyNumberFormat="1" applyFont="1" applyFill="1" applyBorder="1" applyAlignment="1">
      <alignment horizontal="center" vertical="center" wrapText="1"/>
    </xf>
    <xf numFmtId="9" fontId="30" fillId="0" borderId="33" xfId="0" applyNumberFormat="1" applyFont="1" applyFill="1" applyBorder="1" applyAlignment="1">
      <alignment horizontal="center" vertical="center" wrapText="1"/>
    </xf>
    <xf numFmtId="0" fontId="30" fillId="0" borderId="33" xfId="12" applyFont="1" applyFill="1" applyBorder="1" applyAlignment="1">
      <alignment horizontal="left" vertical="center" wrapText="1"/>
    </xf>
    <xf numFmtId="9" fontId="30" fillId="0" borderId="33" xfId="13" applyFont="1" applyFill="1" applyBorder="1" applyAlignment="1">
      <alignment horizontal="center" vertical="center" wrapText="1"/>
    </xf>
    <xf numFmtId="9" fontId="28" fillId="0" borderId="33" xfId="0" applyNumberFormat="1" applyFont="1" applyFill="1" applyBorder="1" applyAlignment="1">
      <alignment horizontal="left" vertical="center" wrapText="1"/>
    </xf>
    <xf numFmtId="0" fontId="29" fillId="0" borderId="33" xfId="0" applyFont="1" applyFill="1" applyBorder="1" applyAlignment="1">
      <alignment horizontal="center" vertical="center" wrapText="1"/>
    </xf>
    <xf numFmtId="170" fontId="28" fillId="10" borderId="33" xfId="7" applyFont="1" applyFill="1" applyBorder="1" applyAlignment="1">
      <alignment vertical="center" wrapText="1"/>
    </xf>
    <xf numFmtId="0" fontId="28" fillId="0" borderId="33" xfId="0" applyFont="1" applyFill="1" applyBorder="1" applyAlignment="1">
      <alignment horizontal="center" vertical="center"/>
    </xf>
    <xf numFmtId="175" fontId="28" fillId="0" borderId="33" xfId="3" applyNumberFormat="1" applyFont="1" applyFill="1" applyBorder="1" applyAlignment="1">
      <alignment horizontal="center" vertical="center" wrapText="1"/>
    </xf>
    <xf numFmtId="184" fontId="28" fillId="0" borderId="33" xfId="0" applyNumberFormat="1" applyFont="1" applyFill="1" applyBorder="1" applyAlignment="1">
      <alignment horizontal="center" vertical="center" wrapText="1"/>
    </xf>
    <xf numFmtId="172" fontId="10" fillId="0" borderId="33" xfId="0" applyNumberFormat="1" applyFont="1" applyFill="1" applyBorder="1" applyAlignment="1">
      <alignment horizontal="left" vertical="top" wrapText="1"/>
    </xf>
    <xf numFmtId="172" fontId="10" fillId="0" borderId="33" xfId="0" applyNumberFormat="1" applyFont="1" applyFill="1" applyBorder="1" applyAlignment="1">
      <alignment horizontal="center" vertical="center" wrapText="1"/>
    </xf>
    <xf numFmtId="175" fontId="10" fillId="0" borderId="33" xfId="3" applyNumberFormat="1" applyFont="1" applyFill="1" applyBorder="1" applyAlignment="1">
      <alignment horizontal="center" vertical="center" wrapText="1"/>
    </xf>
    <xf numFmtId="172" fontId="28" fillId="0" borderId="33" xfId="0" applyNumberFormat="1" applyFont="1" applyFill="1" applyBorder="1" applyAlignment="1">
      <alignment horizontal="left" vertical="center" wrapText="1"/>
    </xf>
    <xf numFmtId="9" fontId="28" fillId="0" borderId="33" xfId="13" applyFont="1" applyFill="1" applyBorder="1" applyAlignment="1">
      <alignment horizontal="center" vertical="center" wrapText="1"/>
    </xf>
    <xf numFmtId="172" fontId="10" fillId="0" borderId="33" xfId="0" applyNumberFormat="1" applyFont="1" applyFill="1" applyBorder="1" applyAlignment="1">
      <alignment horizontal="left" wrapText="1"/>
    </xf>
    <xf numFmtId="172" fontId="28" fillId="0" borderId="33" xfId="0" applyNumberFormat="1" applyFont="1" applyFill="1" applyBorder="1" applyAlignment="1">
      <alignment horizontal="left" vertical="top" wrapText="1"/>
    </xf>
    <xf numFmtId="175" fontId="28" fillId="0" borderId="33" xfId="3" applyNumberFormat="1" applyFont="1" applyFill="1" applyBorder="1" applyAlignment="1">
      <alignment vertical="center" wrapText="1"/>
    </xf>
    <xf numFmtId="10" fontId="28" fillId="0" borderId="33" xfId="0" applyNumberFormat="1" applyFont="1" applyFill="1" applyBorder="1" applyAlignment="1">
      <alignment horizontal="center" vertical="center" wrapText="1"/>
    </xf>
    <xf numFmtId="9" fontId="28" fillId="0" borderId="33" xfId="0" applyNumberFormat="1" applyFont="1" applyBorder="1" applyAlignment="1">
      <alignment horizontal="center" vertical="center" wrapText="1"/>
    </xf>
    <xf numFmtId="0" fontId="28" fillId="0" borderId="33" xfId="0" applyFont="1" applyBorder="1" applyAlignment="1">
      <alignment horizontal="center" vertical="center" wrapText="1"/>
    </xf>
    <xf numFmtId="0" fontId="37" fillId="0" borderId="33" xfId="0" applyFont="1" applyFill="1" applyBorder="1" applyAlignment="1">
      <alignment horizontal="center" vertical="center" wrapText="1"/>
    </xf>
    <xf numFmtId="1" fontId="28" fillId="0" borderId="33" xfId="0" applyNumberFormat="1" applyFont="1" applyFill="1" applyBorder="1" applyAlignment="1">
      <alignment horizontal="center" vertical="center" wrapText="1"/>
    </xf>
    <xf numFmtId="3" fontId="28" fillId="0" borderId="33" xfId="0" applyNumberFormat="1" applyFont="1" applyFill="1" applyBorder="1" applyAlignment="1">
      <alignment vertical="center" wrapText="1"/>
    </xf>
    <xf numFmtId="174" fontId="28" fillId="0" borderId="33" xfId="0" applyNumberFormat="1" applyFont="1" applyFill="1" applyBorder="1" applyAlignment="1">
      <alignment horizontal="center" vertical="center" wrapText="1"/>
    </xf>
    <xf numFmtId="0" fontId="28" fillId="10" borderId="33" xfId="0" applyNumberFormat="1" applyFont="1" applyFill="1" applyBorder="1" applyAlignment="1">
      <alignment horizontal="center" vertical="center" wrapText="1"/>
    </xf>
    <xf numFmtId="0" fontId="13" fillId="2" borderId="33" xfId="10" applyFont="1" applyFill="1" applyBorder="1" applyAlignment="1">
      <alignment vertical="center" wrapText="1"/>
    </xf>
    <xf numFmtId="0" fontId="8" fillId="0" borderId="33" xfId="10" applyFont="1" applyBorder="1" applyAlignment="1">
      <alignment vertical="center" wrapText="1"/>
    </xf>
    <xf numFmtId="0" fontId="7" fillId="0" borderId="2" xfId="10" applyFont="1" applyBorder="1" applyAlignment="1">
      <alignment vertical="center" wrapText="1"/>
    </xf>
    <xf numFmtId="0" fontId="7" fillId="0" borderId="0" xfId="10" applyFont="1" applyAlignment="1">
      <alignment vertical="center" wrapText="1"/>
    </xf>
    <xf numFmtId="0" fontId="8" fillId="0" borderId="33" xfId="10" applyFont="1" applyBorder="1" applyAlignment="1">
      <alignment vertical="center"/>
    </xf>
    <xf numFmtId="0" fontId="8" fillId="0" borderId="0" xfId="10" applyFont="1" applyAlignment="1">
      <alignment vertical="center"/>
    </xf>
    <xf numFmtId="0" fontId="8" fillId="2" borderId="33" xfId="10" applyFont="1" applyFill="1" applyBorder="1" applyAlignment="1">
      <alignment vertical="center"/>
    </xf>
    <xf numFmtId="0" fontId="8" fillId="0" borderId="33" xfId="10" applyFont="1" applyFill="1" applyBorder="1" applyAlignment="1">
      <alignment vertical="center"/>
    </xf>
    <xf numFmtId="0" fontId="16" fillId="0" borderId="33" xfId="10" applyFont="1" applyBorder="1" applyAlignment="1">
      <alignment vertical="center"/>
    </xf>
    <xf numFmtId="0" fontId="17" fillId="0" borderId="33" xfId="10" applyFont="1" applyBorder="1" applyAlignment="1">
      <alignment vertical="center"/>
    </xf>
    <xf numFmtId="0" fontId="18" fillId="0" borderId="33" xfId="10" applyFont="1" applyBorder="1" applyAlignment="1">
      <alignment vertical="center"/>
    </xf>
    <xf numFmtId="0" fontId="5" fillId="0" borderId="33" xfId="10" quotePrefix="1" applyFont="1" applyFill="1" applyBorder="1" applyAlignment="1">
      <alignment vertical="center"/>
    </xf>
    <xf numFmtId="0" fontId="5" fillId="0" borderId="33" xfId="10" applyFont="1" applyFill="1" applyBorder="1" applyAlignment="1">
      <alignment vertical="center"/>
    </xf>
    <xf numFmtId="0" fontId="8" fillId="2" borderId="33" xfId="10" applyFont="1" applyFill="1" applyBorder="1" applyAlignment="1"/>
    <xf numFmtId="0" fontId="31" fillId="0" borderId="33" xfId="0" applyFont="1" applyFill="1" applyBorder="1" applyAlignment="1">
      <alignment vertical="center" wrapText="1"/>
    </xf>
    <xf numFmtId="0" fontId="28" fillId="0" borderId="33" xfId="0" applyFont="1" applyFill="1" applyBorder="1"/>
    <xf numFmtId="169" fontId="10" fillId="0" borderId="33" xfId="8" applyFont="1" applyFill="1" applyBorder="1" applyAlignment="1" applyProtection="1">
      <alignment vertical="center" wrapText="1"/>
    </xf>
    <xf numFmtId="169" fontId="10" fillId="0" borderId="33" xfId="8" applyFont="1" applyFill="1" applyBorder="1" applyAlignment="1" applyProtection="1">
      <alignment horizontal="center" vertical="center" wrapText="1"/>
    </xf>
    <xf numFmtId="170" fontId="28" fillId="0" borderId="33" xfId="7" applyFont="1" applyFill="1" applyBorder="1" applyAlignment="1">
      <alignment vertical="center" wrapText="1"/>
    </xf>
    <xf numFmtId="176" fontId="28" fillId="0" borderId="33" xfId="5" applyNumberFormat="1" applyFont="1" applyFill="1" applyBorder="1" applyAlignment="1" applyProtection="1">
      <alignment horizontal="center" vertical="center" wrapText="1"/>
      <protection hidden="1"/>
    </xf>
    <xf numFmtId="10" fontId="28" fillId="0" borderId="33" xfId="0" applyNumberFormat="1" applyFont="1" applyFill="1" applyBorder="1" applyAlignment="1">
      <alignment horizontal="left" vertical="center" wrapText="1"/>
    </xf>
    <xf numFmtId="0" fontId="40" fillId="8" borderId="14" xfId="0" applyFont="1" applyFill="1" applyBorder="1" applyAlignment="1">
      <alignment horizontal="center" vertical="center" wrapText="1"/>
    </xf>
    <xf numFmtId="3" fontId="28" fillId="10" borderId="33" xfId="0" applyNumberFormat="1" applyFont="1" applyFill="1" applyBorder="1" applyAlignment="1">
      <alignment horizontal="center" vertical="center" wrapText="1"/>
    </xf>
    <xf numFmtId="0" fontId="28" fillId="0" borderId="37" xfId="0" applyFont="1" applyFill="1" applyBorder="1" applyAlignment="1">
      <alignment horizontal="center" vertical="center" wrapText="1"/>
    </xf>
    <xf numFmtId="0" fontId="28" fillId="10" borderId="33" xfId="0" applyFont="1" applyFill="1" applyBorder="1" applyAlignment="1">
      <alignment horizontal="left" vertical="top" wrapText="1"/>
    </xf>
    <xf numFmtId="0" fontId="28" fillId="10" borderId="33" xfId="0" applyFont="1" applyFill="1" applyBorder="1" applyAlignment="1">
      <alignment horizontal="center" vertical="center" wrapText="1"/>
    </xf>
    <xf numFmtId="0" fontId="28" fillId="0" borderId="33" xfId="0" applyFont="1" applyBorder="1" applyAlignment="1">
      <alignment horizontal="justify" vertical="top" wrapText="1"/>
    </xf>
    <xf numFmtId="0" fontId="28" fillId="0" borderId="37" xfId="0" applyFont="1" applyFill="1" applyBorder="1" applyAlignment="1">
      <alignment horizontal="left" vertical="top" wrapText="1"/>
    </xf>
    <xf numFmtId="0" fontId="10" fillId="0" borderId="36" xfId="0" applyFont="1" applyFill="1" applyBorder="1" applyAlignment="1">
      <alignment horizontal="left" vertical="top" wrapText="1"/>
    </xf>
    <xf numFmtId="0" fontId="30" fillId="0" borderId="36" xfId="0" applyFont="1" applyFill="1" applyBorder="1" applyAlignment="1">
      <alignment horizontal="left" vertical="center" wrapText="1"/>
    </xf>
    <xf numFmtId="0" fontId="10" fillId="0" borderId="40"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1" xfId="0" applyFont="1" applyFill="1" applyBorder="1" applyAlignment="1">
      <alignment horizontal="center" vertical="center" wrapText="1"/>
    </xf>
    <xf numFmtId="14" fontId="10" fillId="0" borderId="41" xfId="0" applyNumberFormat="1" applyFont="1" applyFill="1" applyBorder="1" applyAlignment="1">
      <alignment horizontal="center" vertical="center" wrapText="1"/>
    </xf>
    <xf numFmtId="9" fontId="10" fillId="0" borderId="39" xfId="0" applyNumberFormat="1" applyFont="1" applyFill="1" applyBorder="1" applyAlignment="1">
      <alignment horizontal="left" vertical="center" wrapText="1"/>
    </xf>
    <xf numFmtId="9" fontId="10" fillId="0" borderId="39" xfId="13" applyFont="1" applyFill="1" applyBorder="1" applyAlignment="1" applyProtection="1">
      <alignment horizontal="left" vertical="center" wrapText="1"/>
    </xf>
    <xf numFmtId="9" fontId="10" fillId="0" borderId="39" xfId="13" applyFont="1" applyFill="1" applyBorder="1" applyAlignment="1" applyProtection="1">
      <alignment horizontal="center" vertical="center" wrapText="1"/>
    </xf>
    <xf numFmtId="9" fontId="10" fillId="0" borderId="39" xfId="13" applyNumberFormat="1" applyFont="1" applyFill="1" applyBorder="1" applyAlignment="1">
      <alignment horizontal="center" vertical="center" wrapText="1"/>
    </xf>
    <xf numFmtId="181" fontId="22" fillId="0" borderId="39" xfId="0" applyNumberFormat="1" applyFont="1" applyFill="1" applyBorder="1" applyAlignment="1">
      <alignment horizontal="center" vertical="center" wrapText="1"/>
    </xf>
    <xf numFmtId="178" fontId="28" fillId="0" borderId="39" xfId="0" applyNumberFormat="1" applyFont="1" applyFill="1" applyBorder="1" applyAlignment="1">
      <alignment horizontal="center" vertical="center" wrapText="1"/>
    </xf>
    <xf numFmtId="14" fontId="28" fillId="0" borderId="39" xfId="0" applyNumberFormat="1" applyFont="1" applyFill="1" applyBorder="1" applyAlignment="1">
      <alignment horizontal="center" vertical="center" wrapText="1"/>
    </xf>
    <xf numFmtId="9" fontId="28" fillId="0" borderId="39" xfId="0" applyNumberFormat="1" applyFont="1" applyFill="1" applyBorder="1" applyAlignment="1">
      <alignment horizontal="center" vertical="center" wrapText="1"/>
    </xf>
    <xf numFmtId="0" fontId="28" fillId="0" borderId="39" xfId="0" applyFont="1" applyFill="1" applyBorder="1" applyAlignment="1">
      <alignment horizontal="left" vertical="center" wrapText="1"/>
    </xf>
    <xf numFmtId="0" fontId="28" fillId="0" borderId="39" xfId="0" applyFont="1" applyFill="1" applyBorder="1" applyAlignment="1">
      <alignment horizontal="justify" vertical="top" wrapText="1"/>
    </xf>
    <xf numFmtId="9" fontId="28" fillId="0" borderId="39" xfId="0" applyNumberFormat="1" applyFont="1" applyFill="1" applyBorder="1" applyAlignment="1">
      <alignment horizontal="left" vertical="top" wrapText="1"/>
    </xf>
    <xf numFmtId="175" fontId="28" fillId="0" borderId="39" xfId="3" applyNumberFormat="1" applyFont="1" applyFill="1" applyBorder="1" applyAlignment="1">
      <alignment horizontal="center" vertical="center" wrapText="1"/>
    </xf>
    <xf numFmtId="10" fontId="28" fillId="0" borderId="39" xfId="13" applyNumberFormat="1" applyFont="1" applyFill="1" applyBorder="1" applyAlignment="1">
      <alignment horizontal="center" vertical="center" wrapText="1"/>
    </xf>
    <xf numFmtId="0" fontId="28" fillId="0" borderId="39" xfId="0" applyFont="1" applyFill="1" applyBorder="1" applyAlignment="1">
      <alignment horizontal="justify" vertical="center" wrapText="1"/>
    </xf>
    <xf numFmtId="0" fontId="28" fillId="0" borderId="39" xfId="0" applyNumberFormat="1" applyFont="1" applyFill="1" applyBorder="1" applyAlignment="1" applyProtection="1">
      <alignment horizontal="center" vertical="center"/>
      <protection locked="0"/>
    </xf>
    <xf numFmtId="0" fontId="10" fillId="0" borderId="39" xfId="0" applyFont="1" applyFill="1" applyBorder="1" applyAlignment="1">
      <alignment horizontal="center" vertical="center" wrapText="1"/>
    </xf>
    <xf numFmtId="177" fontId="28" fillId="0" borderId="39" xfId="0" applyNumberFormat="1" applyFont="1" applyFill="1" applyBorder="1" applyAlignment="1">
      <alignment horizontal="center" vertical="center" wrapText="1"/>
    </xf>
    <xf numFmtId="3" fontId="28" fillId="0" borderId="39" xfId="0" applyNumberFormat="1" applyFont="1" applyFill="1" applyBorder="1" applyAlignment="1">
      <alignment horizontal="center" vertical="center" wrapText="1"/>
    </xf>
    <xf numFmtId="3" fontId="28" fillId="0" borderId="39" xfId="0" applyNumberFormat="1" applyFont="1" applyFill="1" applyBorder="1" applyAlignment="1">
      <alignment horizontal="left" vertical="center" wrapText="1"/>
    </xf>
    <xf numFmtId="9" fontId="28" fillId="0" borderId="39" xfId="13" applyFont="1" applyFill="1" applyBorder="1" applyAlignment="1">
      <alignment horizontal="center" vertical="center" wrapText="1"/>
    </xf>
    <xf numFmtId="0" fontId="10" fillId="0" borderId="38"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28" fillId="0" borderId="39" xfId="0" applyFont="1" applyFill="1" applyBorder="1" applyAlignment="1">
      <alignment horizontal="center" vertical="center" wrapText="1"/>
    </xf>
    <xf numFmtId="0" fontId="28" fillId="0" borderId="39" xfId="0" applyFont="1" applyFill="1" applyBorder="1" applyAlignment="1">
      <alignment horizontal="left" vertical="top" wrapText="1"/>
    </xf>
    <xf numFmtId="1" fontId="28" fillId="0" borderId="39" xfId="0" applyNumberFormat="1" applyFont="1" applyFill="1" applyBorder="1" applyAlignment="1">
      <alignment horizontal="left" vertical="center" wrapText="1"/>
    </xf>
    <xf numFmtId="169" fontId="28" fillId="0" borderId="39" xfId="8" applyFont="1" applyFill="1" applyBorder="1" applyAlignment="1">
      <alignment horizontal="center" vertical="center" wrapText="1"/>
    </xf>
    <xf numFmtId="0" fontId="10" fillId="0" borderId="39" xfId="0" applyFont="1" applyFill="1" applyBorder="1" applyAlignment="1">
      <alignment horizontal="left" vertical="center" wrapText="1"/>
    </xf>
    <xf numFmtId="0" fontId="10" fillId="0" borderId="39" xfId="0" applyFont="1" applyFill="1" applyBorder="1" applyAlignment="1">
      <alignment horizontal="left" vertical="top" wrapText="1"/>
    </xf>
    <xf numFmtId="0" fontId="10" fillId="0" borderId="39" xfId="0" applyNumberFormat="1" applyFont="1" applyFill="1" applyBorder="1" applyAlignment="1">
      <alignment vertical="center" wrapText="1"/>
    </xf>
    <xf numFmtId="14" fontId="10" fillId="0" borderId="39" xfId="0" applyNumberFormat="1" applyFont="1" applyFill="1" applyBorder="1" applyAlignment="1">
      <alignment horizontal="center" vertical="center" wrapText="1"/>
    </xf>
    <xf numFmtId="0" fontId="3" fillId="0" borderId="39" xfId="0" applyFont="1" applyFill="1" applyBorder="1" applyAlignment="1">
      <alignment horizontal="center" vertical="center" wrapText="1"/>
    </xf>
    <xf numFmtId="0" fontId="24" fillId="0" borderId="39" xfId="0" applyFont="1" applyFill="1" applyBorder="1" applyAlignment="1">
      <alignment horizontal="center" vertical="center"/>
    </xf>
    <xf numFmtId="9" fontId="10" fillId="0" borderId="39" xfId="0" applyNumberFormat="1" applyFont="1" applyFill="1" applyBorder="1" applyAlignment="1">
      <alignment horizontal="center" vertical="center" wrapText="1"/>
    </xf>
    <xf numFmtId="169" fontId="10" fillId="0" borderId="39" xfId="8" applyFont="1" applyFill="1" applyBorder="1" applyAlignment="1">
      <alignment horizontal="center" vertical="center" wrapText="1"/>
    </xf>
    <xf numFmtId="0" fontId="10" fillId="0" borderId="39" xfId="0" applyNumberFormat="1" applyFont="1" applyFill="1" applyBorder="1" applyAlignment="1">
      <alignment horizontal="center" vertical="center" wrapText="1"/>
    </xf>
    <xf numFmtId="0" fontId="10" fillId="0" borderId="39" xfId="0" applyNumberFormat="1" applyFont="1" applyFill="1" applyBorder="1" applyAlignment="1">
      <alignment horizontal="left" vertical="center" wrapText="1"/>
    </xf>
    <xf numFmtId="182" fontId="28" fillId="0" borderId="39" xfId="0" applyNumberFormat="1" applyFont="1" applyFill="1" applyBorder="1" applyAlignment="1">
      <alignment vertical="center" wrapText="1"/>
    </xf>
    <xf numFmtId="0" fontId="28" fillId="0" borderId="38" xfId="0" applyFont="1" applyFill="1" applyBorder="1" applyAlignment="1">
      <alignment horizontal="center" vertical="center" wrapText="1"/>
    </xf>
    <xf numFmtId="0" fontId="28" fillId="0" borderId="42" xfId="0" applyFont="1" applyFill="1" applyBorder="1" applyAlignment="1">
      <alignment horizontal="center" vertical="center" wrapText="1"/>
    </xf>
    <xf numFmtId="0" fontId="10" fillId="0" borderId="42" xfId="0" applyFont="1" applyFill="1" applyBorder="1" applyAlignment="1">
      <alignment horizontal="center" vertical="center" wrapText="1"/>
    </xf>
    <xf numFmtId="9" fontId="28" fillId="0" borderId="43" xfId="0" applyNumberFormat="1" applyFont="1" applyFill="1" applyBorder="1" applyAlignment="1">
      <alignment horizontal="center" vertical="center" wrapText="1"/>
    </xf>
    <xf numFmtId="0" fontId="10" fillId="0" borderId="44" xfId="0" applyFont="1" applyFill="1" applyBorder="1" applyAlignment="1">
      <alignment horizontal="center" vertical="center" wrapText="1"/>
    </xf>
    <xf numFmtId="14" fontId="10" fillId="0" borderId="44" xfId="0" applyNumberFormat="1" applyFont="1" applyFill="1" applyBorder="1" applyAlignment="1">
      <alignment horizontal="center" vertical="center" wrapText="1"/>
    </xf>
    <xf numFmtId="0" fontId="10" fillId="0" borderId="44" xfId="0" applyFont="1" applyFill="1" applyBorder="1" applyAlignment="1">
      <alignment horizontal="left" vertical="center" wrapText="1"/>
    </xf>
    <xf numFmtId="166" fontId="10" fillId="0" borderId="44" xfId="4" applyFont="1" applyFill="1" applyBorder="1" applyAlignment="1" applyProtection="1">
      <alignment horizontal="left" vertical="center" wrapText="1"/>
    </xf>
    <xf numFmtId="9" fontId="10" fillId="0" borderId="44" xfId="13" applyFont="1" applyFill="1" applyBorder="1" applyAlignment="1" applyProtection="1">
      <alignment horizontal="center" vertical="center" wrapText="1"/>
    </xf>
    <xf numFmtId="0" fontId="19" fillId="8" borderId="0" xfId="0" applyFont="1" applyFill="1" applyBorder="1" applyAlignment="1">
      <alignment horizontal="center" vertical="center"/>
    </xf>
    <xf numFmtId="0" fontId="19" fillId="8" borderId="13" xfId="0" applyFont="1" applyFill="1" applyBorder="1" applyAlignment="1">
      <alignment horizontal="center" vertical="center"/>
    </xf>
    <xf numFmtId="0" fontId="10" fillId="0" borderId="39" xfId="0" applyFont="1" applyFill="1" applyBorder="1"/>
    <xf numFmtId="0" fontId="9" fillId="0" borderId="39" xfId="0" applyFont="1" applyFill="1" applyBorder="1" applyAlignment="1">
      <alignment horizontal="center"/>
    </xf>
    <xf numFmtId="0" fontId="2" fillId="2" borderId="45" xfId="0" applyFont="1" applyFill="1" applyBorder="1" applyAlignment="1"/>
    <xf numFmtId="0" fontId="3" fillId="2" borderId="45" xfId="0" applyFont="1" applyFill="1" applyBorder="1" applyAlignment="1"/>
    <xf numFmtId="0" fontId="39" fillId="0" borderId="39" xfId="0" applyFont="1" applyFill="1" applyBorder="1" applyAlignment="1">
      <alignment horizontal="center"/>
    </xf>
    <xf numFmtId="0" fontId="28" fillId="0" borderId="45" xfId="0" applyFont="1" applyFill="1" applyBorder="1" applyAlignment="1">
      <alignment horizontal="left" vertical="top" wrapText="1"/>
    </xf>
    <xf numFmtId="0" fontId="27" fillId="0" borderId="39" xfId="2" applyFill="1" applyBorder="1" applyAlignment="1" applyProtection="1">
      <alignment horizontal="center" vertical="center" wrapText="1"/>
    </xf>
    <xf numFmtId="0" fontId="28" fillId="0" borderId="45" xfId="0" applyFont="1" applyFill="1" applyBorder="1"/>
    <xf numFmtId="0" fontId="28" fillId="0" borderId="39" xfId="0" applyFont="1" applyFill="1" applyBorder="1"/>
    <xf numFmtId="0" fontId="28" fillId="0" borderId="51" xfId="0" applyFont="1" applyFill="1" applyBorder="1" applyAlignment="1">
      <alignment horizontal="center" vertical="center" wrapText="1"/>
    </xf>
    <xf numFmtId="9" fontId="28" fillId="0" borderId="39" xfId="0" applyNumberFormat="1" applyFont="1" applyFill="1" applyBorder="1" applyAlignment="1">
      <alignment horizontal="center" vertical="top" wrapText="1"/>
    </xf>
    <xf numFmtId="0" fontId="28" fillId="0" borderId="39" xfId="0" applyFont="1" applyFill="1" applyBorder="1" applyAlignment="1">
      <alignment horizontal="center" vertical="top" wrapText="1"/>
    </xf>
    <xf numFmtId="0" fontId="28" fillId="0" borderId="45" xfId="0" applyFont="1" applyFill="1" applyBorder="1" applyAlignment="1">
      <alignment horizontal="justify" vertical="center" wrapText="1"/>
    </xf>
    <xf numFmtId="0" fontId="10" fillId="0" borderId="52" xfId="0" applyFont="1" applyFill="1" applyBorder="1" applyAlignment="1">
      <alignment horizontal="left" vertical="center" wrapText="1"/>
    </xf>
    <xf numFmtId="0" fontId="10" fillId="0" borderId="39" xfId="15" applyFont="1" applyFill="1" applyBorder="1" applyAlignment="1">
      <alignment horizontal="center" vertical="center" wrapText="1"/>
    </xf>
    <xf numFmtId="0" fontId="10" fillId="0" borderId="51" xfId="15" applyFont="1" applyFill="1" applyBorder="1" applyAlignment="1">
      <alignment horizontal="center" vertical="center" wrapText="1"/>
    </xf>
    <xf numFmtId="14" fontId="10" fillId="0" borderId="53" xfId="0" applyNumberFormat="1" applyFont="1" applyFill="1" applyBorder="1" applyAlignment="1">
      <alignment horizontal="left" vertical="center" wrapText="1"/>
    </xf>
    <xf numFmtId="9" fontId="10" fillId="0" borderId="53" xfId="13" applyFont="1" applyFill="1" applyBorder="1" applyAlignment="1" applyProtection="1">
      <alignment horizontal="center" vertical="center" wrapText="1"/>
    </xf>
    <xf numFmtId="0" fontId="10" fillId="0" borderId="53" xfId="15" applyFont="1" applyFill="1" applyBorder="1" applyAlignment="1">
      <alignment horizontal="center" vertical="center" wrapText="1"/>
    </xf>
    <xf numFmtId="9" fontId="10" fillId="0" borderId="53" xfId="15" applyNumberFormat="1" applyFont="1" applyFill="1" applyBorder="1" applyAlignment="1">
      <alignment horizontal="center" vertical="center" wrapText="1"/>
    </xf>
    <xf numFmtId="9" fontId="28" fillId="0" borderId="54" xfId="0" applyNumberFormat="1" applyFont="1" applyBorder="1" applyAlignment="1">
      <alignment horizontal="center" vertical="center" wrapText="1"/>
    </xf>
    <xf numFmtId="0" fontId="10" fillId="0" borderId="54" xfId="20" applyFont="1" applyFill="1" applyBorder="1" applyAlignment="1">
      <alignment vertical="center" wrapText="1"/>
    </xf>
    <xf numFmtId="10" fontId="10" fillId="0" borderId="53" xfId="18" applyNumberFormat="1" applyFont="1" applyFill="1" applyBorder="1" applyAlignment="1" applyProtection="1">
      <alignment horizontal="center" vertical="center" wrapText="1"/>
    </xf>
    <xf numFmtId="9" fontId="10" fillId="0" borderId="53" xfId="13" applyFont="1" applyFill="1" applyBorder="1" applyAlignment="1">
      <alignment horizontal="center" vertical="center" wrapText="1"/>
    </xf>
    <xf numFmtId="179" fontId="10" fillId="0" borderId="53" xfId="17" applyNumberFormat="1" applyFont="1" applyFill="1" applyBorder="1" applyAlignment="1" applyProtection="1">
      <alignment vertical="center" wrapText="1"/>
    </xf>
    <xf numFmtId="0" fontId="10" fillId="0" borderId="55" xfId="0" applyFont="1" applyFill="1" applyBorder="1" applyAlignment="1">
      <alignment horizontal="center" vertical="center" wrapText="1"/>
    </xf>
    <xf numFmtId="0" fontId="28" fillId="0" borderId="54" xfId="0" applyFont="1" applyBorder="1" applyAlignment="1">
      <alignment horizontal="center" vertical="center" wrapText="1"/>
    </xf>
    <xf numFmtId="0" fontId="28" fillId="0" borderId="54" xfId="0" applyFont="1" applyFill="1" applyBorder="1" applyAlignment="1">
      <alignment vertical="center" wrapText="1"/>
    </xf>
    <xf numFmtId="0" fontId="28" fillId="0" borderId="45" xfId="0" applyFont="1" applyFill="1" applyBorder="1" applyAlignment="1">
      <alignment horizontal="left" vertical="center" wrapText="1"/>
    </xf>
    <xf numFmtId="9" fontId="28" fillId="0" borderId="39" xfId="13" applyNumberFormat="1" applyFont="1" applyFill="1" applyBorder="1" applyAlignment="1">
      <alignment horizontal="center" vertical="center" wrapText="1"/>
    </xf>
    <xf numFmtId="164" fontId="28" fillId="0" borderId="39" xfId="0" applyNumberFormat="1" applyFont="1" applyFill="1" applyBorder="1" applyAlignment="1">
      <alignment horizontal="center" vertical="center" wrapText="1"/>
    </xf>
    <xf numFmtId="0" fontId="10" fillId="0" borderId="45" xfId="0" applyFont="1" applyFill="1" applyBorder="1" applyAlignment="1">
      <alignment horizontal="left" vertical="center" wrapText="1"/>
    </xf>
    <xf numFmtId="0" fontId="10" fillId="0" borderId="51" xfId="0" applyFont="1" applyFill="1" applyBorder="1" applyAlignment="1">
      <alignment horizontal="center" vertical="center" wrapText="1"/>
    </xf>
    <xf numFmtId="14" fontId="21" fillId="0" borderId="39" xfId="0" applyNumberFormat="1" applyFont="1" applyFill="1" applyBorder="1" applyAlignment="1">
      <alignment horizontal="center" vertical="center" wrapText="1"/>
    </xf>
    <xf numFmtId="0" fontId="28" fillId="0" borderId="56" xfId="0" applyFont="1" applyFill="1" applyBorder="1" applyAlignment="1">
      <alignment vertical="top" wrapText="1"/>
    </xf>
    <xf numFmtId="0" fontId="28" fillId="0" borderId="57" xfId="0" applyFont="1" applyFill="1" applyBorder="1" applyAlignment="1">
      <alignment horizontal="left" vertical="top" wrapText="1"/>
    </xf>
    <xf numFmtId="0" fontId="28" fillId="0" borderId="57" xfId="0" applyFont="1" applyFill="1" applyBorder="1" applyAlignment="1">
      <alignment horizontal="left" vertical="center" wrapText="1"/>
    </xf>
    <xf numFmtId="0" fontId="28" fillId="0" borderId="57" xfId="0" applyFont="1" applyFill="1" applyBorder="1" applyAlignment="1">
      <alignment horizontal="center" vertical="center" wrapText="1"/>
    </xf>
    <xf numFmtId="0" fontId="28" fillId="0" borderId="54" xfId="4" applyNumberFormat="1" applyFont="1" applyFill="1" applyBorder="1" applyAlignment="1">
      <alignment horizontal="center" vertical="center" wrapText="1"/>
    </xf>
    <xf numFmtId="9" fontId="28" fillId="0" borderId="54" xfId="4" applyNumberFormat="1" applyFont="1" applyFill="1" applyBorder="1" applyAlignment="1">
      <alignment horizontal="center" vertical="center" wrapText="1"/>
    </xf>
    <xf numFmtId="9" fontId="28" fillId="0" borderId="33" xfId="0" applyNumberFormat="1" applyFont="1" applyFill="1" applyBorder="1" applyAlignment="1">
      <alignment horizontal="center" vertical="center" wrapText="1"/>
    </xf>
    <xf numFmtId="9" fontId="28" fillId="0" borderId="33" xfId="0" applyNumberFormat="1" applyFont="1" applyFill="1" applyBorder="1" applyAlignment="1">
      <alignment horizontal="center" vertical="center"/>
    </xf>
    <xf numFmtId="166" fontId="28" fillId="0" borderId="33" xfId="4" applyFont="1" applyFill="1" applyBorder="1" applyAlignment="1" applyProtection="1">
      <alignment vertical="center"/>
    </xf>
    <xf numFmtId="0" fontId="28" fillId="0" borderId="33" xfId="0" applyFont="1" applyFill="1" applyBorder="1" applyAlignment="1">
      <alignment horizontal="justify" vertical="top" wrapText="1"/>
    </xf>
    <xf numFmtId="0" fontId="10" fillId="0" borderId="33" xfId="0" applyFont="1" applyFill="1" applyBorder="1" applyAlignment="1">
      <alignment horizontal="center" vertical="center" wrapText="1"/>
    </xf>
    <xf numFmtId="9" fontId="10" fillId="0" borderId="54" xfId="0" applyNumberFormat="1" applyFont="1" applyFill="1" applyBorder="1" applyAlignment="1">
      <alignment horizontal="center" vertical="center" wrapText="1"/>
    </xf>
    <xf numFmtId="0" fontId="3" fillId="0" borderId="54" xfId="0" applyFont="1" applyFill="1" applyBorder="1" applyAlignment="1">
      <alignment horizontal="left" vertical="center" wrapText="1"/>
    </xf>
    <xf numFmtId="0" fontId="32" fillId="0" borderId="54" xfId="0" applyFont="1" applyFill="1" applyBorder="1" applyAlignment="1">
      <alignment horizontal="left" vertical="center" wrapText="1"/>
    </xf>
    <xf numFmtId="170" fontId="28" fillId="0" borderId="54" xfId="7" applyFont="1" applyFill="1" applyBorder="1" applyAlignment="1">
      <alignment horizontal="center" vertical="center" wrapText="1"/>
    </xf>
    <xf numFmtId="9" fontId="28" fillId="0" borderId="39" xfId="0" applyNumberFormat="1" applyFont="1" applyBorder="1" applyAlignment="1">
      <alignment horizontal="center" vertical="center" wrapText="1"/>
    </xf>
    <xf numFmtId="0" fontId="28" fillId="0" borderId="39" xfId="0" applyFont="1" applyBorder="1" applyAlignment="1">
      <alignment horizontal="center" vertical="center" wrapText="1"/>
    </xf>
    <xf numFmtId="0" fontId="28" fillId="0" borderId="39" xfId="0" applyFont="1" applyBorder="1" applyAlignment="1">
      <alignment horizontal="left" vertical="center" wrapText="1"/>
    </xf>
    <xf numFmtId="169" fontId="28" fillId="0" borderId="39" xfId="8" applyFont="1" applyFill="1" applyBorder="1" applyAlignment="1" applyProtection="1">
      <alignment horizontal="center" vertical="center"/>
    </xf>
    <xf numFmtId="0" fontId="28" fillId="0" borderId="54" xfId="0" applyFont="1" applyBorder="1" applyAlignment="1">
      <alignment horizontal="justify" vertical="center" wrapText="1"/>
    </xf>
    <xf numFmtId="9" fontId="28" fillId="0" borderId="54" xfId="0" applyNumberFormat="1" applyFont="1" applyBorder="1" applyAlignment="1">
      <alignment horizontal="left" vertical="center" wrapText="1"/>
    </xf>
    <xf numFmtId="0" fontId="10" fillId="0" borderId="0" xfId="0" applyFont="1" applyFill="1" applyBorder="1" applyAlignment="1">
      <alignment vertical="center"/>
    </xf>
    <xf numFmtId="0" fontId="10" fillId="10" borderId="0" xfId="0" applyFont="1" applyFill="1" applyBorder="1" applyAlignment="1">
      <alignment vertical="center"/>
    </xf>
    <xf numFmtId="0" fontId="28" fillId="0" borderId="39" xfId="0" applyNumberFormat="1" applyFont="1" applyFill="1" applyBorder="1" applyAlignment="1">
      <alignment horizontal="center" vertical="center" wrapText="1"/>
    </xf>
    <xf numFmtId="0" fontId="28" fillId="0" borderId="33" xfId="0" applyFont="1" applyBorder="1" applyAlignment="1">
      <alignment horizontal="left" vertical="center" wrapText="1"/>
    </xf>
    <xf numFmtId="0" fontId="30" fillId="0" borderId="33" xfId="0" applyFont="1" applyBorder="1" applyAlignment="1">
      <alignment horizontal="center" vertical="center" wrapText="1"/>
    </xf>
    <xf numFmtId="3" fontId="3" fillId="0" borderId="30" xfId="0" applyNumberFormat="1" applyFont="1" applyBorder="1" applyAlignment="1">
      <alignment horizontal="center" vertical="center" wrapText="1"/>
    </xf>
    <xf numFmtId="9" fontId="28" fillId="0" borderId="39" xfId="13" applyFont="1" applyBorder="1" applyAlignment="1">
      <alignment horizontal="center" vertical="center" wrapText="1"/>
    </xf>
    <xf numFmtId="0" fontId="28" fillId="0" borderId="33" xfId="0" applyFont="1" applyBorder="1" applyAlignment="1">
      <alignment horizontal="left" vertical="top" wrapText="1"/>
    </xf>
    <xf numFmtId="0" fontId="30" fillId="0" borderId="33" xfId="0" applyFont="1" applyBorder="1" applyAlignment="1">
      <alignment horizontal="left" vertical="center" wrapText="1"/>
    </xf>
    <xf numFmtId="183" fontId="28" fillId="0" borderId="33" xfId="7" applyNumberFormat="1" applyFont="1" applyFill="1" applyBorder="1" applyAlignment="1">
      <alignment horizontal="center" vertical="center" wrapText="1"/>
    </xf>
    <xf numFmtId="0" fontId="28" fillId="0" borderId="54" xfId="0" applyFont="1" applyFill="1" applyBorder="1" applyAlignment="1">
      <alignment horizontal="left" vertical="center" wrapText="1"/>
    </xf>
    <xf numFmtId="0" fontId="3" fillId="0" borderId="54" xfId="0" applyFont="1" applyBorder="1" applyAlignment="1">
      <alignment horizontal="center" vertical="center" wrapText="1"/>
    </xf>
    <xf numFmtId="0" fontId="3" fillId="10" borderId="54" xfId="0" applyFont="1" applyFill="1" applyBorder="1" applyAlignment="1">
      <alignment horizontal="center" vertical="center" wrapText="1"/>
    </xf>
    <xf numFmtId="41" fontId="3" fillId="0" borderId="33" xfId="25" applyFont="1" applyBorder="1" applyAlignment="1">
      <alignment vertical="center" wrapText="1"/>
    </xf>
    <xf numFmtId="9" fontId="10" fillId="0" borderId="43" xfId="0" applyNumberFormat="1" applyFont="1" applyFill="1" applyBorder="1" applyAlignment="1">
      <alignment horizontal="center" vertical="center" wrapText="1"/>
    </xf>
    <xf numFmtId="0" fontId="8" fillId="0" borderId="33" xfId="0" applyFont="1" applyFill="1" applyBorder="1" applyAlignment="1">
      <alignment horizontal="left" vertical="center" wrapText="1"/>
    </xf>
    <xf numFmtId="0" fontId="31" fillId="10" borderId="33" xfId="0" applyFont="1" applyFill="1" applyBorder="1" applyAlignment="1">
      <alignment wrapText="1"/>
    </xf>
    <xf numFmtId="9" fontId="28" fillId="0" borderId="39" xfId="0" applyNumberFormat="1" applyFont="1" applyFill="1" applyBorder="1" applyAlignment="1">
      <alignment horizontal="left" vertical="center" wrapText="1"/>
    </xf>
    <xf numFmtId="9" fontId="28" fillId="0" borderId="54" xfId="0" applyNumberFormat="1" applyFont="1" applyFill="1" applyBorder="1" applyAlignment="1">
      <alignment horizontal="center" vertical="center" wrapText="1"/>
    </xf>
    <xf numFmtId="1" fontId="28" fillId="0" borderId="54" xfId="0" applyNumberFormat="1" applyFont="1" applyBorder="1" applyAlignment="1">
      <alignment horizontal="center" vertical="center" wrapText="1"/>
    </xf>
    <xf numFmtId="0" fontId="39" fillId="0" borderId="54" xfId="0" applyFont="1" applyFill="1" applyBorder="1" applyAlignment="1">
      <alignment horizontal="center"/>
    </xf>
    <xf numFmtId="0" fontId="28" fillId="0" borderId="54" xfId="0" applyFont="1" applyFill="1" applyBorder="1" applyAlignment="1">
      <alignment horizontal="right" vertical="center" wrapText="1"/>
    </xf>
    <xf numFmtId="3" fontId="28" fillId="0" borderId="54" xfId="0" applyNumberFormat="1" applyFont="1" applyFill="1" applyBorder="1" applyAlignment="1">
      <alignment horizontal="center" vertical="center" wrapText="1"/>
    </xf>
    <xf numFmtId="9" fontId="28" fillId="0" borderId="33" xfId="13" applyFont="1" applyBorder="1" applyAlignment="1">
      <alignment horizontal="center" vertical="center" wrapText="1"/>
    </xf>
    <xf numFmtId="10" fontId="28" fillId="0" borderId="54" xfId="0" applyNumberFormat="1" applyFont="1" applyFill="1" applyBorder="1" applyAlignment="1">
      <alignment horizontal="center" vertical="center" wrapText="1"/>
    </xf>
    <xf numFmtId="0" fontId="28" fillId="0" borderId="54" xfId="0" applyFont="1" applyFill="1" applyBorder="1" applyAlignment="1">
      <alignment horizontal="justify" vertical="center" wrapText="1"/>
    </xf>
    <xf numFmtId="0" fontId="28" fillId="0" borderId="58" xfId="0" applyFont="1" applyFill="1" applyBorder="1" applyAlignment="1">
      <alignment horizontal="justify" vertical="center" wrapText="1"/>
    </xf>
    <xf numFmtId="3" fontId="28" fillId="10" borderId="54" xfId="0" applyNumberFormat="1" applyFont="1" applyFill="1" applyBorder="1" applyAlignment="1">
      <alignment horizontal="center" vertical="center" wrapText="1"/>
    </xf>
    <xf numFmtId="0" fontId="28" fillId="0" borderId="58"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28" fillId="0" borderId="58" xfId="0" applyFont="1" applyFill="1" applyBorder="1" applyAlignment="1">
      <alignment horizontal="left" vertical="top" wrapText="1"/>
    </xf>
    <xf numFmtId="0" fontId="3" fillId="0" borderId="58" xfId="0" applyFont="1" applyBorder="1" applyAlignment="1">
      <alignment vertical="center" wrapText="1"/>
    </xf>
    <xf numFmtId="0" fontId="28" fillId="0" borderId="58" xfId="0" applyFont="1" applyFill="1" applyBorder="1" applyAlignment="1">
      <alignment horizontal="left" vertical="center" wrapText="1"/>
    </xf>
    <xf numFmtId="0" fontId="28" fillId="10" borderId="58" xfId="0" applyFont="1" applyFill="1" applyBorder="1" applyAlignment="1">
      <alignment horizontal="left" vertical="top" wrapText="1"/>
    </xf>
    <xf numFmtId="0" fontId="28" fillId="10" borderId="61" xfId="0" applyFont="1" applyFill="1" applyBorder="1" applyAlignment="1">
      <alignment horizontal="left" vertical="top" wrapText="1"/>
    </xf>
    <xf numFmtId="0" fontId="28" fillId="0" borderId="61" xfId="0" applyFont="1" applyFill="1" applyBorder="1" applyAlignment="1">
      <alignment horizontal="left" vertical="center" wrapText="1"/>
    </xf>
    <xf numFmtId="0" fontId="28" fillId="0" borderId="61" xfId="0" applyFont="1" applyFill="1" applyBorder="1" applyAlignment="1">
      <alignment horizontal="left" vertical="top" wrapText="1"/>
    </xf>
    <xf numFmtId="0" fontId="28" fillId="0" borderId="61" xfId="0" applyFont="1" applyFill="1" applyBorder="1" applyAlignment="1">
      <alignment horizontal="center" vertical="center" wrapText="1"/>
    </xf>
    <xf numFmtId="0" fontId="38" fillId="0" borderId="61" xfId="0" applyFont="1" applyFill="1" applyBorder="1" applyAlignment="1">
      <alignment vertical="center" wrapText="1"/>
    </xf>
    <xf numFmtId="0" fontId="30" fillId="0" borderId="61" xfId="0" applyFont="1" applyFill="1" applyBorder="1" applyAlignment="1">
      <alignment vertical="center" wrapText="1"/>
    </xf>
    <xf numFmtId="0" fontId="28" fillId="0" borderId="61" xfId="0" applyFont="1" applyBorder="1" applyAlignment="1">
      <alignment horizontal="left" vertical="top" wrapText="1"/>
    </xf>
    <xf numFmtId="0" fontId="10" fillId="0" borderId="60" xfId="0" applyFont="1" applyFill="1" applyBorder="1" applyAlignment="1">
      <alignment horizontal="left" vertical="center" wrapText="1"/>
    </xf>
    <xf numFmtId="0" fontId="30" fillId="0" borderId="58" xfId="0" applyFont="1" applyBorder="1" applyAlignment="1">
      <alignment vertical="center" wrapText="1"/>
    </xf>
    <xf numFmtId="0" fontId="30" fillId="0" borderId="58" xfId="0" applyFont="1" applyBorder="1" applyAlignment="1">
      <alignment horizontal="left" vertical="center" wrapText="1"/>
    </xf>
    <xf numFmtId="0" fontId="28" fillId="0" borderId="62" xfId="0" applyFont="1" applyFill="1" applyBorder="1" applyAlignment="1">
      <alignment vertical="center" wrapText="1"/>
    </xf>
    <xf numFmtId="0" fontId="10" fillId="0" borderId="58" xfId="0" applyFont="1" applyFill="1" applyBorder="1" applyAlignment="1">
      <alignment horizontal="left" vertical="top" wrapText="1"/>
    </xf>
    <xf numFmtId="0" fontId="10" fillId="0" borderId="63" xfId="0" applyFont="1" applyFill="1" applyBorder="1" applyAlignment="1">
      <alignment vertical="center" wrapText="1"/>
    </xf>
    <xf numFmtId="0" fontId="9" fillId="0" borderId="58" xfId="0" applyFont="1" applyFill="1" applyBorder="1" applyAlignment="1">
      <alignment horizontal="left" vertical="center" wrapText="1"/>
    </xf>
    <xf numFmtId="0" fontId="10" fillId="0" borderId="58" xfId="0" applyFont="1" applyFill="1" applyBorder="1" applyAlignment="1">
      <alignment horizontal="left" vertical="center" wrapText="1"/>
    </xf>
    <xf numFmtId="0" fontId="28" fillId="0" borderId="61" xfId="0" applyFont="1" applyFill="1" applyBorder="1" applyAlignment="1">
      <alignment horizontal="justify" vertical="center" wrapText="1"/>
    </xf>
    <xf numFmtId="0" fontId="10" fillId="0" borderId="60" xfId="0" applyFont="1" applyFill="1" applyBorder="1" applyAlignment="1">
      <alignment horizontal="center" vertical="center" wrapText="1"/>
    </xf>
    <xf numFmtId="0" fontId="28" fillId="0" borderId="58" xfId="0" applyFont="1" applyBorder="1" applyAlignment="1">
      <alignment horizontal="left" vertical="top" wrapText="1"/>
    </xf>
    <xf numFmtId="0" fontId="28" fillId="0" borderId="58" xfId="0" applyFont="1" applyFill="1" applyBorder="1" applyAlignment="1">
      <alignment vertical="center" wrapText="1"/>
    </xf>
    <xf numFmtId="0" fontId="28" fillId="0" borderId="65" xfId="0" applyFont="1" applyFill="1" applyBorder="1" applyAlignment="1">
      <alignment horizontal="center" vertical="center" wrapText="1"/>
    </xf>
    <xf numFmtId="0" fontId="10" fillId="0" borderId="54" xfId="0" applyFont="1" applyFill="1" applyBorder="1"/>
    <xf numFmtId="0" fontId="28" fillId="0" borderId="54" xfId="0" applyFont="1" applyFill="1" applyBorder="1"/>
    <xf numFmtId="183" fontId="28" fillId="0" borderId="54" xfId="7" applyNumberFormat="1" applyFont="1" applyFill="1" applyBorder="1" applyAlignment="1">
      <alignment vertical="center" wrapText="1"/>
    </xf>
    <xf numFmtId="0" fontId="28" fillId="0" borderId="61" xfId="0" applyFont="1" applyFill="1" applyBorder="1" applyAlignment="1">
      <alignment vertical="center" wrapText="1"/>
    </xf>
    <xf numFmtId="0" fontId="8" fillId="0" borderId="54" xfId="0" applyFont="1" applyFill="1" applyBorder="1" applyAlignment="1">
      <alignment horizontal="left" vertical="center" wrapText="1"/>
    </xf>
    <xf numFmtId="0" fontId="28" fillId="0" borderId="54" xfId="0" applyFont="1" applyFill="1" applyBorder="1" applyAlignment="1">
      <alignment horizontal="center" vertical="center" wrapText="1"/>
    </xf>
    <xf numFmtId="9" fontId="28" fillId="10" borderId="54" xfId="0" applyNumberFormat="1" applyFont="1" applyFill="1" applyBorder="1" applyAlignment="1">
      <alignment horizontal="center" vertical="center" wrapText="1"/>
    </xf>
    <xf numFmtId="169" fontId="28" fillId="10" borderId="54" xfId="8" applyFont="1" applyFill="1" applyBorder="1" applyAlignment="1">
      <alignment horizontal="center" vertical="center" wrapText="1"/>
    </xf>
    <xf numFmtId="0" fontId="28" fillId="10" borderId="54" xfId="0" applyFont="1" applyFill="1" applyBorder="1" applyAlignment="1">
      <alignment horizontal="justify" vertical="center" wrapText="1"/>
    </xf>
    <xf numFmtId="0" fontId="28" fillId="0" borderId="54" xfId="0" applyFont="1" applyBorder="1" applyAlignment="1">
      <alignment horizontal="left" vertical="top" wrapText="1"/>
    </xf>
    <xf numFmtId="9" fontId="28" fillId="0" borderId="54" xfId="0" applyNumberFormat="1" applyFont="1" applyBorder="1" applyAlignment="1">
      <alignment horizontal="center" vertical="top" wrapText="1"/>
    </xf>
    <xf numFmtId="9" fontId="28" fillId="10" borderId="54" xfId="0" applyNumberFormat="1" applyFont="1" applyFill="1" applyBorder="1" applyAlignment="1">
      <alignment horizontal="left" vertical="center" wrapText="1"/>
    </xf>
    <xf numFmtId="0" fontId="28" fillId="10" borderId="54" xfId="0" applyFont="1" applyFill="1" applyBorder="1" applyAlignment="1">
      <alignment horizontal="left" vertical="center" wrapText="1"/>
    </xf>
    <xf numFmtId="10" fontId="28" fillId="10" borderId="54" xfId="0" applyNumberFormat="1" applyFont="1" applyFill="1" applyBorder="1" applyAlignment="1">
      <alignment horizontal="center" vertical="center" wrapText="1"/>
    </xf>
    <xf numFmtId="185" fontId="3" fillId="10" borderId="30" xfId="0" applyNumberFormat="1" applyFont="1" applyFill="1" applyBorder="1" applyAlignment="1">
      <alignment horizontal="center" vertical="center" wrapText="1"/>
    </xf>
    <xf numFmtId="0" fontId="28" fillId="0" borderId="54" xfId="0" applyFont="1" applyBorder="1" applyAlignment="1">
      <alignment horizontal="left" vertical="center" wrapText="1"/>
    </xf>
    <xf numFmtId="0" fontId="42" fillId="0" borderId="54" xfId="2" applyFont="1" applyFill="1" applyBorder="1" applyAlignment="1" applyProtection="1">
      <alignment horizontal="center" vertical="center" wrapText="1"/>
    </xf>
    <xf numFmtId="0" fontId="10" fillId="0" borderId="61" xfId="15" applyFont="1" applyFill="1" applyBorder="1" applyAlignment="1">
      <alignment horizontal="center" vertical="center" wrapText="1"/>
    </xf>
    <xf numFmtId="0" fontId="10" fillId="0" borderId="53" xfId="0" applyFont="1" applyBorder="1" applyAlignment="1">
      <alignment horizontal="center" vertical="center" wrapText="1"/>
    </xf>
    <xf numFmtId="183" fontId="10" fillId="0" borderId="54" xfId="27" applyNumberFormat="1" applyFont="1" applyFill="1" applyBorder="1" applyAlignment="1">
      <alignment horizontal="left" vertical="center" wrapText="1"/>
    </xf>
    <xf numFmtId="0" fontId="10" fillId="0" borderId="54" xfId="15" applyFont="1" applyBorder="1" applyAlignment="1">
      <alignment horizontal="center" vertical="center" wrapText="1"/>
    </xf>
    <xf numFmtId="180" fontId="28" fillId="0" borderId="66" xfId="0" applyNumberFormat="1" applyFont="1" applyBorder="1" applyAlignment="1">
      <alignment vertical="center" wrapText="1"/>
    </xf>
    <xf numFmtId="0" fontId="10" fillId="0" borderId="58" xfId="15" applyFont="1" applyFill="1" applyBorder="1" applyAlignment="1">
      <alignment horizontal="center" vertical="center" wrapText="1"/>
    </xf>
    <xf numFmtId="0" fontId="10" fillId="0" borderId="33" xfId="15" applyFont="1" applyBorder="1" applyAlignment="1">
      <alignment horizontal="center" vertical="center" wrapText="1"/>
    </xf>
    <xf numFmtId="3" fontId="10" fillId="10" borderId="30" xfId="24" applyNumberFormat="1" applyFont="1" applyFill="1" applyBorder="1" applyAlignment="1">
      <alignment horizontal="center" vertical="center" wrapText="1"/>
    </xf>
    <xf numFmtId="179" fontId="10" fillId="10" borderId="53" xfId="17" applyNumberFormat="1" applyFont="1" applyFill="1" applyBorder="1" applyAlignment="1" applyProtection="1">
      <alignment vertical="center" wrapText="1"/>
    </xf>
    <xf numFmtId="0" fontId="10" fillId="0" borderId="54" xfId="20" applyFont="1" applyFill="1" applyBorder="1" applyAlignment="1">
      <alignment horizontal="center" vertical="center" wrapText="1"/>
    </xf>
    <xf numFmtId="10" fontId="10" fillId="0" borderId="68" xfId="18" applyNumberFormat="1" applyFont="1" applyFill="1" applyBorder="1" applyAlignment="1" applyProtection="1">
      <alignment horizontal="center" vertical="center" wrapText="1"/>
    </xf>
    <xf numFmtId="183" fontId="10" fillId="0" borderId="67" xfId="28" applyNumberFormat="1" applyFont="1" applyFill="1" applyBorder="1" applyAlignment="1">
      <alignment horizontal="center" vertical="center" wrapText="1"/>
    </xf>
    <xf numFmtId="0" fontId="10" fillId="0" borderId="68" xfId="15" applyFont="1" applyFill="1" applyBorder="1" applyAlignment="1">
      <alignment vertical="center" wrapText="1"/>
    </xf>
    <xf numFmtId="0" fontId="28" fillId="10" borderId="33" xfId="4" applyNumberFormat="1" applyFont="1" applyFill="1" applyBorder="1" applyAlignment="1">
      <alignment horizontal="center" vertical="center" wrapText="1"/>
    </xf>
    <xf numFmtId="9" fontId="28" fillId="0" borderId="33" xfId="7" applyNumberFormat="1" applyFont="1" applyFill="1" applyBorder="1" applyAlignment="1">
      <alignment horizontal="center" vertical="center" wrapText="1"/>
    </xf>
    <xf numFmtId="185" fontId="3" fillId="0" borderId="30" xfId="0" applyNumberFormat="1" applyFont="1" applyBorder="1" applyAlignment="1">
      <alignment horizontal="center" vertical="center" wrapText="1"/>
    </xf>
    <xf numFmtId="183" fontId="28" fillId="10" borderId="33" xfId="7" applyNumberFormat="1" applyFont="1" applyFill="1" applyBorder="1" applyAlignment="1">
      <alignment horizontal="center" vertical="center" wrapText="1"/>
    </xf>
    <xf numFmtId="0" fontId="28" fillId="10" borderId="33" xfId="7" applyNumberFormat="1" applyFont="1" applyFill="1" applyBorder="1" applyAlignment="1">
      <alignment horizontal="justify" vertical="center" wrapText="1"/>
    </xf>
    <xf numFmtId="0" fontId="10" fillId="10" borderId="60" xfId="0" applyFont="1" applyFill="1" applyBorder="1" applyAlignment="1">
      <alignment horizontal="justify" vertical="center" wrapText="1"/>
    </xf>
    <xf numFmtId="9" fontId="28" fillId="10" borderId="54" xfId="13" applyFont="1" applyFill="1" applyBorder="1" applyAlignment="1">
      <alignment horizontal="justify" vertical="center" wrapText="1"/>
    </xf>
    <xf numFmtId="164" fontId="10" fillId="10" borderId="54" xfId="0" applyNumberFormat="1" applyFont="1" applyFill="1" applyBorder="1" applyAlignment="1">
      <alignment horizontal="center" vertical="center" wrapText="1"/>
    </xf>
    <xf numFmtId="0" fontId="10" fillId="0" borderId="54" xfId="0" applyFont="1" applyFill="1" applyBorder="1" applyAlignment="1">
      <alignment horizontal="center" vertical="center" wrapText="1"/>
    </xf>
    <xf numFmtId="0" fontId="28" fillId="0" borderId="54" xfId="0" applyNumberFormat="1" applyFont="1" applyFill="1" applyBorder="1" applyAlignment="1">
      <alignment horizontal="center" vertical="center" wrapText="1"/>
    </xf>
    <xf numFmtId="0" fontId="10" fillId="0" borderId="53" xfId="0" applyFont="1" applyFill="1" applyBorder="1" applyAlignment="1">
      <alignment horizontal="left" vertical="center" wrapText="1"/>
    </xf>
    <xf numFmtId="0" fontId="28" fillId="0" borderId="61" xfId="0" applyFont="1" applyBorder="1" applyAlignment="1">
      <alignment horizontal="center" vertical="center" wrapText="1"/>
    </xf>
    <xf numFmtId="14" fontId="28" fillId="10" borderId="54" xfId="0" applyNumberFormat="1" applyFont="1" applyFill="1" applyBorder="1" applyAlignment="1">
      <alignment horizontal="center" vertical="center" wrapText="1"/>
    </xf>
    <xf numFmtId="177" fontId="28" fillId="10" borderId="54" xfId="7" applyNumberFormat="1" applyFont="1" applyFill="1" applyBorder="1" applyAlignment="1">
      <alignment vertical="center" wrapText="1"/>
    </xf>
    <xf numFmtId="168" fontId="28" fillId="10" borderId="54" xfId="0" applyNumberFormat="1" applyFont="1" applyFill="1" applyBorder="1" applyAlignment="1">
      <alignment horizontal="center" vertical="center" wrapText="1"/>
    </xf>
    <xf numFmtId="184" fontId="28" fillId="0" borderId="54" xfId="0" applyNumberFormat="1" applyFont="1" applyFill="1" applyBorder="1" applyAlignment="1">
      <alignment horizontal="center" vertical="center" wrapText="1"/>
    </xf>
    <xf numFmtId="174" fontId="28" fillId="0" borderId="54" xfId="0" applyNumberFormat="1" applyFont="1" applyFill="1" applyBorder="1" applyAlignment="1">
      <alignment horizontal="center" vertical="center" wrapText="1"/>
    </xf>
    <xf numFmtId="0" fontId="28" fillId="0" borderId="54" xfId="0" applyFont="1" applyBorder="1" applyAlignment="1">
      <alignment vertical="center" wrapText="1"/>
    </xf>
    <xf numFmtId="0" fontId="28" fillId="10" borderId="54" xfId="0" applyFont="1" applyFill="1" applyBorder="1" applyAlignment="1">
      <alignment vertical="center" wrapText="1"/>
    </xf>
    <xf numFmtId="0" fontId="3" fillId="0" borderId="69" xfId="0" applyFont="1" applyFill="1" applyBorder="1" applyAlignment="1">
      <alignment horizontal="center" vertical="center" wrapText="1"/>
    </xf>
    <xf numFmtId="6" fontId="24" fillId="0" borderId="30" xfId="0" applyNumberFormat="1" applyFont="1" applyFill="1" applyBorder="1" applyAlignment="1">
      <alignment horizontal="center" vertical="center" wrapText="1"/>
    </xf>
    <xf numFmtId="169" fontId="28" fillId="0" borderId="54" xfId="8" applyFont="1" applyBorder="1" applyAlignment="1">
      <alignment vertical="center" wrapText="1"/>
    </xf>
    <xf numFmtId="169" fontId="28" fillId="0" borderId="54" xfId="8" applyFont="1" applyFill="1" applyBorder="1" applyAlignment="1">
      <alignment vertical="center" wrapText="1"/>
    </xf>
    <xf numFmtId="0" fontId="28" fillId="0" borderId="64" xfId="0" applyFont="1" applyFill="1" applyBorder="1" applyAlignment="1">
      <alignment horizontal="left" vertical="top" wrapText="1"/>
    </xf>
    <xf numFmtId="0" fontId="10" fillId="0" borderId="68" xfId="15" applyFont="1" applyFill="1" applyBorder="1" applyAlignment="1">
      <alignment vertical="top" wrapText="1"/>
    </xf>
    <xf numFmtId="0" fontId="45" fillId="0" borderId="68" xfId="0" applyFont="1" applyFill="1" applyBorder="1" applyAlignment="1">
      <alignment vertical="center" wrapText="1"/>
    </xf>
    <xf numFmtId="0" fontId="3" fillId="0" borderId="30" xfId="0" applyFont="1" applyFill="1" applyBorder="1" applyAlignment="1">
      <alignment horizontal="left" vertical="top" wrapText="1"/>
    </xf>
    <xf numFmtId="0" fontId="3" fillId="0" borderId="69" xfId="0" applyFont="1" applyFill="1" applyBorder="1" applyAlignment="1">
      <alignment horizontal="left" vertical="top" wrapText="1"/>
    </xf>
    <xf numFmtId="1" fontId="3" fillId="0" borderId="30" xfId="0" applyNumberFormat="1" applyFont="1" applyFill="1" applyBorder="1" applyAlignment="1">
      <alignment horizontal="left" vertical="center" wrapText="1"/>
    </xf>
    <xf numFmtId="0" fontId="3" fillId="0" borderId="69" xfId="0" applyFont="1" applyFill="1" applyBorder="1" applyAlignment="1">
      <alignment horizontal="left" vertical="center" wrapText="1"/>
    </xf>
    <xf numFmtId="0" fontId="28" fillId="0" borderId="70" xfId="0" applyFont="1" applyFill="1" applyBorder="1" applyAlignment="1">
      <alignment horizontal="left" vertical="top" wrapText="1"/>
    </xf>
    <xf numFmtId="0" fontId="10" fillId="0" borderId="58" xfId="0" applyNumberFormat="1" applyFont="1" applyFill="1" applyBorder="1" applyAlignment="1">
      <alignment horizontal="center" vertical="center" wrapText="1"/>
    </xf>
    <xf numFmtId="0" fontId="31" fillId="10" borderId="33" xfId="0" applyFont="1" applyFill="1" applyBorder="1" applyAlignment="1">
      <alignment vertical="center" wrapText="1"/>
    </xf>
    <xf numFmtId="0" fontId="39" fillId="0" borderId="33" xfId="0" applyFont="1" applyFill="1" applyBorder="1" applyAlignment="1">
      <alignment horizontal="center"/>
    </xf>
    <xf numFmtId="0" fontId="28" fillId="0" borderId="56" xfId="0" applyFont="1" applyFill="1" applyBorder="1" applyAlignment="1">
      <alignment horizontal="left" vertical="top" wrapText="1"/>
    </xf>
    <xf numFmtId="0" fontId="28" fillId="0" borderId="56" xfId="0" applyFont="1" applyFill="1" applyBorder="1"/>
    <xf numFmtId="0" fontId="10" fillId="0" borderId="56" xfId="0" applyFont="1" applyFill="1" applyBorder="1" applyAlignment="1">
      <alignment horizontal="left" vertical="center" wrapText="1"/>
    </xf>
    <xf numFmtId="0" fontId="10" fillId="0" borderId="58" xfId="0" applyFont="1" applyFill="1" applyBorder="1" applyAlignment="1">
      <alignment horizontal="center" vertical="center" wrapText="1"/>
    </xf>
    <xf numFmtId="14" fontId="10" fillId="0" borderId="33" xfId="0" applyNumberFormat="1" applyFont="1" applyFill="1" applyBorder="1" applyAlignment="1">
      <alignment horizontal="center" vertical="center" wrapText="1"/>
    </xf>
    <xf numFmtId="0" fontId="31" fillId="0" borderId="58" xfId="0" applyFont="1" applyFill="1" applyBorder="1" applyAlignment="1">
      <alignment vertical="center" wrapText="1"/>
    </xf>
    <xf numFmtId="0" fontId="10" fillId="0" borderId="61" xfId="0" applyNumberFormat="1" applyFont="1" applyFill="1" applyBorder="1" applyAlignment="1">
      <alignment horizontal="center" vertical="center" wrapText="1"/>
    </xf>
    <xf numFmtId="3" fontId="10" fillId="0" borderId="30" xfId="24" applyNumberFormat="1" applyFont="1" applyFill="1" applyBorder="1" applyAlignment="1">
      <alignment horizontal="left" vertical="center" wrapText="1"/>
    </xf>
    <xf numFmtId="0" fontId="10" fillId="0" borderId="53" xfId="15" applyFont="1" applyFill="1" applyBorder="1" applyAlignment="1">
      <alignment vertical="center" wrapText="1"/>
    </xf>
    <xf numFmtId="0" fontId="10" fillId="0" borderId="59" xfId="19" applyFont="1" applyFill="1" applyBorder="1" applyAlignment="1">
      <alignment horizontal="center" vertical="center" wrapText="1"/>
    </xf>
    <xf numFmtId="0" fontId="28" fillId="0" borderId="54" xfId="0" applyFont="1" applyFill="1" applyBorder="1" applyAlignment="1">
      <alignment vertical="top"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11"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11" borderId="0"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11"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2" fillId="2" borderId="22" xfId="0" applyFont="1" applyFill="1" applyBorder="1" applyAlignment="1">
      <alignment horizontal="left"/>
    </xf>
    <xf numFmtId="0" fontId="2" fillId="2" borderId="45" xfId="0" applyFont="1" applyFill="1" applyBorder="1" applyAlignment="1">
      <alignment horizontal="left"/>
    </xf>
    <xf numFmtId="0" fontId="3" fillId="5" borderId="39" xfId="0" applyFont="1" applyFill="1" applyBorder="1" applyAlignment="1">
      <alignment horizontal="center"/>
    </xf>
    <xf numFmtId="0" fontId="3" fillId="5" borderId="10" xfId="0" applyFont="1" applyFill="1" applyBorder="1" applyAlignment="1">
      <alignment horizontal="center"/>
    </xf>
    <xf numFmtId="0" fontId="11" fillId="9" borderId="4" xfId="0" applyFont="1" applyFill="1" applyBorder="1" applyAlignment="1">
      <alignment horizontal="center" vertical="center" wrapText="1"/>
    </xf>
    <xf numFmtId="0" fontId="11" fillId="9" borderId="5" xfId="0" applyFont="1" applyFill="1" applyBorder="1" applyAlignment="1">
      <alignment horizontal="center" vertical="center" wrapText="1"/>
    </xf>
    <xf numFmtId="0" fontId="11" fillId="9" borderId="6" xfId="0" applyFont="1" applyFill="1" applyBorder="1" applyAlignment="1">
      <alignment horizontal="center" vertical="center" wrapText="1"/>
    </xf>
    <xf numFmtId="0" fontId="11" fillId="9" borderId="23" xfId="0" applyFont="1" applyFill="1" applyBorder="1" applyAlignment="1">
      <alignment horizontal="center" vertical="center" wrapText="1"/>
    </xf>
    <xf numFmtId="0" fontId="11" fillId="9" borderId="13" xfId="0" applyFont="1" applyFill="1" applyBorder="1" applyAlignment="1">
      <alignment horizontal="center" vertical="center" wrapText="1"/>
    </xf>
    <xf numFmtId="0" fontId="11" fillId="9" borderId="24" xfId="0" applyFont="1" applyFill="1" applyBorder="1" applyAlignment="1">
      <alignment horizontal="center" vertical="center" wrapText="1"/>
    </xf>
    <xf numFmtId="0" fontId="11" fillId="8" borderId="4" xfId="0" applyFont="1" applyFill="1" applyBorder="1" applyAlignment="1">
      <alignment horizontal="center" vertical="center"/>
    </xf>
    <xf numFmtId="0" fontId="11" fillId="8" borderId="5" xfId="0" applyFont="1" applyFill="1" applyBorder="1" applyAlignment="1">
      <alignment horizontal="center" vertical="center"/>
    </xf>
    <xf numFmtId="0" fontId="11" fillId="8" borderId="6" xfId="0" applyFont="1" applyFill="1" applyBorder="1" applyAlignment="1">
      <alignment horizontal="center" vertical="center"/>
    </xf>
    <xf numFmtId="0" fontId="11" fillId="8" borderId="23" xfId="0" applyFont="1" applyFill="1" applyBorder="1" applyAlignment="1">
      <alignment horizontal="center" vertical="center"/>
    </xf>
    <xf numFmtId="0" fontId="11" fillId="8" borderId="13" xfId="0" applyFont="1" applyFill="1" applyBorder="1" applyAlignment="1">
      <alignment horizontal="center" vertical="center"/>
    </xf>
    <xf numFmtId="0" fontId="11" fillId="8" borderId="24" xfId="0" applyFont="1" applyFill="1" applyBorder="1" applyAlignment="1">
      <alignment horizontal="center" vertical="center"/>
    </xf>
    <xf numFmtId="0" fontId="9" fillId="2" borderId="25" xfId="0" applyFont="1" applyFill="1" applyBorder="1" applyAlignment="1">
      <alignment horizontal="center" vertical="center"/>
    </xf>
    <xf numFmtId="0" fontId="9" fillId="2" borderId="26" xfId="0" applyFont="1" applyFill="1" applyBorder="1" applyAlignment="1">
      <alignment horizontal="center" vertical="center"/>
    </xf>
    <xf numFmtId="0" fontId="2" fillId="14" borderId="39" xfId="0" applyFont="1" applyFill="1" applyBorder="1" applyAlignment="1">
      <alignment horizontal="center"/>
    </xf>
    <xf numFmtId="0" fontId="2" fillId="14" borderId="10" xfId="0" applyFont="1" applyFill="1" applyBorder="1" applyAlignment="1">
      <alignment horizontal="center"/>
    </xf>
    <xf numFmtId="0" fontId="9" fillId="8" borderId="18" xfId="0" applyFont="1" applyFill="1" applyBorder="1" applyAlignment="1">
      <alignment horizontal="center" vertical="center" wrapText="1"/>
    </xf>
    <xf numFmtId="0" fontId="9" fillId="11" borderId="18" xfId="0" applyFont="1" applyFill="1" applyBorder="1" applyAlignment="1">
      <alignment horizontal="center" vertical="center" wrapText="1"/>
    </xf>
    <xf numFmtId="0" fontId="9" fillId="8" borderId="49" xfId="0" applyFont="1" applyFill="1" applyBorder="1" applyAlignment="1">
      <alignment horizontal="center" vertical="center" wrapText="1"/>
    </xf>
    <xf numFmtId="0" fontId="9" fillId="8" borderId="48" xfId="0" applyFont="1" applyFill="1" applyBorder="1" applyAlignment="1">
      <alignment horizontal="center" vertical="center" wrapText="1"/>
    </xf>
    <xf numFmtId="0" fontId="9" fillId="8" borderId="27" xfId="0" applyFont="1" applyFill="1" applyBorder="1" applyAlignment="1">
      <alignment horizontal="center" vertical="center" wrapText="1"/>
    </xf>
    <xf numFmtId="0" fontId="9" fillId="8" borderId="9" xfId="0" applyFont="1" applyFill="1" applyBorder="1" applyAlignment="1">
      <alignment horizontal="center" vertical="center" wrapText="1"/>
    </xf>
    <xf numFmtId="0" fontId="9" fillId="8" borderId="28" xfId="0" applyFont="1" applyFill="1" applyBorder="1" applyAlignment="1">
      <alignment horizontal="center" vertical="center" wrapText="1"/>
    </xf>
    <xf numFmtId="0" fontId="19" fillId="8" borderId="19" xfId="0" applyFont="1" applyFill="1" applyBorder="1" applyAlignment="1">
      <alignment horizontal="center" vertical="center"/>
    </xf>
    <xf numFmtId="0" fontId="19" fillId="8" borderId="0" xfId="0" applyFont="1" applyFill="1" applyBorder="1" applyAlignment="1">
      <alignment horizontal="center" vertical="center"/>
    </xf>
    <xf numFmtId="0" fontId="19" fillId="11" borderId="0" xfId="0" applyFont="1" applyFill="1" applyBorder="1" applyAlignment="1">
      <alignment horizontal="center" vertical="center"/>
    </xf>
    <xf numFmtId="0" fontId="19" fillId="8" borderId="23" xfId="0" applyFont="1" applyFill="1" applyBorder="1" applyAlignment="1">
      <alignment horizontal="center" vertical="center"/>
    </xf>
    <xf numFmtId="0" fontId="19" fillId="8" borderId="13" xfId="0" applyFont="1" applyFill="1" applyBorder="1" applyAlignment="1">
      <alignment horizontal="center" vertical="center"/>
    </xf>
    <xf numFmtId="0" fontId="19" fillId="11" borderId="13" xfId="0" applyFont="1" applyFill="1" applyBorder="1" applyAlignment="1">
      <alignment horizontal="center" vertical="center"/>
    </xf>
    <xf numFmtId="0" fontId="11" fillId="9" borderId="46" xfId="0" applyFont="1" applyFill="1" applyBorder="1" applyAlignment="1">
      <alignment horizontal="center" vertical="center" wrapText="1"/>
    </xf>
    <xf numFmtId="0" fontId="11" fillId="9" borderId="47" xfId="0" applyFont="1" applyFill="1" applyBorder="1" applyAlignment="1">
      <alignment horizontal="center" vertical="center" wrapText="1"/>
    </xf>
    <xf numFmtId="0" fontId="11" fillId="9" borderId="50" xfId="0" applyFont="1" applyFill="1" applyBorder="1" applyAlignment="1">
      <alignment horizontal="center" vertical="center" wrapText="1"/>
    </xf>
    <xf numFmtId="0" fontId="11" fillId="8" borderId="46" xfId="0" applyFont="1" applyFill="1" applyBorder="1" applyAlignment="1">
      <alignment horizontal="center" vertical="center" wrapText="1"/>
    </xf>
    <xf numFmtId="0" fontId="11" fillId="8" borderId="47" xfId="0" applyFont="1" applyFill="1" applyBorder="1" applyAlignment="1">
      <alignment horizontal="center" vertical="center" wrapText="1"/>
    </xf>
    <xf numFmtId="0" fontId="11" fillId="8" borderId="50" xfId="0" applyFont="1" applyFill="1" applyBorder="1" applyAlignment="1">
      <alignment horizontal="center" vertical="center" wrapText="1"/>
    </xf>
    <xf numFmtId="0" fontId="9" fillId="8" borderId="0" xfId="0" applyFont="1" applyFill="1" applyBorder="1" applyAlignment="1">
      <alignment horizontal="center" vertical="center" wrapText="1"/>
    </xf>
    <xf numFmtId="0" fontId="9" fillId="8" borderId="29" xfId="0" applyFont="1" applyFill="1" applyBorder="1" applyAlignment="1">
      <alignment horizontal="center" vertical="center" wrapText="1"/>
    </xf>
    <xf numFmtId="0" fontId="9" fillId="8" borderId="46" xfId="0" applyFont="1" applyFill="1" applyBorder="1" applyAlignment="1">
      <alignment horizontal="center" vertical="center"/>
    </xf>
    <xf numFmtId="0" fontId="9" fillId="8" borderId="47" xfId="0" applyFont="1" applyFill="1" applyBorder="1" applyAlignment="1">
      <alignment horizontal="center" vertical="center"/>
    </xf>
    <xf numFmtId="0" fontId="9" fillId="8" borderId="48" xfId="0" applyFont="1" applyFill="1" applyBorder="1" applyAlignment="1">
      <alignment horizontal="center" vertical="center"/>
    </xf>
    <xf numFmtId="0" fontId="9" fillId="8" borderId="47" xfId="0" applyFont="1" applyFill="1" applyBorder="1" applyAlignment="1">
      <alignment horizontal="center" vertical="center" wrapText="1"/>
    </xf>
    <xf numFmtId="0" fontId="9" fillId="8" borderId="50" xfId="0" applyFont="1" applyFill="1" applyBorder="1" applyAlignment="1">
      <alignment horizontal="center" vertical="center" wrapText="1"/>
    </xf>
  </cellXfs>
  <cellStyles count="29">
    <cellStyle name="Entrada 2" xfId="22"/>
    <cellStyle name="Excel Built-in Normal" xfId="1"/>
    <cellStyle name="Hipervínculo" xfId="2" builtinId="8"/>
    <cellStyle name="Hipervínculo 3" xfId="23"/>
    <cellStyle name="Hipervínculo 4" xfId="16"/>
    <cellStyle name="Millares" xfId="3" builtinId="3"/>
    <cellStyle name="Millares [0]" xfId="4" builtinId="6"/>
    <cellStyle name="Millares [0] 2" xfId="25"/>
    <cellStyle name="Millares 2" xfId="5"/>
    <cellStyle name="Millares 2 2" xfId="26"/>
    <cellStyle name="Millares 3" xfId="6"/>
    <cellStyle name="Moneda" xfId="7" builtinId="4"/>
    <cellStyle name="Moneda [0]" xfId="8" builtinId="7"/>
    <cellStyle name="Moneda 2" xfId="27"/>
    <cellStyle name="Moneda 2 3" xfId="21"/>
    <cellStyle name="Moneda 4" xfId="28"/>
    <cellStyle name="Moneda 5" xfId="9"/>
    <cellStyle name="Moneda 52" xfId="17"/>
    <cellStyle name="Normal" xfId="0" builtinId="0"/>
    <cellStyle name="Normal 14" xfId="20"/>
    <cellStyle name="Normal 2" xfId="10"/>
    <cellStyle name="Normal 2 2" xfId="24"/>
    <cellStyle name="Normal 2 2 2" xfId="15"/>
    <cellStyle name="Normal 3" xfId="19"/>
    <cellStyle name="Normal 4" xfId="11"/>
    <cellStyle name="Normal 8" xfId="12"/>
    <cellStyle name="Porcentaje" xfId="13" builtinId="5"/>
    <cellStyle name="Porcentaje 2" xfId="14"/>
    <cellStyle name="Porcentaje 9" xfId="18"/>
  </cellStyles>
  <dxfs count="36">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florez\Documents\OFICINA_ASESORA_DE_PLANEACI&#211;N\JKFV_Pol&#237;tica%20Poblaci&#243;n%20Diferencial\Pol&#237;tica%20p&#250;blica%20poblacional\PPFHC\Plan%20de%20trabajo%20por%20componente\Recursos%20gesiton%20social%20aprovechamien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row r="8">
          <cell r="E8">
            <v>1199280000</v>
          </cell>
        </row>
        <row r="9">
          <cell r="G9">
            <v>632190000</v>
          </cell>
        </row>
        <row r="10">
          <cell r="G10">
            <v>546173200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cmelo@sdis.gov.co" TargetMode="External"/><Relationship Id="rId13" Type="http://schemas.openxmlformats.org/officeDocument/2006/relationships/hyperlink" Target="mailto:lcrincon@sdis.gov.co" TargetMode="External"/><Relationship Id="rId18" Type="http://schemas.openxmlformats.org/officeDocument/2006/relationships/hyperlink" Target="mailto:yrodriguezr@sdis.gov.co" TargetMode="External"/><Relationship Id="rId26" Type="http://schemas.openxmlformats.org/officeDocument/2006/relationships/hyperlink" Target="mailto:jorge.cordoba@habitatbogota.gov.co" TargetMode="External"/><Relationship Id="rId3" Type="http://schemas.openxmlformats.org/officeDocument/2006/relationships/hyperlink" Target="mailto:yenifer.moreno@gobiernobogota.gov.co" TargetMode="External"/><Relationship Id="rId21" Type="http://schemas.openxmlformats.org/officeDocument/2006/relationships/hyperlink" Target="mailto:yrodriguezr@sdis.gov.co" TargetMode="External"/><Relationship Id="rId7" Type="http://schemas.openxmlformats.org/officeDocument/2006/relationships/hyperlink" Target="mailto:cmelo@sdis.gov.co" TargetMode="External"/><Relationship Id="rId12" Type="http://schemas.openxmlformats.org/officeDocument/2006/relationships/hyperlink" Target="mailto:jlgonzalez@desarrolloeconomico.gov.co" TargetMode="External"/><Relationship Id="rId17" Type="http://schemas.openxmlformats.org/officeDocument/2006/relationships/hyperlink" Target="mailto:yrodriguezr@sdis.gov.co" TargetMode="External"/><Relationship Id="rId25" Type="http://schemas.openxmlformats.org/officeDocument/2006/relationships/hyperlink" Target="mailto:jorge.cordoba@habitatbogota.gov.co" TargetMode="External"/><Relationship Id="rId2" Type="http://schemas.openxmlformats.org/officeDocument/2006/relationships/hyperlink" Target="mailto:jtibocha@sdis.gov.co" TargetMode="External"/><Relationship Id="rId16" Type="http://schemas.openxmlformats.org/officeDocument/2006/relationships/hyperlink" Target="mailto:yanira.vargas@transmilenio.gov.co" TargetMode="External"/><Relationship Id="rId20" Type="http://schemas.openxmlformats.org/officeDocument/2006/relationships/hyperlink" Target="mailto:yrodriguezr@sdis.gov.co" TargetMode="External"/><Relationship Id="rId29" Type="http://schemas.openxmlformats.org/officeDocument/2006/relationships/printerSettings" Target="../printerSettings/printerSettings1.bin"/><Relationship Id="rId1" Type="http://schemas.openxmlformats.org/officeDocument/2006/relationships/hyperlink" Target="mailto:jtibocha@sdis.gov.co" TargetMode="External"/><Relationship Id="rId6" Type="http://schemas.openxmlformats.org/officeDocument/2006/relationships/hyperlink" Target="mailto:cmelo@sdis.gov.co" TargetMode="External"/><Relationship Id="rId11" Type="http://schemas.openxmlformats.org/officeDocument/2006/relationships/hyperlink" Target="mailto:jlgonzalez@desarrolloeconomico.gov.co" TargetMode="External"/><Relationship Id="rId24" Type="http://schemas.openxmlformats.org/officeDocument/2006/relationships/hyperlink" Target="mailto:yrodriguezr@sdis.gov.co" TargetMode="External"/><Relationship Id="rId5" Type="http://schemas.openxmlformats.org/officeDocument/2006/relationships/hyperlink" Target="mailto:cmelo@sdis.gov.co" TargetMode="External"/><Relationship Id="rId15" Type="http://schemas.openxmlformats.org/officeDocument/2006/relationships/hyperlink" Target="mailto:yanira.vargas@transmilenio.gov.co" TargetMode="External"/><Relationship Id="rId23" Type="http://schemas.openxmlformats.org/officeDocument/2006/relationships/hyperlink" Target="mailto:yrodriguezr@sdis.gov.co" TargetMode="External"/><Relationship Id="rId28" Type="http://schemas.openxmlformats.org/officeDocument/2006/relationships/hyperlink" Target="mailto:msanchez@sdis.gov.co" TargetMode="External"/><Relationship Id="rId10" Type="http://schemas.openxmlformats.org/officeDocument/2006/relationships/hyperlink" Target="mailto:jlgonzalez@desarrolloeconomico.gov.co" TargetMode="External"/><Relationship Id="rId19" Type="http://schemas.openxmlformats.org/officeDocument/2006/relationships/hyperlink" Target="mailto:yrodriguezr@sdis.gov.co" TargetMode="External"/><Relationship Id="rId4" Type="http://schemas.openxmlformats.org/officeDocument/2006/relationships/hyperlink" Target="mailto:yenifer.moreno@gobiernobogota.gov.co" TargetMode="External"/><Relationship Id="rId9" Type="http://schemas.openxmlformats.org/officeDocument/2006/relationships/hyperlink" Target="mailto:jlgonzalez@desarrolloeconomico.gov.co" TargetMode="External"/><Relationship Id="rId14" Type="http://schemas.openxmlformats.org/officeDocument/2006/relationships/hyperlink" Target="mailto:lcrincon@sdis.gov.co" TargetMode="External"/><Relationship Id="rId22" Type="http://schemas.openxmlformats.org/officeDocument/2006/relationships/hyperlink" Target="mailto:yrodriguezr@sdis.gov.co" TargetMode="External"/><Relationship Id="rId27" Type="http://schemas.openxmlformats.org/officeDocument/2006/relationships/hyperlink" Target="mailto:jorge.cordoba@habitatbogota.gov.c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T679"/>
  <sheetViews>
    <sheetView showGridLines="0" tabSelected="1" zoomScale="90" zoomScaleNormal="90" zoomScaleSheetLayoutView="80" workbookViewId="0">
      <pane ySplit="10" topLeftCell="A11" activePane="bottomLeft" state="frozen"/>
      <selection activeCell="G2" sqref="G2"/>
      <selection pane="bottomLeft" activeCell="D11" sqref="D11"/>
    </sheetView>
  </sheetViews>
  <sheetFormatPr baseColWidth="10" defaultColWidth="10.85546875" defaultRowHeight="12.75" x14ac:dyDescent="0.2"/>
  <cols>
    <col min="1" max="1" width="9.28515625" style="104" customWidth="1"/>
    <col min="2" max="2" width="30.85546875" style="35" customWidth="1"/>
    <col min="3" max="3" width="37.140625" style="35" customWidth="1"/>
    <col min="4" max="4" width="52.85546875" style="35" customWidth="1"/>
    <col min="5" max="5" width="38.140625" style="35" customWidth="1"/>
    <col min="6" max="6" width="11.85546875" style="35" customWidth="1"/>
    <col min="7" max="7" width="13" style="35" customWidth="1"/>
    <col min="8" max="8" width="16.7109375" style="35" customWidth="1"/>
    <col min="9" max="9" width="10.140625" style="35" customWidth="1"/>
    <col min="10" max="10" width="11.140625" style="71" customWidth="1"/>
    <col min="11" max="11" width="13.85546875" style="72" customWidth="1"/>
    <col min="12" max="12" width="12.42578125" style="72" customWidth="1"/>
    <col min="13" max="13" width="13.140625" style="35" customWidth="1"/>
    <col min="14" max="14" width="12.42578125" style="35" customWidth="1"/>
    <col min="15" max="15" width="26.7109375" style="64" customWidth="1"/>
    <col min="16" max="16" width="29.42578125" style="64" customWidth="1"/>
    <col min="17" max="20" width="9.140625" style="35" customWidth="1"/>
    <col min="21" max="21" width="13.140625" style="52" customWidth="1"/>
    <col min="22" max="22" width="11.85546875" style="52" customWidth="1"/>
    <col min="23" max="23" width="14.28515625" style="101" customWidth="1"/>
    <col min="24" max="24" width="10.5703125" style="101" customWidth="1"/>
    <col min="25" max="27" width="9.140625" style="35" customWidth="1"/>
    <col min="28" max="28" width="7.42578125" style="35" customWidth="1"/>
    <col min="29" max="29" width="13" style="35" customWidth="1"/>
    <col min="30" max="30" width="12" style="35" customWidth="1"/>
    <col min="31" max="31" width="9.140625" style="35" customWidth="1"/>
    <col min="32" max="32" width="7.7109375" style="35" customWidth="1"/>
    <col min="33" max="33" width="15.85546875" style="35" customWidth="1"/>
    <col min="34" max="34" width="30.42578125" style="275" customWidth="1"/>
    <col min="35" max="35" width="32.28515625" style="35" customWidth="1"/>
    <col min="36" max="36" width="18" style="35" customWidth="1"/>
    <col min="37" max="37" width="20.7109375" style="35" customWidth="1"/>
    <col min="38" max="38" width="61.28515625" style="35" customWidth="1"/>
    <col min="39" max="39" width="60.42578125" style="35" customWidth="1"/>
    <col min="40" max="40" width="20.7109375" style="35" customWidth="1"/>
    <col min="41" max="16384" width="10.85546875" style="35"/>
  </cols>
  <sheetData>
    <row r="1" spans="1:150" s="40" customFormat="1" x14ac:dyDescent="0.2">
      <c r="A1" s="220"/>
      <c r="B1" s="65"/>
      <c r="C1" s="65"/>
      <c r="D1" s="65"/>
      <c r="E1" s="65"/>
      <c r="F1" s="66"/>
      <c r="G1" s="404" t="s">
        <v>0</v>
      </c>
      <c r="H1" s="405"/>
      <c r="I1" s="405"/>
      <c r="J1" s="406"/>
      <c r="K1" s="406"/>
      <c r="L1" s="406"/>
      <c r="M1" s="405"/>
      <c r="N1" s="405"/>
      <c r="O1" s="405"/>
      <c r="P1" s="405"/>
      <c r="Q1" s="405"/>
      <c r="R1" s="405"/>
      <c r="S1" s="405"/>
      <c r="T1" s="405"/>
      <c r="U1" s="405"/>
      <c r="V1" s="405"/>
      <c r="W1" s="405"/>
      <c r="X1" s="405"/>
      <c r="Y1" s="405"/>
      <c r="Z1" s="405"/>
      <c r="AA1" s="405"/>
      <c r="AB1" s="405"/>
      <c r="AC1" s="405"/>
      <c r="AD1" s="405"/>
      <c r="AE1" s="405"/>
      <c r="AF1" s="405"/>
      <c r="AG1" s="405"/>
      <c r="AH1" s="405"/>
      <c r="AI1" s="405"/>
      <c r="AJ1" s="405"/>
      <c r="AK1" s="405"/>
      <c r="AL1" s="405"/>
      <c r="AM1" s="407"/>
      <c r="AN1" s="35"/>
      <c r="AO1" s="35"/>
      <c r="AP1" s="35"/>
      <c r="AQ1" s="35"/>
      <c r="AR1" s="35"/>
      <c r="AS1" s="35"/>
      <c r="AT1" s="35"/>
    </row>
    <row r="2" spans="1:150" s="40" customFormat="1" x14ac:dyDescent="0.2">
      <c r="A2" s="221"/>
      <c r="B2" s="222" t="s">
        <v>1</v>
      </c>
      <c r="C2" s="222"/>
      <c r="D2" s="434" t="s">
        <v>2</v>
      </c>
      <c r="E2" s="434"/>
      <c r="F2" s="435"/>
      <c r="G2" s="408"/>
      <c r="H2" s="409"/>
      <c r="I2" s="409"/>
      <c r="J2" s="410"/>
      <c r="K2" s="410"/>
      <c r="L2" s="410"/>
      <c r="M2" s="409"/>
      <c r="N2" s="409"/>
      <c r="O2" s="409"/>
      <c r="P2" s="409"/>
      <c r="Q2" s="409"/>
      <c r="R2" s="409"/>
      <c r="S2" s="409"/>
      <c r="T2" s="409"/>
      <c r="U2" s="409"/>
      <c r="V2" s="409"/>
      <c r="W2" s="409"/>
      <c r="X2" s="409"/>
      <c r="Y2" s="409"/>
      <c r="Z2" s="409"/>
      <c r="AA2" s="409"/>
      <c r="AB2" s="409"/>
      <c r="AC2" s="409"/>
      <c r="AD2" s="409"/>
      <c r="AE2" s="409"/>
      <c r="AF2" s="409"/>
      <c r="AG2" s="409"/>
      <c r="AH2" s="409"/>
      <c r="AI2" s="409"/>
      <c r="AJ2" s="409"/>
      <c r="AK2" s="409"/>
      <c r="AL2" s="409"/>
      <c r="AM2" s="411"/>
      <c r="AN2" s="35"/>
      <c r="AO2" s="35"/>
      <c r="AP2" s="35"/>
      <c r="AQ2" s="35"/>
      <c r="AR2" s="35"/>
      <c r="AS2" s="35"/>
      <c r="AT2" s="35"/>
    </row>
    <row r="3" spans="1:150" s="40" customFormat="1" x14ac:dyDescent="0.2">
      <c r="A3" s="221"/>
      <c r="B3" s="222" t="s">
        <v>3</v>
      </c>
      <c r="C3" s="223"/>
      <c r="D3" s="418" t="s">
        <v>4</v>
      </c>
      <c r="E3" s="418"/>
      <c r="F3" s="419"/>
      <c r="G3" s="408"/>
      <c r="H3" s="409"/>
      <c r="I3" s="409"/>
      <c r="J3" s="410"/>
      <c r="K3" s="410"/>
      <c r="L3" s="410"/>
      <c r="M3" s="409"/>
      <c r="N3" s="409"/>
      <c r="O3" s="409"/>
      <c r="P3" s="409"/>
      <c r="Q3" s="409"/>
      <c r="R3" s="409"/>
      <c r="S3" s="409"/>
      <c r="T3" s="409"/>
      <c r="U3" s="409"/>
      <c r="V3" s="409"/>
      <c r="W3" s="409"/>
      <c r="X3" s="409"/>
      <c r="Y3" s="409"/>
      <c r="Z3" s="409"/>
      <c r="AA3" s="409"/>
      <c r="AB3" s="409"/>
      <c r="AC3" s="409"/>
      <c r="AD3" s="409"/>
      <c r="AE3" s="409"/>
      <c r="AF3" s="409"/>
      <c r="AG3" s="409"/>
      <c r="AH3" s="409"/>
      <c r="AI3" s="409"/>
      <c r="AJ3" s="409"/>
      <c r="AK3" s="409"/>
      <c r="AL3" s="409"/>
      <c r="AM3" s="411"/>
      <c r="AN3" s="35"/>
      <c r="AO3" s="35"/>
      <c r="AP3" s="35"/>
      <c r="AQ3" s="35"/>
      <c r="AR3" s="35"/>
      <c r="AS3" s="35"/>
      <c r="AT3" s="35"/>
    </row>
    <row r="4" spans="1:150" s="40" customFormat="1" x14ac:dyDescent="0.2">
      <c r="A4" s="221"/>
      <c r="B4" s="222" t="s">
        <v>5</v>
      </c>
      <c r="C4" s="223"/>
      <c r="D4" s="418" t="s">
        <v>6</v>
      </c>
      <c r="E4" s="418"/>
      <c r="F4" s="419"/>
      <c r="G4" s="408"/>
      <c r="H4" s="409"/>
      <c r="I4" s="409"/>
      <c r="J4" s="410"/>
      <c r="K4" s="410"/>
      <c r="L4" s="410"/>
      <c r="M4" s="409"/>
      <c r="N4" s="409"/>
      <c r="O4" s="409"/>
      <c r="P4" s="409"/>
      <c r="Q4" s="409"/>
      <c r="R4" s="409"/>
      <c r="S4" s="409"/>
      <c r="T4" s="409"/>
      <c r="U4" s="409"/>
      <c r="V4" s="409"/>
      <c r="W4" s="409"/>
      <c r="X4" s="409"/>
      <c r="Y4" s="409"/>
      <c r="Z4" s="409"/>
      <c r="AA4" s="409"/>
      <c r="AB4" s="409"/>
      <c r="AC4" s="409"/>
      <c r="AD4" s="409"/>
      <c r="AE4" s="409"/>
      <c r="AF4" s="409"/>
      <c r="AG4" s="409"/>
      <c r="AH4" s="409"/>
      <c r="AI4" s="409"/>
      <c r="AJ4" s="409"/>
      <c r="AK4" s="409"/>
      <c r="AL4" s="409"/>
      <c r="AM4" s="411"/>
      <c r="AN4" s="35"/>
      <c r="AO4" s="35"/>
      <c r="AP4" s="35"/>
      <c r="AQ4" s="35"/>
      <c r="AR4" s="35"/>
      <c r="AS4" s="35"/>
      <c r="AT4" s="35"/>
    </row>
    <row r="5" spans="1:150" s="40" customFormat="1" x14ac:dyDescent="0.2">
      <c r="A5" s="221"/>
      <c r="B5" s="416" t="s">
        <v>7</v>
      </c>
      <c r="C5" s="417"/>
      <c r="D5" s="13">
        <v>43909</v>
      </c>
      <c r="E5" s="12" t="s">
        <v>1381</v>
      </c>
      <c r="F5" s="14"/>
      <c r="G5" s="408"/>
      <c r="H5" s="409"/>
      <c r="I5" s="409"/>
      <c r="J5" s="410"/>
      <c r="K5" s="410"/>
      <c r="L5" s="410"/>
      <c r="M5" s="409"/>
      <c r="N5" s="409"/>
      <c r="O5" s="409"/>
      <c r="P5" s="409"/>
      <c r="Q5" s="409"/>
      <c r="R5" s="409"/>
      <c r="S5" s="409"/>
      <c r="T5" s="409"/>
      <c r="U5" s="409"/>
      <c r="V5" s="409"/>
      <c r="W5" s="409"/>
      <c r="X5" s="409"/>
      <c r="Y5" s="409"/>
      <c r="Z5" s="409"/>
      <c r="AA5" s="409"/>
      <c r="AB5" s="409"/>
      <c r="AC5" s="409"/>
      <c r="AD5" s="409"/>
      <c r="AE5" s="409"/>
      <c r="AF5" s="409"/>
      <c r="AG5" s="409"/>
      <c r="AH5" s="409"/>
      <c r="AI5" s="409"/>
      <c r="AJ5" s="409"/>
      <c r="AK5" s="409"/>
      <c r="AL5" s="409"/>
      <c r="AM5" s="411"/>
      <c r="AN5" s="35"/>
      <c r="AO5" s="35"/>
      <c r="AP5" s="35"/>
      <c r="AQ5" s="35"/>
      <c r="AR5" s="35"/>
      <c r="AS5" s="35"/>
      <c r="AT5" s="35"/>
    </row>
    <row r="6" spans="1:150" s="40" customFormat="1" ht="13.5" thickBot="1" x14ac:dyDescent="0.25">
      <c r="A6" s="221"/>
      <c r="B6" s="67"/>
      <c r="C6" s="67"/>
      <c r="D6" s="68"/>
      <c r="E6" s="68"/>
      <c r="F6" s="69"/>
      <c r="G6" s="412"/>
      <c r="H6" s="413"/>
      <c r="I6" s="413"/>
      <c r="J6" s="414"/>
      <c r="K6" s="414"/>
      <c r="L6" s="414"/>
      <c r="M6" s="413"/>
      <c r="N6" s="413"/>
      <c r="O6" s="413"/>
      <c r="P6" s="413"/>
      <c r="Q6" s="413"/>
      <c r="R6" s="413"/>
      <c r="S6" s="413"/>
      <c r="T6" s="413"/>
      <c r="U6" s="413"/>
      <c r="V6" s="413"/>
      <c r="W6" s="413"/>
      <c r="X6" s="413"/>
      <c r="Y6" s="413"/>
      <c r="Z6" s="413"/>
      <c r="AA6" s="413"/>
      <c r="AB6" s="413"/>
      <c r="AC6" s="413"/>
      <c r="AD6" s="413"/>
      <c r="AE6" s="413"/>
      <c r="AF6" s="413"/>
      <c r="AG6" s="413"/>
      <c r="AH6" s="413"/>
      <c r="AI6" s="413"/>
      <c r="AJ6" s="413"/>
      <c r="AK6" s="413"/>
      <c r="AL6" s="413"/>
      <c r="AM6" s="415"/>
      <c r="AN6" s="35"/>
      <c r="AO6" s="35"/>
      <c r="AP6" s="35"/>
      <c r="AQ6" s="35"/>
      <c r="AR6" s="35"/>
      <c r="AS6" s="35"/>
      <c r="AT6" s="35"/>
    </row>
    <row r="7" spans="1:150" s="15" customFormat="1" ht="15" x14ac:dyDescent="0.2">
      <c r="A7" s="221"/>
      <c r="B7" s="443" t="s">
        <v>8</v>
      </c>
      <c r="C7" s="444"/>
      <c r="D7" s="444"/>
      <c r="E7" s="444"/>
      <c r="F7" s="444"/>
      <c r="G7" s="444"/>
      <c r="H7" s="444"/>
      <c r="I7" s="444"/>
      <c r="J7" s="445"/>
      <c r="K7" s="445"/>
      <c r="L7" s="445"/>
      <c r="M7" s="444"/>
      <c r="N7" s="444"/>
      <c r="O7" s="444"/>
      <c r="P7" s="444"/>
      <c r="Q7" s="444"/>
      <c r="R7" s="444"/>
      <c r="S7" s="444"/>
      <c r="T7" s="444"/>
      <c r="U7" s="444"/>
      <c r="V7" s="444"/>
      <c r="W7" s="444"/>
      <c r="X7" s="444"/>
      <c r="Y7" s="444"/>
      <c r="Z7" s="444"/>
      <c r="AA7" s="444"/>
      <c r="AB7" s="218"/>
      <c r="AC7" s="420" t="s">
        <v>9</v>
      </c>
      <c r="AD7" s="421"/>
      <c r="AE7" s="422"/>
      <c r="AF7" s="426" t="s">
        <v>10</v>
      </c>
      <c r="AG7" s="427"/>
      <c r="AH7" s="427"/>
      <c r="AI7" s="427"/>
      <c r="AJ7" s="427"/>
      <c r="AK7" s="427"/>
      <c r="AL7" s="428"/>
      <c r="AM7" s="432"/>
      <c r="AN7" s="35"/>
      <c r="AO7" s="35"/>
      <c r="AP7" s="35"/>
      <c r="AQ7" s="35"/>
      <c r="AR7" s="35"/>
      <c r="AS7" s="35"/>
      <c r="AT7" s="35"/>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0"/>
      <c r="CK7" s="40"/>
      <c r="CL7" s="40"/>
      <c r="CM7" s="40"/>
      <c r="CN7" s="40"/>
      <c r="CO7" s="40"/>
      <c r="CP7" s="40"/>
      <c r="CQ7" s="40"/>
      <c r="CR7" s="40"/>
      <c r="CS7" s="40"/>
      <c r="CT7" s="40"/>
      <c r="CU7" s="40"/>
      <c r="CV7" s="40"/>
      <c r="CW7" s="40"/>
      <c r="CX7" s="40"/>
      <c r="CY7" s="40"/>
      <c r="CZ7" s="40"/>
      <c r="DA7" s="40"/>
      <c r="DB7" s="40"/>
      <c r="DC7" s="40"/>
      <c r="DD7" s="40"/>
      <c r="DE7" s="40"/>
      <c r="DF7" s="40"/>
      <c r="DG7" s="40"/>
      <c r="DH7" s="40"/>
      <c r="DI7" s="40"/>
      <c r="DJ7" s="40"/>
      <c r="DK7" s="40"/>
      <c r="DL7" s="40"/>
      <c r="DM7" s="40"/>
      <c r="DN7" s="40"/>
      <c r="DO7" s="40"/>
      <c r="DP7" s="40"/>
      <c r="DQ7" s="40"/>
      <c r="DR7" s="40"/>
      <c r="DS7" s="40"/>
      <c r="DT7" s="40"/>
      <c r="DU7" s="40"/>
      <c r="DV7" s="40"/>
      <c r="DW7" s="40"/>
      <c r="DX7" s="40"/>
      <c r="DY7" s="40"/>
      <c r="DZ7" s="40"/>
      <c r="EA7" s="40"/>
      <c r="EB7" s="40"/>
      <c r="EC7" s="40"/>
      <c r="ED7" s="40"/>
      <c r="EE7" s="40"/>
      <c r="EF7" s="40"/>
      <c r="EG7" s="40"/>
      <c r="EH7" s="40"/>
      <c r="EI7" s="40"/>
      <c r="EJ7" s="40"/>
      <c r="EK7" s="40"/>
      <c r="EL7" s="40"/>
      <c r="EM7" s="40"/>
      <c r="EN7" s="40"/>
      <c r="EO7" s="40"/>
      <c r="EP7" s="40"/>
      <c r="EQ7" s="40"/>
      <c r="ER7" s="40"/>
      <c r="ES7" s="40"/>
      <c r="ET7" s="40"/>
    </row>
    <row r="8" spans="1:150" s="15" customFormat="1" ht="15" x14ac:dyDescent="0.2">
      <c r="A8" s="221"/>
      <c r="B8" s="446"/>
      <c r="C8" s="447"/>
      <c r="D8" s="447"/>
      <c r="E8" s="447"/>
      <c r="F8" s="447"/>
      <c r="G8" s="447"/>
      <c r="H8" s="447"/>
      <c r="I8" s="447"/>
      <c r="J8" s="448"/>
      <c r="K8" s="448"/>
      <c r="L8" s="448"/>
      <c r="M8" s="447"/>
      <c r="N8" s="447"/>
      <c r="O8" s="447"/>
      <c r="P8" s="447"/>
      <c r="Q8" s="447"/>
      <c r="R8" s="447"/>
      <c r="S8" s="447"/>
      <c r="T8" s="447"/>
      <c r="U8" s="447"/>
      <c r="V8" s="447"/>
      <c r="W8" s="447"/>
      <c r="X8" s="447"/>
      <c r="Y8" s="447"/>
      <c r="Z8" s="447"/>
      <c r="AA8" s="447"/>
      <c r="AB8" s="219"/>
      <c r="AC8" s="423"/>
      <c r="AD8" s="424"/>
      <c r="AE8" s="425"/>
      <c r="AF8" s="429"/>
      <c r="AG8" s="430"/>
      <c r="AH8" s="430"/>
      <c r="AI8" s="430"/>
      <c r="AJ8" s="430"/>
      <c r="AK8" s="430"/>
      <c r="AL8" s="431"/>
      <c r="AM8" s="433"/>
      <c r="AN8" s="35"/>
      <c r="AO8" s="35"/>
      <c r="AP8" s="35"/>
      <c r="AQ8" s="35"/>
      <c r="AR8" s="35"/>
      <c r="AS8" s="35"/>
      <c r="AT8" s="35"/>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c r="ES8" s="40"/>
      <c r="ET8" s="40"/>
    </row>
    <row r="9" spans="1:150" s="15" customFormat="1" ht="16.5" thickBot="1" x14ac:dyDescent="0.25">
      <c r="A9" s="221"/>
      <c r="B9" s="457" t="s">
        <v>11</v>
      </c>
      <c r="C9" s="458"/>
      <c r="D9" s="459"/>
      <c r="E9" s="438" t="s">
        <v>12</v>
      </c>
      <c r="F9" s="439"/>
      <c r="G9" s="436" t="s">
        <v>13</v>
      </c>
      <c r="H9" s="436"/>
      <c r="I9" s="436"/>
      <c r="J9" s="437"/>
      <c r="K9" s="437"/>
      <c r="L9" s="437"/>
      <c r="M9" s="455" t="s">
        <v>14</v>
      </c>
      <c r="N9" s="456"/>
      <c r="O9" s="440" t="s">
        <v>15</v>
      </c>
      <c r="P9" s="441"/>
      <c r="Q9" s="441"/>
      <c r="R9" s="441"/>
      <c r="S9" s="441"/>
      <c r="T9" s="442"/>
      <c r="U9" s="438" t="s">
        <v>16</v>
      </c>
      <c r="V9" s="460"/>
      <c r="W9" s="460"/>
      <c r="X9" s="460"/>
      <c r="Y9" s="460"/>
      <c r="Z9" s="460"/>
      <c r="AA9" s="460"/>
      <c r="AB9" s="461"/>
      <c r="AC9" s="449"/>
      <c r="AD9" s="450"/>
      <c r="AE9" s="451"/>
      <c r="AF9" s="452" t="s">
        <v>17</v>
      </c>
      <c r="AG9" s="453"/>
      <c r="AH9" s="453"/>
      <c r="AI9" s="453"/>
      <c r="AJ9" s="453"/>
      <c r="AK9" s="453"/>
      <c r="AL9" s="454"/>
      <c r="AM9" s="433"/>
      <c r="AN9" s="35"/>
      <c r="AO9" s="35"/>
      <c r="AP9" s="35"/>
      <c r="AQ9" s="35"/>
      <c r="AR9" s="35"/>
      <c r="AS9" s="35"/>
      <c r="AT9" s="35"/>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row>
    <row r="10" spans="1:150" s="15" customFormat="1" ht="38.25" customHeight="1" thickBot="1" x14ac:dyDescent="0.25">
      <c r="A10" s="103" t="s">
        <v>18</v>
      </c>
      <c r="B10" s="103" t="s">
        <v>19</v>
      </c>
      <c r="C10" s="31" t="s">
        <v>20</v>
      </c>
      <c r="D10" s="31" t="s">
        <v>21</v>
      </c>
      <c r="E10" s="31" t="s">
        <v>22</v>
      </c>
      <c r="F10" s="31" t="s">
        <v>23</v>
      </c>
      <c r="G10" s="31" t="s">
        <v>24</v>
      </c>
      <c r="H10" s="31" t="s">
        <v>25</v>
      </c>
      <c r="I10" s="31" t="s">
        <v>26</v>
      </c>
      <c r="J10" s="31" t="s">
        <v>27</v>
      </c>
      <c r="K10" s="31" t="s">
        <v>28</v>
      </c>
      <c r="L10" s="31" t="s">
        <v>29</v>
      </c>
      <c r="M10" s="31" t="s">
        <v>30</v>
      </c>
      <c r="N10" s="31" t="s">
        <v>31</v>
      </c>
      <c r="O10" s="59" t="s">
        <v>32</v>
      </c>
      <c r="P10" s="59" t="s">
        <v>33</v>
      </c>
      <c r="Q10" s="31" t="s">
        <v>34</v>
      </c>
      <c r="R10" s="31" t="s">
        <v>35</v>
      </c>
      <c r="S10" s="31" t="s">
        <v>36</v>
      </c>
      <c r="T10" s="31" t="s">
        <v>37</v>
      </c>
      <c r="U10" s="31" t="s">
        <v>38</v>
      </c>
      <c r="V10" s="29" t="s">
        <v>39</v>
      </c>
      <c r="W10" s="31" t="s">
        <v>40</v>
      </c>
      <c r="X10" s="29" t="s">
        <v>41</v>
      </c>
      <c r="Y10" s="159" t="s">
        <v>42</v>
      </c>
      <c r="Z10" s="29" t="s">
        <v>43</v>
      </c>
      <c r="AA10" s="31" t="s">
        <v>44</v>
      </c>
      <c r="AB10" s="29" t="s">
        <v>45</v>
      </c>
      <c r="AC10" s="32" t="s">
        <v>46</v>
      </c>
      <c r="AD10" s="33" t="s">
        <v>47</v>
      </c>
      <c r="AE10" s="34" t="s">
        <v>48</v>
      </c>
      <c r="AF10" s="30" t="s">
        <v>49</v>
      </c>
      <c r="AG10" s="31" t="s">
        <v>50</v>
      </c>
      <c r="AH10" s="31" t="s">
        <v>51</v>
      </c>
      <c r="AI10" s="31" t="s">
        <v>52</v>
      </c>
      <c r="AJ10" s="31" t="s">
        <v>53</v>
      </c>
      <c r="AK10" s="31" t="s">
        <v>1397</v>
      </c>
      <c r="AL10" s="31" t="s">
        <v>54</v>
      </c>
      <c r="AM10" s="304" t="s">
        <v>55</v>
      </c>
      <c r="AN10" s="329" t="s">
        <v>1495</v>
      </c>
      <c r="AO10" s="35"/>
      <c r="AP10" s="35"/>
      <c r="AQ10" s="35"/>
      <c r="AR10" s="35"/>
      <c r="AS10" s="35"/>
      <c r="AT10" s="35"/>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row>
    <row r="11" spans="1:150" s="153" customFormat="1" ht="84.75" customHeight="1" x14ac:dyDescent="0.2">
      <c r="A11" s="392" t="s">
        <v>1496</v>
      </c>
      <c r="B11" s="393" t="s">
        <v>57</v>
      </c>
      <c r="C11" s="77" t="s">
        <v>1346</v>
      </c>
      <c r="D11" s="77" t="s">
        <v>1347</v>
      </c>
      <c r="E11" s="77" t="s">
        <v>1348</v>
      </c>
      <c r="F11" s="76">
        <v>0.91</v>
      </c>
      <c r="G11" s="76" t="s">
        <v>674</v>
      </c>
      <c r="H11" s="76" t="s">
        <v>675</v>
      </c>
      <c r="I11" s="76" t="s">
        <v>63</v>
      </c>
      <c r="J11" s="76" t="s">
        <v>676</v>
      </c>
      <c r="K11" s="303">
        <v>3203285629</v>
      </c>
      <c r="L11" s="76" t="s">
        <v>677</v>
      </c>
      <c r="M11" s="79">
        <v>42795</v>
      </c>
      <c r="N11" s="79">
        <v>43100</v>
      </c>
      <c r="O11" s="77" t="s">
        <v>1349</v>
      </c>
      <c r="P11" s="77" t="s">
        <v>1350</v>
      </c>
      <c r="Q11" s="260">
        <v>1</v>
      </c>
      <c r="R11" s="260" t="s">
        <v>89</v>
      </c>
      <c r="S11" s="260" t="s">
        <v>89</v>
      </c>
      <c r="T11" s="260" t="s">
        <v>89</v>
      </c>
      <c r="U11" s="261">
        <v>1</v>
      </c>
      <c r="V11" s="260">
        <v>1</v>
      </c>
      <c r="W11" s="260" t="s">
        <v>89</v>
      </c>
      <c r="X11" s="260" t="s">
        <v>89</v>
      </c>
      <c r="Y11" s="260" t="s">
        <v>89</v>
      </c>
      <c r="Z11" s="260" t="s">
        <v>89</v>
      </c>
      <c r="AA11" s="77"/>
      <c r="AB11" s="77"/>
      <c r="AC11" s="107" t="s">
        <v>766</v>
      </c>
      <c r="AD11" s="107" t="s">
        <v>680</v>
      </c>
      <c r="AE11" s="107" t="s">
        <v>681</v>
      </c>
      <c r="AF11" s="76">
        <v>1067</v>
      </c>
      <c r="AG11" s="77" t="s">
        <v>682</v>
      </c>
      <c r="AH11" s="77" t="s">
        <v>773</v>
      </c>
      <c r="AI11" s="135">
        <v>2703000000</v>
      </c>
      <c r="AJ11" s="76" t="s">
        <v>345</v>
      </c>
      <c r="AK11" s="76" t="s">
        <v>345</v>
      </c>
      <c r="AL11" s="162" t="s">
        <v>1497</v>
      </c>
      <c r="AM11" s="305" t="s">
        <v>1351</v>
      </c>
      <c r="AN11" s="153" t="s">
        <v>1498</v>
      </c>
      <c r="AO11" s="41"/>
      <c r="AP11" s="41"/>
      <c r="AQ11" s="41"/>
      <c r="AR11" s="41"/>
      <c r="AS11" s="41"/>
      <c r="AT11" s="41"/>
      <c r="AU11" s="41"/>
      <c r="AV11" s="394"/>
    </row>
    <row r="12" spans="1:150" s="42" customFormat="1" ht="114.75" x14ac:dyDescent="0.2">
      <c r="A12" s="224" t="s">
        <v>56</v>
      </c>
      <c r="B12" s="225" t="s">
        <v>57</v>
      </c>
      <c r="C12" s="195" t="s">
        <v>58</v>
      </c>
      <c r="D12" s="195" t="s">
        <v>59</v>
      </c>
      <c r="E12" s="195" t="s">
        <v>60</v>
      </c>
      <c r="F12" s="194">
        <v>0.69</v>
      </c>
      <c r="G12" s="194" t="s">
        <v>61</v>
      </c>
      <c r="H12" s="194" t="s">
        <v>62</v>
      </c>
      <c r="I12" s="194" t="s">
        <v>63</v>
      </c>
      <c r="J12" s="194" t="s">
        <v>64</v>
      </c>
      <c r="K12" s="194">
        <v>3159286978</v>
      </c>
      <c r="L12" s="226" t="s">
        <v>65</v>
      </c>
      <c r="M12" s="178">
        <v>43101</v>
      </c>
      <c r="N12" s="178">
        <v>43981</v>
      </c>
      <c r="O12" s="195" t="s">
        <v>66</v>
      </c>
      <c r="P12" s="180" t="s">
        <v>67</v>
      </c>
      <c r="Q12" s="179" t="s">
        <v>68</v>
      </c>
      <c r="R12" s="179">
        <v>0.4</v>
      </c>
      <c r="S12" s="179">
        <v>0.3</v>
      </c>
      <c r="T12" s="179">
        <v>0.3</v>
      </c>
      <c r="U12" s="179" t="s">
        <v>68</v>
      </c>
      <c r="V12" s="179" t="s">
        <v>68</v>
      </c>
      <c r="W12" s="179">
        <v>0.5</v>
      </c>
      <c r="X12" s="179">
        <v>1.25</v>
      </c>
      <c r="Y12" s="269">
        <v>0.3</v>
      </c>
      <c r="Z12" s="292">
        <v>1</v>
      </c>
      <c r="AA12" s="195"/>
      <c r="AB12" s="195"/>
      <c r="AC12" s="195" t="s">
        <v>69</v>
      </c>
      <c r="AD12" s="195" t="s">
        <v>70</v>
      </c>
      <c r="AE12" s="195"/>
      <c r="AF12" s="194">
        <v>1108</v>
      </c>
      <c r="AG12" s="194" t="s">
        <v>71</v>
      </c>
      <c r="AH12" s="180" t="s">
        <v>72</v>
      </c>
      <c r="AI12" s="272">
        <v>60635373370</v>
      </c>
      <c r="AJ12" s="194" t="s">
        <v>68</v>
      </c>
      <c r="AK12" s="194" t="s">
        <v>68</v>
      </c>
      <c r="AL12" s="271" t="s">
        <v>1382</v>
      </c>
      <c r="AM12" s="305" t="s">
        <v>73</v>
      </c>
      <c r="AN12" s="330">
        <v>2019</v>
      </c>
      <c r="AO12" s="41"/>
      <c r="AP12" s="41"/>
      <c r="AQ12" s="41"/>
      <c r="AR12" s="41"/>
      <c r="AS12" s="41"/>
      <c r="AT12" s="41"/>
      <c r="AU12" s="227"/>
      <c r="AV12" s="228"/>
      <c r="AW12" s="228"/>
      <c r="AX12" s="228"/>
      <c r="AY12" s="228"/>
      <c r="AZ12" s="228"/>
      <c r="BA12" s="228"/>
      <c r="BB12" s="228"/>
      <c r="BC12" s="228"/>
      <c r="BD12" s="228"/>
      <c r="BE12" s="228"/>
      <c r="BF12" s="228"/>
      <c r="BG12" s="228"/>
      <c r="BH12" s="228"/>
      <c r="BI12" s="228"/>
      <c r="BJ12" s="228"/>
      <c r="BK12" s="228"/>
      <c r="BL12" s="228"/>
      <c r="BM12" s="228"/>
      <c r="BN12" s="228"/>
      <c r="BO12" s="228"/>
      <c r="BP12" s="228"/>
      <c r="BQ12" s="228"/>
      <c r="BR12" s="228"/>
      <c r="BS12" s="228"/>
      <c r="BT12" s="228"/>
      <c r="BU12" s="228"/>
      <c r="BV12" s="228"/>
      <c r="BW12" s="228"/>
      <c r="BX12" s="228"/>
      <c r="BY12" s="228"/>
      <c r="BZ12" s="228"/>
      <c r="CA12" s="228"/>
      <c r="CB12" s="228"/>
      <c r="CC12" s="228"/>
      <c r="CD12" s="228"/>
      <c r="CE12" s="228"/>
      <c r="CF12" s="228"/>
      <c r="CG12" s="228"/>
      <c r="CH12" s="228"/>
      <c r="CI12" s="228"/>
      <c r="CJ12" s="228"/>
      <c r="CK12" s="228"/>
      <c r="CL12" s="228"/>
      <c r="CM12" s="228"/>
      <c r="CN12" s="228"/>
      <c r="CO12" s="228"/>
      <c r="CP12" s="228"/>
      <c r="CQ12" s="228"/>
      <c r="CR12" s="228"/>
      <c r="CS12" s="228"/>
      <c r="CT12" s="228"/>
      <c r="CU12" s="228"/>
      <c r="CV12" s="228"/>
      <c r="CW12" s="228"/>
      <c r="CX12" s="228"/>
      <c r="CY12" s="228"/>
      <c r="CZ12" s="228"/>
      <c r="DA12" s="228"/>
      <c r="DB12" s="228"/>
      <c r="DC12" s="228"/>
      <c r="DD12" s="228"/>
      <c r="DE12" s="228"/>
      <c r="DF12" s="228"/>
      <c r="DG12" s="228"/>
      <c r="DH12" s="228"/>
      <c r="DI12" s="228"/>
      <c r="DJ12" s="228"/>
      <c r="DK12" s="228"/>
      <c r="DL12" s="228"/>
      <c r="DM12" s="228"/>
      <c r="DN12" s="228"/>
      <c r="DO12" s="228"/>
      <c r="DP12" s="228"/>
      <c r="DQ12" s="228"/>
      <c r="DR12" s="228"/>
      <c r="DS12" s="228"/>
      <c r="DT12" s="228"/>
      <c r="DU12" s="228"/>
      <c r="DV12" s="228"/>
      <c r="DW12" s="228"/>
      <c r="DX12" s="228"/>
      <c r="DY12" s="228"/>
      <c r="DZ12" s="228"/>
      <c r="EA12" s="228"/>
      <c r="EB12" s="228"/>
      <c r="EC12" s="228"/>
      <c r="ED12" s="228"/>
      <c r="EE12" s="228"/>
      <c r="EF12" s="228"/>
      <c r="EG12" s="228"/>
      <c r="EH12" s="228"/>
      <c r="EI12" s="228"/>
      <c r="EJ12" s="228"/>
      <c r="EK12" s="228"/>
      <c r="EL12" s="228"/>
      <c r="EM12" s="228"/>
      <c r="EN12" s="228"/>
      <c r="EO12" s="228"/>
      <c r="EP12" s="228"/>
      <c r="EQ12" s="228"/>
      <c r="ER12" s="228"/>
      <c r="ES12" s="228"/>
      <c r="ET12" s="228"/>
    </row>
    <row r="13" spans="1:150" s="42" customFormat="1" ht="127.5" x14ac:dyDescent="0.2">
      <c r="A13" s="224" t="s">
        <v>74</v>
      </c>
      <c r="B13" s="225" t="s">
        <v>57</v>
      </c>
      <c r="C13" s="195" t="s">
        <v>75</v>
      </c>
      <c r="D13" s="195" t="s">
        <v>76</v>
      </c>
      <c r="E13" s="180" t="s">
        <v>77</v>
      </c>
      <c r="F13" s="76">
        <v>0.69</v>
      </c>
      <c r="G13" s="194" t="s">
        <v>61</v>
      </c>
      <c r="H13" s="194" t="s">
        <v>62</v>
      </c>
      <c r="I13" s="194" t="s">
        <v>63</v>
      </c>
      <c r="J13" s="194" t="s">
        <v>78</v>
      </c>
      <c r="K13" s="229" t="s">
        <v>79</v>
      </c>
      <c r="L13" s="194" t="s">
        <v>80</v>
      </c>
      <c r="M13" s="178">
        <v>42522</v>
      </c>
      <c r="N13" s="178">
        <v>43981</v>
      </c>
      <c r="O13" s="195" t="s">
        <v>81</v>
      </c>
      <c r="P13" s="181" t="s">
        <v>82</v>
      </c>
      <c r="Q13" s="179">
        <v>1</v>
      </c>
      <c r="R13" s="179">
        <v>1</v>
      </c>
      <c r="S13" s="179">
        <v>1</v>
      </c>
      <c r="T13" s="179">
        <v>1</v>
      </c>
      <c r="U13" s="179">
        <v>1</v>
      </c>
      <c r="V13" s="179">
        <v>1</v>
      </c>
      <c r="W13" s="179">
        <v>1</v>
      </c>
      <c r="X13" s="179">
        <v>1</v>
      </c>
      <c r="Y13" s="335">
        <v>1</v>
      </c>
      <c r="Z13" s="240">
        <v>1</v>
      </c>
      <c r="AA13" s="195"/>
      <c r="AB13" s="195"/>
      <c r="AC13" s="195" t="s">
        <v>69</v>
      </c>
      <c r="AD13" s="195" t="s">
        <v>70</v>
      </c>
      <c r="AE13" s="195"/>
      <c r="AF13" s="194">
        <v>1101</v>
      </c>
      <c r="AG13" s="194" t="s">
        <v>83</v>
      </c>
      <c r="AH13" s="180" t="s">
        <v>84</v>
      </c>
      <c r="AI13" s="197">
        <v>4204693628</v>
      </c>
      <c r="AJ13" s="184" t="s">
        <v>63</v>
      </c>
      <c r="AK13" s="336" t="s">
        <v>455</v>
      </c>
      <c r="AL13" s="337" t="s">
        <v>1423</v>
      </c>
      <c r="AM13" s="306" t="s">
        <v>85</v>
      </c>
      <c r="AN13" s="330">
        <v>2019</v>
      </c>
      <c r="AO13" s="41"/>
      <c r="AP13" s="41"/>
      <c r="AQ13" s="41"/>
      <c r="AR13" s="41"/>
      <c r="AS13" s="41"/>
      <c r="AT13" s="41"/>
      <c r="AU13" s="227"/>
      <c r="AV13" s="228"/>
      <c r="AW13" s="228"/>
      <c r="AX13" s="228"/>
      <c r="AY13" s="228"/>
      <c r="AZ13" s="228"/>
      <c r="BA13" s="228"/>
      <c r="BB13" s="228"/>
      <c r="BC13" s="228"/>
      <c r="BD13" s="228"/>
      <c r="BE13" s="228"/>
      <c r="BF13" s="228"/>
      <c r="BG13" s="228"/>
      <c r="BH13" s="228"/>
      <c r="BI13" s="228"/>
      <c r="BJ13" s="228"/>
      <c r="BK13" s="228"/>
      <c r="BL13" s="228"/>
      <c r="BM13" s="228"/>
      <c r="BN13" s="228"/>
      <c r="BO13" s="228"/>
      <c r="BP13" s="228"/>
      <c r="BQ13" s="228"/>
      <c r="BR13" s="228"/>
      <c r="BS13" s="228"/>
      <c r="BT13" s="228"/>
      <c r="BU13" s="228"/>
      <c r="BV13" s="228"/>
      <c r="BW13" s="228"/>
      <c r="BX13" s="228"/>
      <c r="BY13" s="228"/>
      <c r="BZ13" s="228"/>
      <c r="CA13" s="228"/>
      <c r="CB13" s="228"/>
      <c r="CC13" s="228"/>
      <c r="CD13" s="228"/>
      <c r="CE13" s="228"/>
      <c r="CF13" s="228"/>
      <c r="CG13" s="228"/>
      <c r="CH13" s="228"/>
      <c r="CI13" s="228"/>
      <c r="CJ13" s="228"/>
      <c r="CK13" s="228"/>
      <c r="CL13" s="228"/>
      <c r="CM13" s="228"/>
      <c r="CN13" s="228"/>
      <c r="CO13" s="228"/>
      <c r="CP13" s="228"/>
      <c r="CQ13" s="228"/>
      <c r="CR13" s="228"/>
      <c r="CS13" s="228"/>
      <c r="CT13" s="228"/>
      <c r="CU13" s="228"/>
      <c r="CV13" s="228"/>
      <c r="CW13" s="228"/>
      <c r="CX13" s="228"/>
      <c r="CY13" s="228"/>
      <c r="CZ13" s="228"/>
      <c r="DA13" s="228"/>
      <c r="DB13" s="228"/>
      <c r="DC13" s="228"/>
      <c r="DD13" s="228"/>
      <c r="DE13" s="228"/>
      <c r="DF13" s="228"/>
      <c r="DG13" s="228"/>
      <c r="DH13" s="228"/>
      <c r="DI13" s="228"/>
      <c r="DJ13" s="228"/>
      <c r="DK13" s="228"/>
      <c r="DL13" s="228"/>
      <c r="DM13" s="228"/>
      <c r="DN13" s="228"/>
      <c r="DO13" s="228"/>
      <c r="DP13" s="228"/>
      <c r="DQ13" s="228"/>
      <c r="DR13" s="228"/>
      <c r="DS13" s="228"/>
      <c r="DT13" s="228"/>
      <c r="DU13" s="228"/>
      <c r="DV13" s="228"/>
      <c r="DW13" s="228"/>
      <c r="DX13" s="228"/>
      <c r="DY13" s="228"/>
      <c r="DZ13" s="228"/>
      <c r="EA13" s="228"/>
      <c r="EB13" s="228"/>
      <c r="EC13" s="228"/>
      <c r="ED13" s="228"/>
      <c r="EE13" s="228"/>
      <c r="EF13" s="228"/>
      <c r="EG13" s="228"/>
      <c r="EH13" s="228"/>
      <c r="EI13" s="228"/>
      <c r="EJ13" s="228"/>
      <c r="EK13" s="228"/>
      <c r="EL13" s="228"/>
      <c r="EM13" s="228"/>
      <c r="EN13" s="228"/>
      <c r="EO13" s="228"/>
      <c r="EP13" s="228"/>
      <c r="EQ13" s="228"/>
      <c r="ER13" s="228"/>
      <c r="ES13" s="228"/>
      <c r="ET13" s="228"/>
    </row>
    <row r="14" spans="1:150" s="42" customFormat="1" ht="89.25" x14ac:dyDescent="0.2">
      <c r="A14" s="224" t="s">
        <v>86</v>
      </c>
      <c r="B14" s="225" t="s">
        <v>57</v>
      </c>
      <c r="C14" s="195" t="s">
        <v>75</v>
      </c>
      <c r="D14" s="195" t="s">
        <v>76</v>
      </c>
      <c r="E14" s="195" t="s">
        <v>1425</v>
      </c>
      <c r="F14" s="194">
        <v>0.69</v>
      </c>
      <c r="G14" s="194" t="s">
        <v>61</v>
      </c>
      <c r="H14" s="194" t="s">
        <v>62</v>
      </c>
      <c r="I14" s="194" t="s">
        <v>63</v>
      </c>
      <c r="J14" s="194" t="s">
        <v>64</v>
      </c>
      <c r="K14" s="194">
        <v>3159286978</v>
      </c>
      <c r="L14" s="226" t="s">
        <v>65</v>
      </c>
      <c r="M14" s="178">
        <v>43101</v>
      </c>
      <c r="N14" s="178">
        <v>43981</v>
      </c>
      <c r="O14" s="195" t="s">
        <v>87</v>
      </c>
      <c r="P14" s="195" t="s">
        <v>88</v>
      </c>
      <c r="Q14" s="194" t="s">
        <v>89</v>
      </c>
      <c r="R14" s="186">
        <v>4</v>
      </c>
      <c r="S14" s="186">
        <v>4</v>
      </c>
      <c r="T14" s="186">
        <v>4</v>
      </c>
      <c r="U14" s="194" t="s">
        <v>89</v>
      </c>
      <c r="V14" s="179" t="s">
        <v>89</v>
      </c>
      <c r="W14" s="186">
        <v>4</v>
      </c>
      <c r="X14" s="179">
        <v>1</v>
      </c>
      <c r="Y14" s="186">
        <v>4</v>
      </c>
      <c r="Z14" s="240">
        <v>1</v>
      </c>
      <c r="AA14" s="195"/>
      <c r="AB14" s="195"/>
      <c r="AC14" s="195" t="s">
        <v>69</v>
      </c>
      <c r="AD14" s="195" t="s">
        <v>70</v>
      </c>
      <c r="AE14" s="195"/>
      <c r="AF14" s="194">
        <v>1108</v>
      </c>
      <c r="AG14" s="194" t="s">
        <v>71</v>
      </c>
      <c r="AH14" s="180" t="s">
        <v>72</v>
      </c>
      <c r="AI14" s="197">
        <v>60635373370</v>
      </c>
      <c r="AJ14" s="194" t="s">
        <v>68</v>
      </c>
      <c r="AK14" s="194" t="s">
        <v>68</v>
      </c>
      <c r="AL14" s="337" t="s">
        <v>1379</v>
      </c>
      <c r="AM14" s="306" t="s">
        <v>85</v>
      </c>
      <c r="AN14" s="330">
        <v>2019</v>
      </c>
      <c r="AO14" s="41"/>
      <c r="AP14" s="41"/>
      <c r="AQ14" s="41"/>
      <c r="AR14" s="41"/>
      <c r="AS14" s="41"/>
      <c r="AT14" s="41"/>
      <c r="AU14" s="227"/>
      <c r="AV14" s="228"/>
      <c r="AW14" s="228"/>
      <c r="AX14" s="228"/>
      <c r="AY14" s="228"/>
      <c r="AZ14" s="228"/>
      <c r="BA14" s="228"/>
      <c r="BB14" s="228"/>
      <c r="BC14" s="228"/>
      <c r="BD14" s="228"/>
      <c r="BE14" s="228"/>
      <c r="BF14" s="228"/>
      <c r="BG14" s="228"/>
      <c r="BH14" s="228"/>
      <c r="BI14" s="228"/>
      <c r="BJ14" s="228"/>
      <c r="BK14" s="228"/>
      <c r="BL14" s="228"/>
      <c r="BM14" s="228"/>
      <c r="BN14" s="228"/>
      <c r="BO14" s="228"/>
      <c r="BP14" s="228"/>
      <c r="BQ14" s="228"/>
      <c r="BR14" s="228"/>
      <c r="BS14" s="228"/>
      <c r="BT14" s="228"/>
      <c r="BU14" s="228"/>
      <c r="BV14" s="228"/>
      <c r="BW14" s="228"/>
      <c r="BX14" s="228"/>
      <c r="BY14" s="228"/>
      <c r="BZ14" s="228"/>
      <c r="CA14" s="228"/>
      <c r="CB14" s="228"/>
      <c r="CC14" s="228"/>
      <c r="CD14" s="228"/>
      <c r="CE14" s="228"/>
      <c r="CF14" s="228"/>
      <c r="CG14" s="228"/>
      <c r="CH14" s="228"/>
      <c r="CI14" s="228"/>
      <c r="CJ14" s="228"/>
      <c r="CK14" s="228"/>
      <c r="CL14" s="228"/>
      <c r="CM14" s="228"/>
      <c r="CN14" s="228"/>
      <c r="CO14" s="228"/>
      <c r="CP14" s="228"/>
      <c r="CQ14" s="228"/>
      <c r="CR14" s="228"/>
      <c r="CS14" s="228"/>
      <c r="CT14" s="228"/>
      <c r="CU14" s="228"/>
      <c r="CV14" s="228"/>
      <c r="CW14" s="228"/>
      <c r="CX14" s="228"/>
      <c r="CY14" s="228"/>
      <c r="CZ14" s="228"/>
      <c r="DA14" s="228"/>
      <c r="DB14" s="228"/>
      <c r="DC14" s="228"/>
      <c r="DD14" s="228"/>
      <c r="DE14" s="228"/>
      <c r="DF14" s="228"/>
      <c r="DG14" s="228"/>
      <c r="DH14" s="228"/>
      <c r="DI14" s="228"/>
      <c r="DJ14" s="228"/>
      <c r="DK14" s="228"/>
      <c r="DL14" s="228"/>
      <c r="DM14" s="228"/>
      <c r="DN14" s="228"/>
      <c r="DO14" s="228"/>
      <c r="DP14" s="228"/>
      <c r="DQ14" s="228"/>
      <c r="DR14" s="228"/>
      <c r="DS14" s="228"/>
      <c r="DT14" s="228"/>
      <c r="DU14" s="228"/>
      <c r="DV14" s="228"/>
      <c r="DW14" s="228"/>
      <c r="DX14" s="228"/>
      <c r="DY14" s="228"/>
      <c r="DZ14" s="228"/>
      <c r="EA14" s="228"/>
      <c r="EB14" s="228"/>
      <c r="EC14" s="228"/>
      <c r="ED14" s="228"/>
      <c r="EE14" s="228"/>
      <c r="EF14" s="228"/>
      <c r="EG14" s="228"/>
      <c r="EH14" s="228"/>
      <c r="EI14" s="228"/>
      <c r="EJ14" s="228"/>
      <c r="EK14" s="228"/>
      <c r="EL14" s="228"/>
      <c r="EM14" s="228"/>
      <c r="EN14" s="228"/>
      <c r="EO14" s="228"/>
      <c r="EP14" s="228"/>
      <c r="EQ14" s="228"/>
      <c r="ER14" s="228"/>
      <c r="ES14" s="228"/>
      <c r="ET14" s="228"/>
    </row>
    <row r="15" spans="1:150" s="42" customFormat="1" ht="101.25" customHeight="1" x14ac:dyDescent="0.2">
      <c r="A15" s="224" t="s">
        <v>91</v>
      </c>
      <c r="B15" s="225" t="s">
        <v>57</v>
      </c>
      <c r="C15" s="195" t="s">
        <v>75</v>
      </c>
      <c r="D15" s="195" t="s">
        <v>76</v>
      </c>
      <c r="E15" s="195" t="s">
        <v>92</v>
      </c>
      <c r="F15" s="194">
        <v>0.69</v>
      </c>
      <c r="G15" s="194" t="s">
        <v>61</v>
      </c>
      <c r="H15" s="194" t="s">
        <v>62</v>
      </c>
      <c r="I15" s="194" t="s">
        <v>63</v>
      </c>
      <c r="J15" s="194" t="s">
        <v>64</v>
      </c>
      <c r="K15" s="194">
        <v>3159286978</v>
      </c>
      <c r="L15" s="226" t="s">
        <v>65</v>
      </c>
      <c r="M15" s="178">
        <v>43101</v>
      </c>
      <c r="N15" s="178">
        <v>43981</v>
      </c>
      <c r="O15" s="195" t="s">
        <v>93</v>
      </c>
      <c r="P15" s="195" t="s">
        <v>94</v>
      </c>
      <c r="Q15" s="194" t="s">
        <v>89</v>
      </c>
      <c r="R15" s="194">
        <v>12</v>
      </c>
      <c r="S15" s="194">
        <v>12</v>
      </c>
      <c r="T15" s="194">
        <v>12</v>
      </c>
      <c r="U15" s="194" t="s">
        <v>89</v>
      </c>
      <c r="V15" s="179" t="s">
        <v>89</v>
      </c>
      <c r="W15" s="194">
        <v>12</v>
      </c>
      <c r="X15" s="179">
        <v>1</v>
      </c>
      <c r="Y15" s="194">
        <v>15</v>
      </c>
      <c r="Z15" s="240">
        <v>1.25</v>
      </c>
      <c r="AA15" s="195"/>
      <c r="AB15" s="195"/>
      <c r="AC15" s="195" t="s">
        <v>69</v>
      </c>
      <c r="AD15" s="195" t="s">
        <v>70</v>
      </c>
      <c r="AE15" s="195"/>
      <c r="AF15" s="194">
        <v>1108</v>
      </c>
      <c r="AG15" s="194" t="s">
        <v>71</v>
      </c>
      <c r="AH15" s="180" t="s">
        <v>72</v>
      </c>
      <c r="AI15" s="197">
        <v>60635373370</v>
      </c>
      <c r="AJ15" s="194" t="s">
        <v>68</v>
      </c>
      <c r="AK15" s="194" t="s">
        <v>68</v>
      </c>
      <c r="AL15" s="337" t="s">
        <v>1426</v>
      </c>
      <c r="AM15" s="306" t="s">
        <v>85</v>
      </c>
      <c r="AN15" s="330">
        <v>2019</v>
      </c>
      <c r="AO15" s="41"/>
      <c r="AP15" s="41"/>
      <c r="AQ15" s="41"/>
      <c r="AR15" s="41"/>
      <c r="AS15" s="41"/>
      <c r="AT15" s="41"/>
      <c r="AU15" s="227"/>
      <c r="AV15" s="228"/>
      <c r="AW15" s="228"/>
      <c r="AX15" s="228"/>
      <c r="AY15" s="228"/>
      <c r="AZ15" s="228"/>
      <c r="BA15" s="228"/>
      <c r="BB15" s="228"/>
      <c r="BC15" s="228"/>
      <c r="BD15" s="228"/>
      <c r="BE15" s="228"/>
      <c r="BF15" s="228"/>
      <c r="BG15" s="228"/>
      <c r="BH15" s="228"/>
      <c r="BI15" s="228"/>
      <c r="BJ15" s="228"/>
      <c r="BK15" s="228"/>
      <c r="BL15" s="228"/>
      <c r="BM15" s="228"/>
      <c r="BN15" s="228"/>
      <c r="BO15" s="228"/>
      <c r="BP15" s="228"/>
      <c r="BQ15" s="228"/>
      <c r="BR15" s="228"/>
      <c r="BS15" s="228"/>
      <c r="BT15" s="228"/>
      <c r="BU15" s="228"/>
      <c r="BV15" s="228"/>
      <c r="BW15" s="228"/>
      <c r="BX15" s="228"/>
      <c r="BY15" s="228"/>
      <c r="BZ15" s="228"/>
      <c r="CA15" s="228"/>
      <c r="CB15" s="228"/>
      <c r="CC15" s="228"/>
      <c r="CD15" s="228"/>
      <c r="CE15" s="228"/>
      <c r="CF15" s="228"/>
      <c r="CG15" s="228"/>
      <c r="CH15" s="228"/>
      <c r="CI15" s="228"/>
      <c r="CJ15" s="228"/>
      <c r="CK15" s="228"/>
      <c r="CL15" s="228"/>
      <c r="CM15" s="228"/>
      <c r="CN15" s="228"/>
      <c r="CO15" s="228"/>
      <c r="CP15" s="228"/>
      <c r="CQ15" s="228"/>
      <c r="CR15" s="228"/>
      <c r="CS15" s="228"/>
      <c r="CT15" s="228"/>
      <c r="CU15" s="228"/>
      <c r="CV15" s="228"/>
      <c r="CW15" s="228"/>
      <c r="CX15" s="228"/>
      <c r="CY15" s="228"/>
      <c r="CZ15" s="228"/>
      <c r="DA15" s="228"/>
      <c r="DB15" s="228"/>
      <c r="DC15" s="228"/>
      <c r="DD15" s="228"/>
      <c r="DE15" s="228"/>
      <c r="DF15" s="228"/>
      <c r="DG15" s="228"/>
      <c r="DH15" s="228"/>
      <c r="DI15" s="228"/>
      <c r="DJ15" s="228"/>
      <c r="DK15" s="228"/>
      <c r="DL15" s="228"/>
      <c r="DM15" s="228"/>
      <c r="DN15" s="228"/>
      <c r="DO15" s="228"/>
      <c r="DP15" s="228"/>
      <c r="DQ15" s="228"/>
      <c r="DR15" s="228"/>
      <c r="DS15" s="228"/>
      <c r="DT15" s="228"/>
      <c r="DU15" s="228"/>
      <c r="DV15" s="228"/>
      <c r="DW15" s="228"/>
      <c r="DX15" s="228"/>
      <c r="DY15" s="228"/>
      <c r="DZ15" s="228"/>
      <c r="EA15" s="228"/>
      <c r="EB15" s="228"/>
      <c r="EC15" s="228"/>
      <c r="ED15" s="228"/>
      <c r="EE15" s="228"/>
      <c r="EF15" s="228"/>
      <c r="EG15" s="228"/>
      <c r="EH15" s="228"/>
      <c r="EI15" s="228"/>
      <c r="EJ15" s="228"/>
      <c r="EK15" s="228"/>
      <c r="EL15" s="228"/>
      <c r="EM15" s="228"/>
      <c r="EN15" s="228"/>
      <c r="EO15" s="228"/>
      <c r="EP15" s="228"/>
      <c r="EQ15" s="228"/>
      <c r="ER15" s="228"/>
      <c r="ES15" s="228"/>
      <c r="ET15" s="228"/>
    </row>
    <row r="16" spans="1:150" s="42" customFormat="1" ht="120.75" customHeight="1" x14ac:dyDescent="0.2">
      <c r="A16" s="224" t="s">
        <v>95</v>
      </c>
      <c r="B16" s="225" t="s">
        <v>57</v>
      </c>
      <c r="C16" s="195" t="s">
        <v>75</v>
      </c>
      <c r="D16" s="195" t="s">
        <v>76</v>
      </c>
      <c r="E16" s="195" t="s">
        <v>96</v>
      </c>
      <c r="F16" s="194">
        <v>0.69</v>
      </c>
      <c r="G16" s="194" t="s">
        <v>61</v>
      </c>
      <c r="H16" s="194" t="s">
        <v>62</v>
      </c>
      <c r="I16" s="194" t="s">
        <v>63</v>
      </c>
      <c r="J16" s="194" t="s">
        <v>64</v>
      </c>
      <c r="K16" s="194">
        <v>3159286978</v>
      </c>
      <c r="L16" s="226" t="s">
        <v>65</v>
      </c>
      <c r="M16" s="178">
        <v>43101</v>
      </c>
      <c r="N16" s="178">
        <v>43981</v>
      </c>
      <c r="O16" s="195" t="s">
        <v>97</v>
      </c>
      <c r="P16" s="195" t="s">
        <v>98</v>
      </c>
      <c r="Q16" s="194" t="s">
        <v>89</v>
      </c>
      <c r="R16" s="179">
        <v>1</v>
      </c>
      <c r="S16" s="179">
        <v>1</v>
      </c>
      <c r="T16" s="179">
        <v>1</v>
      </c>
      <c r="U16" s="194" t="s">
        <v>89</v>
      </c>
      <c r="V16" s="179" t="s">
        <v>89</v>
      </c>
      <c r="W16" s="179">
        <v>1</v>
      </c>
      <c r="X16" s="179">
        <v>1</v>
      </c>
      <c r="Y16" s="240">
        <v>1</v>
      </c>
      <c r="Z16" s="240">
        <v>1</v>
      </c>
      <c r="AA16" s="195"/>
      <c r="AB16" s="195"/>
      <c r="AC16" s="195" t="s">
        <v>69</v>
      </c>
      <c r="AD16" s="195" t="s">
        <v>70</v>
      </c>
      <c r="AE16" s="195"/>
      <c r="AF16" s="194">
        <v>1108</v>
      </c>
      <c r="AG16" s="194" t="s">
        <v>71</v>
      </c>
      <c r="AH16" s="180" t="s">
        <v>72</v>
      </c>
      <c r="AI16" s="197">
        <v>60635373370</v>
      </c>
      <c r="AJ16" s="194" t="s">
        <v>68</v>
      </c>
      <c r="AK16" s="194" t="s">
        <v>68</v>
      </c>
      <c r="AL16" s="337" t="s">
        <v>1427</v>
      </c>
      <c r="AM16" s="306" t="s">
        <v>85</v>
      </c>
      <c r="AN16" s="330">
        <v>2019</v>
      </c>
      <c r="AO16" s="41"/>
      <c r="AP16" s="41"/>
      <c r="AQ16" s="41"/>
      <c r="AR16" s="41"/>
      <c r="AS16" s="41"/>
      <c r="AT16" s="41"/>
      <c r="AU16" s="227"/>
      <c r="AV16" s="228"/>
      <c r="AW16" s="228"/>
      <c r="AX16" s="228"/>
      <c r="AY16" s="228"/>
      <c r="AZ16" s="228"/>
      <c r="BA16" s="228"/>
      <c r="BB16" s="228"/>
      <c r="BC16" s="228"/>
      <c r="BD16" s="228"/>
      <c r="BE16" s="228"/>
      <c r="BF16" s="228"/>
      <c r="BG16" s="228"/>
      <c r="BH16" s="228"/>
      <c r="BI16" s="228"/>
      <c r="BJ16" s="228"/>
      <c r="BK16" s="228"/>
      <c r="BL16" s="228"/>
      <c r="BM16" s="228"/>
      <c r="BN16" s="228"/>
      <c r="BO16" s="228"/>
      <c r="BP16" s="228"/>
      <c r="BQ16" s="228"/>
      <c r="BR16" s="228"/>
      <c r="BS16" s="228"/>
      <c r="BT16" s="228"/>
      <c r="BU16" s="228"/>
      <c r="BV16" s="228"/>
      <c r="BW16" s="228"/>
      <c r="BX16" s="228"/>
      <c r="BY16" s="228"/>
      <c r="BZ16" s="228"/>
      <c r="CA16" s="228"/>
      <c r="CB16" s="228"/>
      <c r="CC16" s="228"/>
      <c r="CD16" s="228"/>
      <c r="CE16" s="228"/>
      <c r="CF16" s="228"/>
      <c r="CG16" s="228"/>
      <c r="CH16" s="228"/>
      <c r="CI16" s="228"/>
      <c r="CJ16" s="228"/>
      <c r="CK16" s="228"/>
      <c r="CL16" s="228"/>
      <c r="CM16" s="228"/>
      <c r="CN16" s="228"/>
      <c r="CO16" s="228"/>
      <c r="CP16" s="228"/>
      <c r="CQ16" s="228"/>
      <c r="CR16" s="228"/>
      <c r="CS16" s="228"/>
      <c r="CT16" s="228"/>
      <c r="CU16" s="228"/>
      <c r="CV16" s="228"/>
      <c r="CW16" s="228"/>
      <c r="CX16" s="228"/>
      <c r="CY16" s="228"/>
      <c r="CZ16" s="228"/>
      <c r="DA16" s="228"/>
      <c r="DB16" s="228"/>
      <c r="DC16" s="228"/>
      <c r="DD16" s="228"/>
      <c r="DE16" s="228"/>
      <c r="DF16" s="228"/>
      <c r="DG16" s="228"/>
      <c r="DH16" s="228"/>
      <c r="DI16" s="228"/>
      <c r="DJ16" s="228"/>
      <c r="DK16" s="228"/>
      <c r="DL16" s="228"/>
      <c r="DM16" s="228"/>
      <c r="DN16" s="228"/>
      <c r="DO16" s="228"/>
      <c r="DP16" s="228"/>
      <c r="DQ16" s="228"/>
      <c r="DR16" s="228"/>
      <c r="DS16" s="228"/>
      <c r="DT16" s="228"/>
      <c r="DU16" s="228"/>
      <c r="DV16" s="228"/>
      <c r="DW16" s="228"/>
      <c r="DX16" s="228"/>
      <c r="DY16" s="228"/>
      <c r="DZ16" s="228"/>
      <c r="EA16" s="228"/>
      <c r="EB16" s="228"/>
      <c r="EC16" s="228"/>
      <c r="ED16" s="228"/>
      <c r="EE16" s="228"/>
      <c r="EF16" s="228"/>
      <c r="EG16" s="228"/>
      <c r="EH16" s="228"/>
      <c r="EI16" s="228"/>
      <c r="EJ16" s="228"/>
      <c r="EK16" s="228"/>
      <c r="EL16" s="228"/>
      <c r="EM16" s="228"/>
      <c r="EN16" s="228"/>
      <c r="EO16" s="228"/>
      <c r="EP16" s="228"/>
      <c r="EQ16" s="228"/>
      <c r="ER16" s="228"/>
      <c r="ES16" s="228"/>
      <c r="ET16" s="228"/>
    </row>
    <row r="17" spans="1:150" s="42" customFormat="1" ht="409.5" x14ac:dyDescent="0.2">
      <c r="A17" s="224" t="s">
        <v>99</v>
      </c>
      <c r="B17" s="225" t="s">
        <v>57</v>
      </c>
      <c r="C17" s="195" t="s">
        <v>75</v>
      </c>
      <c r="D17" s="195" t="s">
        <v>76</v>
      </c>
      <c r="E17" s="195" t="s">
        <v>100</v>
      </c>
      <c r="F17" s="194">
        <v>0.69</v>
      </c>
      <c r="G17" s="194" t="s">
        <v>61</v>
      </c>
      <c r="H17" s="194" t="s">
        <v>62</v>
      </c>
      <c r="I17" s="194" t="s">
        <v>63</v>
      </c>
      <c r="J17" s="194" t="s">
        <v>64</v>
      </c>
      <c r="K17" s="194">
        <v>3159286978</v>
      </c>
      <c r="L17" s="226" t="s">
        <v>65</v>
      </c>
      <c r="M17" s="178">
        <v>43101</v>
      </c>
      <c r="N17" s="178">
        <v>43981</v>
      </c>
      <c r="O17" s="195" t="s">
        <v>101</v>
      </c>
      <c r="P17" s="195" t="s">
        <v>102</v>
      </c>
      <c r="Q17" s="194" t="s">
        <v>89</v>
      </c>
      <c r="R17" s="186">
        <v>6</v>
      </c>
      <c r="S17" s="186">
        <v>6</v>
      </c>
      <c r="T17" s="186">
        <v>6</v>
      </c>
      <c r="U17" s="194" t="s">
        <v>89</v>
      </c>
      <c r="V17" s="194" t="s">
        <v>89</v>
      </c>
      <c r="W17" s="194">
        <v>6</v>
      </c>
      <c r="X17" s="179">
        <v>1</v>
      </c>
      <c r="Y17" s="194">
        <v>12</v>
      </c>
      <c r="Z17" s="179">
        <v>2</v>
      </c>
      <c r="AA17" s="195"/>
      <c r="AB17" s="195"/>
      <c r="AC17" s="195" t="s">
        <v>69</v>
      </c>
      <c r="AD17" s="195" t="s">
        <v>70</v>
      </c>
      <c r="AE17" s="195"/>
      <c r="AF17" s="194">
        <v>1108</v>
      </c>
      <c r="AG17" s="194" t="s">
        <v>71</v>
      </c>
      <c r="AH17" s="180" t="s">
        <v>72</v>
      </c>
      <c r="AI17" s="197">
        <v>60635373370</v>
      </c>
      <c r="AJ17" s="194" t="s">
        <v>68</v>
      </c>
      <c r="AK17" s="194" t="s">
        <v>68</v>
      </c>
      <c r="AL17" s="271" t="s">
        <v>1392</v>
      </c>
      <c r="AM17" s="305" t="s">
        <v>90</v>
      </c>
      <c r="AN17" s="330">
        <v>2019</v>
      </c>
      <c r="AO17" s="41"/>
      <c r="AP17" s="41"/>
      <c r="AQ17" s="41"/>
      <c r="AR17" s="41"/>
      <c r="AS17" s="41"/>
      <c r="AT17" s="41"/>
      <c r="AU17" s="227"/>
      <c r="AV17" s="228"/>
      <c r="AW17" s="228"/>
      <c r="AX17" s="228"/>
      <c r="AY17" s="228"/>
      <c r="AZ17" s="228"/>
      <c r="BA17" s="228"/>
      <c r="BB17" s="228"/>
      <c r="BC17" s="228"/>
      <c r="BD17" s="228"/>
      <c r="BE17" s="228"/>
      <c r="BF17" s="228"/>
      <c r="BG17" s="228"/>
      <c r="BH17" s="228"/>
      <c r="BI17" s="228"/>
      <c r="BJ17" s="228"/>
      <c r="BK17" s="228"/>
      <c r="BL17" s="228"/>
      <c r="BM17" s="228"/>
      <c r="BN17" s="228"/>
      <c r="BO17" s="228"/>
      <c r="BP17" s="228"/>
      <c r="BQ17" s="228"/>
      <c r="BR17" s="228"/>
      <c r="BS17" s="228"/>
      <c r="BT17" s="228"/>
      <c r="BU17" s="228"/>
      <c r="BV17" s="228"/>
      <c r="BW17" s="228"/>
      <c r="BX17" s="228"/>
      <c r="BY17" s="228"/>
      <c r="BZ17" s="228"/>
      <c r="CA17" s="228"/>
      <c r="CB17" s="228"/>
      <c r="CC17" s="228"/>
      <c r="CD17" s="228"/>
      <c r="CE17" s="228"/>
      <c r="CF17" s="228"/>
      <c r="CG17" s="228"/>
      <c r="CH17" s="228"/>
      <c r="CI17" s="228"/>
      <c r="CJ17" s="228"/>
      <c r="CK17" s="228"/>
      <c r="CL17" s="228"/>
      <c r="CM17" s="228"/>
      <c r="CN17" s="228"/>
      <c r="CO17" s="228"/>
      <c r="CP17" s="228"/>
      <c r="CQ17" s="228"/>
      <c r="CR17" s="228"/>
      <c r="CS17" s="228"/>
      <c r="CT17" s="228"/>
      <c r="CU17" s="228"/>
      <c r="CV17" s="228"/>
      <c r="CW17" s="228"/>
      <c r="CX17" s="228"/>
      <c r="CY17" s="228"/>
      <c r="CZ17" s="228"/>
      <c r="DA17" s="228"/>
      <c r="DB17" s="228"/>
      <c r="DC17" s="228"/>
      <c r="DD17" s="228"/>
      <c r="DE17" s="228"/>
      <c r="DF17" s="228"/>
      <c r="DG17" s="228"/>
      <c r="DH17" s="228"/>
      <c r="DI17" s="228"/>
      <c r="DJ17" s="228"/>
      <c r="DK17" s="228"/>
      <c r="DL17" s="228"/>
      <c r="DM17" s="228"/>
      <c r="DN17" s="228"/>
      <c r="DO17" s="228"/>
      <c r="DP17" s="228"/>
      <c r="DQ17" s="228"/>
      <c r="DR17" s="228"/>
      <c r="DS17" s="228"/>
      <c r="DT17" s="228"/>
      <c r="DU17" s="228"/>
      <c r="DV17" s="228"/>
      <c r="DW17" s="228"/>
      <c r="DX17" s="228"/>
      <c r="DY17" s="228"/>
      <c r="DZ17" s="228"/>
      <c r="EA17" s="228"/>
      <c r="EB17" s="228"/>
      <c r="EC17" s="228"/>
      <c r="ED17" s="228"/>
      <c r="EE17" s="228"/>
      <c r="EF17" s="228"/>
      <c r="EG17" s="228"/>
      <c r="EH17" s="228"/>
      <c r="EI17" s="228"/>
      <c r="EJ17" s="228"/>
      <c r="EK17" s="228"/>
      <c r="EL17" s="228"/>
      <c r="EM17" s="228"/>
      <c r="EN17" s="228"/>
      <c r="EO17" s="228"/>
      <c r="EP17" s="228"/>
      <c r="EQ17" s="228"/>
      <c r="ER17" s="228"/>
      <c r="ES17" s="228"/>
      <c r="ET17" s="228"/>
    </row>
    <row r="18" spans="1:150" s="42" customFormat="1" ht="89.25" x14ac:dyDescent="0.2">
      <c r="A18" s="224" t="s">
        <v>103</v>
      </c>
      <c r="B18" s="225" t="s">
        <v>57</v>
      </c>
      <c r="C18" s="195" t="s">
        <v>75</v>
      </c>
      <c r="D18" s="195" t="s">
        <v>76</v>
      </c>
      <c r="E18" s="195" t="s">
        <v>104</v>
      </c>
      <c r="F18" s="194">
        <v>0.69</v>
      </c>
      <c r="G18" s="194" t="s">
        <v>61</v>
      </c>
      <c r="H18" s="194" t="s">
        <v>62</v>
      </c>
      <c r="I18" s="194" t="s">
        <v>63</v>
      </c>
      <c r="J18" s="194" t="s">
        <v>64</v>
      </c>
      <c r="K18" s="194">
        <v>3159286978</v>
      </c>
      <c r="L18" s="226" t="s">
        <v>65</v>
      </c>
      <c r="M18" s="178">
        <v>43101</v>
      </c>
      <c r="N18" s="178">
        <v>43981</v>
      </c>
      <c r="O18" s="195" t="s">
        <v>105</v>
      </c>
      <c r="P18" s="195" t="s">
        <v>106</v>
      </c>
      <c r="Q18" s="194" t="s">
        <v>89</v>
      </c>
      <c r="R18" s="179">
        <v>1</v>
      </c>
      <c r="S18" s="179">
        <v>1</v>
      </c>
      <c r="T18" s="179">
        <v>1</v>
      </c>
      <c r="U18" s="194" t="s">
        <v>89</v>
      </c>
      <c r="V18" s="194" t="s">
        <v>89</v>
      </c>
      <c r="W18" s="179">
        <v>1</v>
      </c>
      <c r="X18" s="230">
        <v>1</v>
      </c>
      <c r="Y18" s="179">
        <v>1</v>
      </c>
      <c r="Z18" s="179">
        <v>1</v>
      </c>
      <c r="AA18" s="195"/>
      <c r="AB18" s="195"/>
      <c r="AC18" s="195" t="s">
        <v>69</v>
      </c>
      <c r="AD18" s="195" t="s">
        <v>70</v>
      </c>
      <c r="AE18" s="195"/>
      <c r="AF18" s="194">
        <v>1108</v>
      </c>
      <c r="AG18" s="194" t="s">
        <v>71</v>
      </c>
      <c r="AH18" s="180" t="s">
        <v>72</v>
      </c>
      <c r="AI18" s="197">
        <v>60635373370</v>
      </c>
      <c r="AJ18" s="194" t="s">
        <v>68</v>
      </c>
      <c r="AK18" s="194" t="s">
        <v>68</v>
      </c>
      <c r="AL18" s="271" t="s">
        <v>107</v>
      </c>
      <c r="AM18" s="305" t="s">
        <v>73</v>
      </c>
      <c r="AN18" s="330">
        <v>2019</v>
      </c>
      <c r="AO18" s="41"/>
      <c r="AP18" s="41"/>
      <c r="AQ18" s="41"/>
      <c r="AR18" s="41"/>
      <c r="AS18" s="41"/>
      <c r="AT18" s="41"/>
      <c r="AU18" s="227"/>
    </row>
    <row r="19" spans="1:150" s="42" customFormat="1" ht="89.25" x14ac:dyDescent="0.2">
      <c r="A19" s="224" t="s">
        <v>108</v>
      </c>
      <c r="B19" s="225" t="s">
        <v>57</v>
      </c>
      <c r="C19" s="195" t="s">
        <v>109</v>
      </c>
      <c r="D19" s="195" t="s">
        <v>110</v>
      </c>
      <c r="E19" s="195" t="s">
        <v>111</v>
      </c>
      <c r="F19" s="76">
        <v>0.69</v>
      </c>
      <c r="G19" s="194" t="s">
        <v>61</v>
      </c>
      <c r="H19" s="194" t="s">
        <v>62</v>
      </c>
      <c r="I19" s="194" t="s">
        <v>63</v>
      </c>
      <c r="J19" s="194" t="s">
        <v>78</v>
      </c>
      <c r="K19" s="229" t="s">
        <v>79</v>
      </c>
      <c r="L19" s="194" t="s">
        <v>80</v>
      </c>
      <c r="M19" s="178">
        <v>43009</v>
      </c>
      <c r="N19" s="371">
        <v>44196</v>
      </c>
      <c r="O19" s="195" t="s">
        <v>112</v>
      </c>
      <c r="P19" s="195" t="s">
        <v>113</v>
      </c>
      <c r="Q19" s="292">
        <v>1</v>
      </c>
      <c r="R19" s="292">
        <v>1</v>
      </c>
      <c r="S19" s="292">
        <v>1</v>
      </c>
      <c r="T19" s="292">
        <v>1</v>
      </c>
      <c r="U19" s="292">
        <v>1</v>
      </c>
      <c r="V19" s="292">
        <v>1</v>
      </c>
      <c r="W19" s="179">
        <v>1</v>
      </c>
      <c r="X19" s="179">
        <v>1</v>
      </c>
      <c r="Y19" s="335">
        <v>1</v>
      </c>
      <c r="Z19" s="240">
        <v>1</v>
      </c>
      <c r="AA19" s="195"/>
      <c r="AB19" s="195"/>
      <c r="AC19" s="195" t="s">
        <v>69</v>
      </c>
      <c r="AD19" s="195" t="s">
        <v>70</v>
      </c>
      <c r="AE19" s="195"/>
      <c r="AF19" s="194">
        <v>1101</v>
      </c>
      <c r="AG19" s="194" t="s">
        <v>83</v>
      </c>
      <c r="AH19" s="180" t="s">
        <v>84</v>
      </c>
      <c r="AI19" s="197">
        <v>4204693628</v>
      </c>
      <c r="AJ19" s="184" t="s">
        <v>63</v>
      </c>
      <c r="AK19" s="336" t="s">
        <v>455</v>
      </c>
      <c r="AL19" s="273" t="s">
        <v>1379</v>
      </c>
      <c r="AM19" s="306" t="s">
        <v>85</v>
      </c>
      <c r="AN19" s="330">
        <v>2019</v>
      </c>
      <c r="AO19" s="41"/>
      <c r="AP19" s="41"/>
      <c r="AQ19" s="41"/>
      <c r="AR19" s="41"/>
      <c r="AS19" s="41"/>
      <c r="AT19" s="41"/>
      <c r="AU19" s="227"/>
    </row>
    <row r="20" spans="1:150" s="42" customFormat="1" ht="165.75" x14ac:dyDescent="0.2">
      <c r="A20" s="224" t="s">
        <v>114</v>
      </c>
      <c r="B20" s="225" t="s">
        <v>57</v>
      </c>
      <c r="C20" s="195" t="s">
        <v>75</v>
      </c>
      <c r="D20" s="195" t="s">
        <v>76</v>
      </c>
      <c r="E20" s="195" t="s">
        <v>115</v>
      </c>
      <c r="F20" s="76">
        <v>0.69</v>
      </c>
      <c r="G20" s="194" t="s">
        <v>61</v>
      </c>
      <c r="H20" s="194" t="s">
        <v>62</v>
      </c>
      <c r="I20" s="194" t="s">
        <v>63</v>
      </c>
      <c r="J20" s="194" t="s">
        <v>78</v>
      </c>
      <c r="K20" s="229" t="s">
        <v>79</v>
      </c>
      <c r="L20" s="194" t="s">
        <v>80</v>
      </c>
      <c r="M20" s="178">
        <v>43101</v>
      </c>
      <c r="N20" s="178">
        <v>43981</v>
      </c>
      <c r="O20" s="181" t="s">
        <v>116</v>
      </c>
      <c r="P20" s="195" t="s">
        <v>117</v>
      </c>
      <c r="Q20" s="195" t="s">
        <v>89</v>
      </c>
      <c r="R20" s="195">
        <v>150</v>
      </c>
      <c r="S20" s="195">
        <v>150</v>
      </c>
      <c r="T20" s="195">
        <v>150</v>
      </c>
      <c r="U20" s="195" t="s">
        <v>89</v>
      </c>
      <c r="V20" s="195" t="s">
        <v>89</v>
      </c>
      <c r="W20" s="231">
        <v>213</v>
      </c>
      <c r="X20" s="230">
        <v>1.42</v>
      </c>
      <c r="Y20" s="338">
        <v>153</v>
      </c>
      <c r="Z20" s="339">
        <v>1.02</v>
      </c>
      <c r="AA20" s="195"/>
      <c r="AB20" s="195"/>
      <c r="AC20" s="195" t="s">
        <v>69</v>
      </c>
      <c r="AD20" s="195" t="s">
        <v>70</v>
      </c>
      <c r="AE20" s="195"/>
      <c r="AF20" s="194">
        <v>1101</v>
      </c>
      <c r="AG20" s="194" t="s">
        <v>83</v>
      </c>
      <c r="AH20" s="180" t="s">
        <v>118</v>
      </c>
      <c r="AI20" s="197">
        <v>514035420</v>
      </c>
      <c r="AJ20" s="188" t="s">
        <v>63</v>
      </c>
      <c r="AK20" s="336" t="s">
        <v>455</v>
      </c>
      <c r="AL20" s="273" t="s">
        <v>1380</v>
      </c>
      <c r="AM20" s="306" t="s">
        <v>85</v>
      </c>
      <c r="AN20" s="330">
        <v>2019</v>
      </c>
      <c r="AO20" s="41"/>
      <c r="AP20" s="41"/>
      <c r="AQ20" s="41"/>
      <c r="AR20" s="41"/>
      <c r="AS20" s="41"/>
      <c r="AT20" s="41"/>
      <c r="AU20" s="227"/>
    </row>
    <row r="21" spans="1:150" s="42" customFormat="1" ht="114.75" x14ac:dyDescent="0.2">
      <c r="A21" s="224" t="s">
        <v>119</v>
      </c>
      <c r="B21" s="225" t="s">
        <v>57</v>
      </c>
      <c r="C21" s="195" t="s">
        <v>75</v>
      </c>
      <c r="D21" s="195" t="s">
        <v>76</v>
      </c>
      <c r="E21" s="195" t="s">
        <v>120</v>
      </c>
      <c r="F21" s="76">
        <v>0.69</v>
      </c>
      <c r="G21" s="194" t="s">
        <v>61</v>
      </c>
      <c r="H21" s="194" t="s">
        <v>62</v>
      </c>
      <c r="I21" s="194" t="s">
        <v>63</v>
      </c>
      <c r="J21" s="194" t="s">
        <v>78</v>
      </c>
      <c r="K21" s="229" t="s">
        <v>79</v>
      </c>
      <c r="L21" s="194" t="s">
        <v>80</v>
      </c>
      <c r="M21" s="178">
        <v>42979</v>
      </c>
      <c r="N21" s="178">
        <v>43830</v>
      </c>
      <c r="O21" s="181" t="s">
        <v>121</v>
      </c>
      <c r="P21" s="181" t="s">
        <v>122</v>
      </c>
      <c r="Q21" s="182">
        <v>1</v>
      </c>
      <c r="R21" s="182">
        <v>1</v>
      </c>
      <c r="S21" s="182">
        <v>1</v>
      </c>
      <c r="T21" s="182">
        <v>1</v>
      </c>
      <c r="U21" s="182">
        <v>1</v>
      </c>
      <c r="V21" s="182">
        <v>1</v>
      </c>
      <c r="W21" s="230">
        <v>0</v>
      </c>
      <c r="X21" s="230">
        <v>0</v>
      </c>
      <c r="Y21" s="274">
        <v>1</v>
      </c>
      <c r="Z21" s="274">
        <v>1</v>
      </c>
      <c r="AA21" s="195"/>
      <c r="AB21" s="195"/>
      <c r="AC21" s="195" t="s">
        <v>69</v>
      </c>
      <c r="AD21" s="195" t="s">
        <v>70</v>
      </c>
      <c r="AE21" s="195"/>
      <c r="AF21" s="194">
        <v>1101</v>
      </c>
      <c r="AG21" s="194" t="s">
        <v>83</v>
      </c>
      <c r="AH21" s="185" t="s">
        <v>84</v>
      </c>
      <c r="AI21" s="197">
        <v>4204693628</v>
      </c>
      <c r="AJ21" s="184" t="s">
        <v>63</v>
      </c>
      <c r="AK21" s="336" t="s">
        <v>455</v>
      </c>
      <c r="AL21" s="337" t="s">
        <v>1424</v>
      </c>
      <c r="AM21" s="306" t="s">
        <v>85</v>
      </c>
      <c r="AN21" s="330">
        <v>2019</v>
      </c>
      <c r="AO21" s="41"/>
      <c r="AP21" s="41"/>
      <c r="AQ21" s="41"/>
      <c r="AR21" s="41"/>
      <c r="AS21" s="41"/>
      <c r="AT21" s="41"/>
      <c r="AU21" s="227"/>
    </row>
    <row r="22" spans="1:150" s="42" customFormat="1" ht="165.75" x14ac:dyDescent="0.2">
      <c r="A22" s="224" t="s">
        <v>123</v>
      </c>
      <c r="B22" s="225" t="s">
        <v>57</v>
      </c>
      <c r="C22" s="195" t="s">
        <v>75</v>
      </c>
      <c r="D22" s="195" t="s">
        <v>76</v>
      </c>
      <c r="E22" s="195" t="s">
        <v>124</v>
      </c>
      <c r="F22" s="76">
        <v>1.31</v>
      </c>
      <c r="G22" s="194" t="s">
        <v>61</v>
      </c>
      <c r="H22" s="194" t="s">
        <v>62</v>
      </c>
      <c r="I22" s="194" t="s">
        <v>63</v>
      </c>
      <c r="J22" s="194" t="s">
        <v>64</v>
      </c>
      <c r="K22" s="194">
        <v>3159286978</v>
      </c>
      <c r="L22" s="226" t="s">
        <v>65</v>
      </c>
      <c r="M22" s="178">
        <v>42736</v>
      </c>
      <c r="N22" s="178">
        <v>43981</v>
      </c>
      <c r="O22" s="195" t="s">
        <v>125</v>
      </c>
      <c r="P22" s="195" t="s">
        <v>126</v>
      </c>
      <c r="Q22" s="189">
        <v>10181</v>
      </c>
      <c r="R22" s="189">
        <v>10181</v>
      </c>
      <c r="S22" s="189">
        <v>10181</v>
      </c>
      <c r="T22" s="189">
        <v>10181</v>
      </c>
      <c r="U22" s="194">
        <v>8.6869999999999994</v>
      </c>
      <c r="V22" s="179">
        <v>0.85</v>
      </c>
      <c r="W22" s="194">
        <v>6217</v>
      </c>
      <c r="X22" s="179">
        <v>0.61</v>
      </c>
      <c r="Y22" s="194">
        <v>6015</v>
      </c>
      <c r="Z22" s="179">
        <v>0.59</v>
      </c>
      <c r="AA22" s="195"/>
      <c r="AB22" s="195"/>
      <c r="AC22" s="195" t="s">
        <v>69</v>
      </c>
      <c r="AD22" s="195" t="s">
        <v>70</v>
      </c>
      <c r="AE22" s="195"/>
      <c r="AF22" s="194">
        <v>1108</v>
      </c>
      <c r="AG22" s="194" t="s">
        <v>71</v>
      </c>
      <c r="AH22" s="180" t="s">
        <v>72</v>
      </c>
      <c r="AI22" s="197">
        <v>60635373370</v>
      </c>
      <c r="AJ22" s="179">
        <v>1</v>
      </c>
      <c r="AK22" s="197">
        <v>41302880185</v>
      </c>
      <c r="AL22" s="190" t="s">
        <v>127</v>
      </c>
      <c r="AM22" s="305" t="s">
        <v>128</v>
      </c>
      <c r="AN22" s="330">
        <v>2019</v>
      </c>
      <c r="AO22" s="41"/>
      <c r="AP22" s="41"/>
      <c r="AQ22" s="41"/>
      <c r="AR22" s="41"/>
      <c r="AS22" s="41"/>
      <c r="AT22" s="41"/>
      <c r="AU22" s="227"/>
    </row>
    <row r="23" spans="1:150" s="42" customFormat="1" ht="153" x14ac:dyDescent="0.2">
      <c r="A23" s="224" t="s">
        <v>129</v>
      </c>
      <c r="B23" s="225" t="s">
        <v>57</v>
      </c>
      <c r="C23" s="195" t="s">
        <v>75</v>
      </c>
      <c r="D23" s="195" t="s">
        <v>76</v>
      </c>
      <c r="E23" s="195" t="s">
        <v>130</v>
      </c>
      <c r="F23" s="76">
        <v>1.31</v>
      </c>
      <c r="G23" s="194" t="s">
        <v>61</v>
      </c>
      <c r="H23" s="194" t="s">
        <v>62</v>
      </c>
      <c r="I23" s="194" t="s">
        <v>63</v>
      </c>
      <c r="J23" s="194" t="s">
        <v>64</v>
      </c>
      <c r="K23" s="194">
        <v>3159286978</v>
      </c>
      <c r="L23" s="226" t="s">
        <v>65</v>
      </c>
      <c r="M23" s="178">
        <v>42736</v>
      </c>
      <c r="N23" s="178">
        <v>43981</v>
      </c>
      <c r="O23" s="195" t="s">
        <v>125</v>
      </c>
      <c r="P23" s="195" t="s">
        <v>131</v>
      </c>
      <c r="Q23" s="194">
        <v>946</v>
      </c>
      <c r="R23" s="194">
        <v>946</v>
      </c>
      <c r="S23" s="194">
        <v>946</v>
      </c>
      <c r="T23" s="194">
        <v>946</v>
      </c>
      <c r="U23" s="194">
        <v>581</v>
      </c>
      <c r="V23" s="179">
        <v>0.61</v>
      </c>
      <c r="W23" s="194">
        <v>622</v>
      </c>
      <c r="X23" s="179">
        <v>0.65700000000000003</v>
      </c>
      <c r="Y23" s="194">
        <v>789</v>
      </c>
      <c r="Z23" s="179" t="s">
        <v>1393</v>
      </c>
      <c r="AA23" s="195"/>
      <c r="AB23" s="195"/>
      <c r="AC23" s="195" t="s">
        <v>69</v>
      </c>
      <c r="AD23" s="195" t="s">
        <v>70</v>
      </c>
      <c r="AE23" s="195"/>
      <c r="AF23" s="194">
        <v>1108</v>
      </c>
      <c r="AG23" s="194" t="s">
        <v>71</v>
      </c>
      <c r="AH23" s="180" t="s">
        <v>132</v>
      </c>
      <c r="AI23" s="197">
        <v>43481316360</v>
      </c>
      <c r="AJ23" s="179">
        <v>1</v>
      </c>
      <c r="AK23" s="197">
        <v>22710484683</v>
      </c>
      <c r="AL23" s="190" t="s">
        <v>133</v>
      </c>
      <c r="AM23" s="305" t="s">
        <v>128</v>
      </c>
      <c r="AN23" s="330">
        <v>2019</v>
      </c>
      <c r="AO23" s="41"/>
      <c r="AP23" s="41"/>
      <c r="AQ23" s="41"/>
      <c r="AR23" s="41"/>
      <c r="AS23" s="41"/>
      <c r="AT23" s="41"/>
      <c r="AU23" s="227"/>
    </row>
    <row r="24" spans="1:150" s="42" customFormat="1" ht="89.25" x14ac:dyDescent="0.2">
      <c r="A24" s="224" t="s">
        <v>134</v>
      </c>
      <c r="B24" s="225" t="s">
        <v>57</v>
      </c>
      <c r="C24" s="195" t="s">
        <v>75</v>
      </c>
      <c r="D24" s="195" t="s">
        <v>76</v>
      </c>
      <c r="E24" s="195" t="s">
        <v>135</v>
      </c>
      <c r="F24" s="76">
        <v>1.31</v>
      </c>
      <c r="G24" s="194" t="s">
        <v>61</v>
      </c>
      <c r="H24" s="194" t="s">
        <v>62</v>
      </c>
      <c r="I24" s="194" t="s">
        <v>63</v>
      </c>
      <c r="J24" s="194" t="s">
        <v>64</v>
      </c>
      <c r="K24" s="194">
        <v>3159286978</v>
      </c>
      <c r="L24" s="226" t="s">
        <v>65</v>
      </c>
      <c r="M24" s="178">
        <v>42736</v>
      </c>
      <c r="N24" s="178">
        <v>43981</v>
      </c>
      <c r="O24" s="195" t="s">
        <v>136</v>
      </c>
      <c r="P24" s="195" t="s">
        <v>137</v>
      </c>
      <c r="Q24" s="194">
        <v>550</v>
      </c>
      <c r="R24" s="194">
        <v>750</v>
      </c>
      <c r="S24" s="194">
        <v>750</v>
      </c>
      <c r="T24" s="194">
        <v>750</v>
      </c>
      <c r="U24" s="194">
        <v>742</v>
      </c>
      <c r="V24" s="179">
        <v>1.35</v>
      </c>
      <c r="W24" s="194">
        <v>962</v>
      </c>
      <c r="X24" s="179">
        <v>1.28</v>
      </c>
      <c r="Y24" s="194">
        <v>1274</v>
      </c>
      <c r="Z24" s="179" t="s">
        <v>1394</v>
      </c>
      <c r="AA24" s="195"/>
      <c r="AB24" s="195"/>
      <c r="AC24" s="195" t="s">
        <v>69</v>
      </c>
      <c r="AD24" s="195" t="s">
        <v>70</v>
      </c>
      <c r="AE24" s="195"/>
      <c r="AF24" s="194">
        <v>1108</v>
      </c>
      <c r="AG24" s="194" t="s">
        <v>71</v>
      </c>
      <c r="AH24" s="180" t="s">
        <v>138</v>
      </c>
      <c r="AI24" s="197">
        <v>7560978391</v>
      </c>
      <c r="AJ24" s="179">
        <v>1</v>
      </c>
      <c r="AK24" s="197">
        <v>5048955713</v>
      </c>
      <c r="AL24" s="190" t="s">
        <v>139</v>
      </c>
      <c r="AM24" s="305" t="s">
        <v>128</v>
      </c>
      <c r="AN24" s="330">
        <v>2019</v>
      </c>
      <c r="AO24" s="41"/>
      <c r="AP24" s="41"/>
      <c r="AQ24" s="41"/>
      <c r="AR24" s="41"/>
      <c r="AS24" s="41"/>
      <c r="AT24" s="41"/>
      <c r="AU24" s="227"/>
    </row>
    <row r="25" spans="1:150" s="42" customFormat="1" ht="127.5" x14ac:dyDescent="0.2">
      <c r="A25" s="224" t="s">
        <v>140</v>
      </c>
      <c r="B25" s="225" t="s">
        <v>57</v>
      </c>
      <c r="C25" s="195" t="s">
        <v>75</v>
      </c>
      <c r="D25" s="195" t="s">
        <v>76</v>
      </c>
      <c r="E25" s="195" t="s">
        <v>141</v>
      </c>
      <c r="F25" s="76">
        <v>1.31</v>
      </c>
      <c r="G25" s="194" t="s">
        <v>61</v>
      </c>
      <c r="H25" s="194" t="s">
        <v>62</v>
      </c>
      <c r="I25" s="194" t="s">
        <v>63</v>
      </c>
      <c r="J25" s="194" t="s">
        <v>64</v>
      </c>
      <c r="K25" s="194">
        <v>3159286978</v>
      </c>
      <c r="L25" s="226" t="s">
        <v>65</v>
      </c>
      <c r="M25" s="178">
        <v>42736</v>
      </c>
      <c r="N25" s="178">
        <v>43981</v>
      </c>
      <c r="O25" s="195" t="s">
        <v>125</v>
      </c>
      <c r="P25" s="195" t="s">
        <v>142</v>
      </c>
      <c r="Q25" s="189">
        <v>3810</v>
      </c>
      <c r="R25" s="189">
        <v>12150</v>
      </c>
      <c r="S25" s="189">
        <v>12150</v>
      </c>
      <c r="T25" s="189">
        <v>12150</v>
      </c>
      <c r="U25" s="189">
        <v>12112</v>
      </c>
      <c r="V25" s="179">
        <v>3.15</v>
      </c>
      <c r="W25" s="194">
        <v>17455</v>
      </c>
      <c r="X25" s="179">
        <v>1.43</v>
      </c>
      <c r="Y25" s="194">
        <v>17786</v>
      </c>
      <c r="Z25" s="179">
        <v>1.46</v>
      </c>
      <c r="AA25" s="195"/>
      <c r="AB25" s="195"/>
      <c r="AC25" s="195" t="s">
        <v>69</v>
      </c>
      <c r="AD25" s="195" t="s">
        <v>70</v>
      </c>
      <c r="AE25" s="195"/>
      <c r="AF25" s="194">
        <v>1108</v>
      </c>
      <c r="AG25" s="194" t="s">
        <v>71</v>
      </c>
      <c r="AH25" s="180" t="s">
        <v>143</v>
      </c>
      <c r="AI25" s="197">
        <v>43831316360</v>
      </c>
      <c r="AJ25" s="191">
        <v>1</v>
      </c>
      <c r="AK25" s="197">
        <v>34498736125</v>
      </c>
      <c r="AL25" s="190" t="s">
        <v>144</v>
      </c>
      <c r="AM25" s="305" t="s">
        <v>128</v>
      </c>
      <c r="AN25" s="330">
        <v>2019</v>
      </c>
      <c r="AO25" s="41"/>
      <c r="AP25" s="41"/>
      <c r="AQ25" s="41"/>
      <c r="AR25" s="41"/>
      <c r="AS25" s="41"/>
      <c r="AT25" s="41"/>
      <c r="AU25" s="227"/>
    </row>
    <row r="26" spans="1:150" s="42" customFormat="1" ht="114.75" x14ac:dyDescent="0.2">
      <c r="A26" s="224" t="s">
        <v>145</v>
      </c>
      <c r="B26" s="225" t="s">
        <v>57</v>
      </c>
      <c r="C26" s="195" t="s">
        <v>75</v>
      </c>
      <c r="D26" s="195" t="s">
        <v>76</v>
      </c>
      <c r="E26" s="195" t="s">
        <v>146</v>
      </c>
      <c r="F26" s="76">
        <v>0.69</v>
      </c>
      <c r="G26" s="194" t="s">
        <v>61</v>
      </c>
      <c r="H26" s="194" t="s">
        <v>62</v>
      </c>
      <c r="I26" s="194" t="s">
        <v>63</v>
      </c>
      <c r="J26" s="194" t="s">
        <v>147</v>
      </c>
      <c r="K26" s="194" t="s">
        <v>148</v>
      </c>
      <c r="L26" s="194" t="s">
        <v>149</v>
      </c>
      <c r="M26" s="178">
        <v>42522</v>
      </c>
      <c r="N26" s="178">
        <v>43981</v>
      </c>
      <c r="O26" s="195" t="s">
        <v>150</v>
      </c>
      <c r="P26" s="195" t="s">
        <v>151</v>
      </c>
      <c r="Q26" s="179">
        <v>1</v>
      </c>
      <c r="R26" s="179">
        <v>1</v>
      </c>
      <c r="S26" s="179">
        <v>1</v>
      </c>
      <c r="T26" s="179">
        <v>1</v>
      </c>
      <c r="U26" s="179">
        <v>1</v>
      </c>
      <c r="V26" s="179">
        <v>1</v>
      </c>
      <c r="W26" s="179">
        <v>1</v>
      </c>
      <c r="X26" s="179">
        <v>1</v>
      </c>
      <c r="Y26" s="179">
        <v>1</v>
      </c>
      <c r="Z26" s="179">
        <v>1</v>
      </c>
      <c r="AA26" s="195"/>
      <c r="AB26" s="180"/>
      <c r="AC26" s="180" t="s">
        <v>152</v>
      </c>
      <c r="AD26" s="180" t="s">
        <v>70</v>
      </c>
      <c r="AE26" s="180" t="s">
        <v>153</v>
      </c>
      <c r="AF26" s="194">
        <v>1113</v>
      </c>
      <c r="AG26" s="194" t="s">
        <v>154</v>
      </c>
      <c r="AH26" s="180" t="s">
        <v>155</v>
      </c>
      <c r="AI26" s="331" t="s">
        <v>63</v>
      </c>
      <c r="AJ26" s="281" t="s">
        <v>63</v>
      </c>
      <c r="AK26" s="197" t="s">
        <v>63</v>
      </c>
      <c r="AL26" s="180" t="s">
        <v>156</v>
      </c>
      <c r="AM26" s="307" t="s">
        <v>157</v>
      </c>
      <c r="AN26" s="330">
        <v>2019</v>
      </c>
      <c r="AO26" s="41"/>
      <c r="AP26" s="41"/>
      <c r="AQ26" s="41"/>
      <c r="AR26" s="41"/>
      <c r="AS26" s="41"/>
      <c r="AT26" s="41"/>
      <c r="AU26" s="227"/>
    </row>
    <row r="27" spans="1:150" s="41" customFormat="1" ht="92.25" customHeight="1" x14ac:dyDescent="0.2">
      <c r="A27" s="224" t="s">
        <v>158</v>
      </c>
      <c r="B27" s="232" t="s">
        <v>57</v>
      </c>
      <c r="C27" s="185" t="s">
        <v>75</v>
      </c>
      <c r="D27" s="185" t="s">
        <v>76</v>
      </c>
      <c r="E27" s="185" t="s">
        <v>159</v>
      </c>
      <c r="F27" s="76">
        <v>0.91</v>
      </c>
      <c r="G27" s="194" t="s">
        <v>160</v>
      </c>
      <c r="H27" s="185" t="s">
        <v>161</v>
      </c>
      <c r="I27" s="185" t="s">
        <v>63</v>
      </c>
      <c r="J27" s="194" t="s">
        <v>162</v>
      </c>
      <c r="K27" s="229" t="s">
        <v>163</v>
      </c>
      <c r="L27" s="194" t="s">
        <v>164</v>
      </c>
      <c r="M27" s="178">
        <v>42736</v>
      </c>
      <c r="N27" s="178">
        <v>43981</v>
      </c>
      <c r="O27" s="185" t="s">
        <v>165</v>
      </c>
      <c r="P27" s="185" t="s">
        <v>166</v>
      </c>
      <c r="Q27" s="179" t="s">
        <v>167</v>
      </c>
      <c r="R27" s="179">
        <v>1</v>
      </c>
      <c r="S27" s="179">
        <v>1</v>
      </c>
      <c r="T27" s="179">
        <v>1</v>
      </c>
      <c r="U27" s="179">
        <v>0</v>
      </c>
      <c r="V27" s="179">
        <v>0</v>
      </c>
      <c r="W27" s="179">
        <v>1</v>
      </c>
      <c r="X27" s="179">
        <v>1</v>
      </c>
      <c r="Y27" s="269">
        <v>1</v>
      </c>
      <c r="Z27" s="269">
        <v>1</v>
      </c>
      <c r="AA27" s="194"/>
      <c r="AB27" s="194"/>
      <c r="AC27" s="185" t="s">
        <v>168</v>
      </c>
      <c r="AD27" s="185" t="s">
        <v>169</v>
      </c>
      <c r="AE27" s="194"/>
      <c r="AF27" s="194">
        <v>1048</v>
      </c>
      <c r="AG27" s="185" t="s">
        <v>170</v>
      </c>
      <c r="AH27" s="185" t="s">
        <v>171</v>
      </c>
      <c r="AI27" s="297">
        <v>1070516400</v>
      </c>
      <c r="AJ27" s="299" t="s">
        <v>172</v>
      </c>
      <c r="AK27" s="297">
        <f>+(321978+878310+895212)</f>
        <v>2095500</v>
      </c>
      <c r="AL27" s="300" t="s">
        <v>1409</v>
      </c>
      <c r="AM27" s="301" t="s">
        <v>1410</v>
      </c>
      <c r="AN27" s="330">
        <v>2019</v>
      </c>
    </row>
    <row r="28" spans="1:150" s="42" customFormat="1" ht="110.25" customHeight="1" thickBot="1" x14ac:dyDescent="0.25">
      <c r="A28" s="224" t="s">
        <v>173</v>
      </c>
      <c r="B28" s="233" t="s">
        <v>57</v>
      </c>
      <c r="C28" s="192" t="s">
        <v>75</v>
      </c>
      <c r="D28" s="192" t="s">
        <v>76</v>
      </c>
      <c r="E28" s="192" t="s">
        <v>174</v>
      </c>
      <c r="F28" s="76">
        <v>0.91</v>
      </c>
      <c r="G28" s="193" t="s">
        <v>175</v>
      </c>
      <c r="H28" s="193" t="s">
        <v>176</v>
      </c>
      <c r="I28" s="193" t="s">
        <v>63</v>
      </c>
      <c r="J28" s="349" t="s">
        <v>1432</v>
      </c>
      <c r="K28" s="346">
        <v>6605400</v>
      </c>
      <c r="L28" s="246" t="s">
        <v>1433</v>
      </c>
      <c r="M28" s="236">
        <v>42917</v>
      </c>
      <c r="N28" s="236">
        <v>44196</v>
      </c>
      <c r="O28" s="192" t="s">
        <v>179</v>
      </c>
      <c r="P28" s="192" t="s">
        <v>180</v>
      </c>
      <c r="Q28" s="193">
        <v>6</v>
      </c>
      <c r="R28" s="193">
        <v>6</v>
      </c>
      <c r="S28" s="97">
        <v>250</v>
      </c>
      <c r="T28" s="97">
        <v>200</v>
      </c>
      <c r="U28" s="193">
        <v>6</v>
      </c>
      <c r="V28" s="237">
        <f>+U28/Q28</f>
        <v>1</v>
      </c>
      <c r="W28" s="238">
        <v>303</v>
      </c>
      <c r="X28" s="239">
        <v>50.5</v>
      </c>
      <c r="Y28" s="347">
        <v>329</v>
      </c>
      <c r="Z28" s="243">
        <v>1.3160000000000001</v>
      </c>
      <c r="AA28" s="192"/>
      <c r="AB28" s="192"/>
      <c r="AC28" s="192" t="s">
        <v>181</v>
      </c>
      <c r="AD28" s="192" t="s">
        <v>182</v>
      </c>
      <c r="AE28" s="192" t="s">
        <v>183</v>
      </c>
      <c r="AF28" s="193">
        <v>1146</v>
      </c>
      <c r="AG28" s="193" t="s">
        <v>184</v>
      </c>
      <c r="AH28" s="241" t="s">
        <v>185</v>
      </c>
      <c r="AI28" s="348">
        <v>13618186426</v>
      </c>
      <c r="AJ28" s="242" t="s">
        <v>68</v>
      </c>
      <c r="AK28" s="242" t="s">
        <v>63</v>
      </c>
      <c r="AL28" s="383" t="s">
        <v>1472</v>
      </c>
      <c r="AM28" s="60" t="s">
        <v>1435</v>
      </c>
      <c r="AN28" s="330">
        <v>2019</v>
      </c>
      <c r="AO28" s="41"/>
      <c r="AP28" s="41"/>
      <c r="AQ28" s="41"/>
      <c r="AR28" s="41"/>
      <c r="AS28" s="41"/>
      <c r="AT28" s="41"/>
      <c r="AU28" s="227"/>
    </row>
    <row r="29" spans="1:150" s="42" customFormat="1" ht="112.5" customHeight="1" x14ac:dyDescent="0.2">
      <c r="A29" s="224" t="s">
        <v>186</v>
      </c>
      <c r="B29" s="233" t="s">
        <v>57</v>
      </c>
      <c r="C29" s="192" t="s">
        <v>75</v>
      </c>
      <c r="D29" s="192" t="s">
        <v>76</v>
      </c>
      <c r="E29" s="192" t="s">
        <v>187</v>
      </c>
      <c r="F29" s="76">
        <v>0.91</v>
      </c>
      <c r="G29" s="193" t="s">
        <v>175</v>
      </c>
      <c r="H29" s="193" t="s">
        <v>176</v>
      </c>
      <c r="I29" s="193" t="s">
        <v>63</v>
      </c>
      <c r="J29" s="349" t="s">
        <v>1432</v>
      </c>
      <c r="K29" s="346">
        <v>6605400</v>
      </c>
      <c r="L29" s="246" t="s">
        <v>1433</v>
      </c>
      <c r="M29" s="236">
        <v>42917</v>
      </c>
      <c r="N29" s="236">
        <v>44196</v>
      </c>
      <c r="O29" s="192" t="s">
        <v>188</v>
      </c>
      <c r="P29" s="192" t="s">
        <v>189</v>
      </c>
      <c r="Q29" s="193">
        <v>1</v>
      </c>
      <c r="R29" s="193">
        <v>1</v>
      </c>
      <c r="S29" s="97">
        <v>40</v>
      </c>
      <c r="T29" s="97">
        <v>10</v>
      </c>
      <c r="U29" s="193">
        <v>5</v>
      </c>
      <c r="V29" s="237">
        <f>U29/Q29</f>
        <v>5</v>
      </c>
      <c r="W29" s="238">
        <v>19</v>
      </c>
      <c r="X29" s="239">
        <v>19</v>
      </c>
      <c r="Y29" s="347">
        <v>158</v>
      </c>
      <c r="Z29" s="243">
        <v>3.95</v>
      </c>
      <c r="AA29" s="192"/>
      <c r="AB29" s="192"/>
      <c r="AC29" s="192" t="s">
        <v>181</v>
      </c>
      <c r="AD29" s="192" t="s">
        <v>182</v>
      </c>
      <c r="AE29" s="192" t="s">
        <v>183</v>
      </c>
      <c r="AF29" s="193">
        <v>1146</v>
      </c>
      <c r="AG29" s="192" t="s">
        <v>184</v>
      </c>
      <c r="AH29" s="62" t="s">
        <v>1436</v>
      </c>
      <c r="AI29" s="350">
        <v>29873681277</v>
      </c>
      <c r="AJ29" s="242" t="s">
        <v>63</v>
      </c>
      <c r="AK29" s="242" t="s">
        <v>63</v>
      </c>
      <c r="AL29" s="358" t="s">
        <v>1473</v>
      </c>
      <c r="AM29" s="60" t="s">
        <v>1435</v>
      </c>
      <c r="AN29" s="330">
        <v>2019</v>
      </c>
      <c r="AO29" s="41"/>
      <c r="AP29" s="41"/>
      <c r="AQ29" s="41"/>
      <c r="AR29" s="41"/>
      <c r="AS29" s="41"/>
      <c r="AT29" s="41"/>
      <c r="AU29" s="227"/>
    </row>
    <row r="30" spans="1:150" s="41" customFormat="1" ht="84.75" customHeight="1" x14ac:dyDescent="0.2">
      <c r="A30" s="224" t="s">
        <v>190</v>
      </c>
      <c r="B30" s="233" t="s">
        <v>57</v>
      </c>
      <c r="C30" s="192" t="s">
        <v>75</v>
      </c>
      <c r="D30" s="192" t="s">
        <v>76</v>
      </c>
      <c r="E30" s="192" t="s">
        <v>191</v>
      </c>
      <c r="F30" s="76">
        <v>0.91</v>
      </c>
      <c r="G30" s="193" t="s">
        <v>175</v>
      </c>
      <c r="H30" s="193" t="s">
        <v>176</v>
      </c>
      <c r="I30" s="193" t="s">
        <v>63</v>
      </c>
      <c r="J30" s="352" t="s">
        <v>1432</v>
      </c>
      <c r="K30" s="351">
        <v>6605400</v>
      </c>
      <c r="L30" s="132" t="s">
        <v>1433</v>
      </c>
      <c r="M30" s="236">
        <v>42917</v>
      </c>
      <c r="N30" s="236">
        <v>44196</v>
      </c>
      <c r="O30" s="192" t="s">
        <v>192</v>
      </c>
      <c r="P30" s="192" t="s">
        <v>193</v>
      </c>
      <c r="Q30" s="193">
        <v>96</v>
      </c>
      <c r="R30" s="193">
        <v>96</v>
      </c>
      <c r="S30" s="97">
        <v>100</v>
      </c>
      <c r="T30" s="97">
        <v>50</v>
      </c>
      <c r="U30" s="193">
        <v>96</v>
      </c>
      <c r="V30" s="237">
        <f>+U30/Q30</f>
        <v>1</v>
      </c>
      <c r="W30" s="238">
        <v>117</v>
      </c>
      <c r="X30" s="243">
        <v>1.22</v>
      </c>
      <c r="Y30" s="347">
        <v>101</v>
      </c>
      <c r="Z30" s="243">
        <v>1.01</v>
      </c>
      <c r="AA30" s="192"/>
      <c r="AB30" s="192"/>
      <c r="AC30" s="192" t="s">
        <v>181</v>
      </c>
      <c r="AD30" s="192" t="s">
        <v>182</v>
      </c>
      <c r="AE30" s="192" t="s">
        <v>183</v>
      </c>
      <c r="AF30" s="193">
        <v>1146</v>
      </c>
      <c r="AG30" s="192" t="s">
        <v>184</v>
      </c>
      <c r="AH30" s="353" t="s">
        <v>1437</v>
      </c>
      <c r="AI30" s="354">
        <v>80838599944</v>
      </c>
      <c r="AJ30" s="242" t="s">
        <v>63</v>
      </c>
      <c r="AK30" s="242" t="s">
        <v>63</v>
      </c>
      <c r="AL30" s="358" t="s">
        <v>1474</v>
      </c>
      <c r="AM30" s="60" t="s">
        <v>1435</v>
      </c>
      <c r="AN30" s="330">
        <v>2019</v>
      </c>
    </row>
    <row r="31" spans="1:150" s="41" customFormat="1" ht="111" customHeight="1" x14ac:dyDescent="0.2">
      <c r="A31" s="224" t="s">
        <v>194</v>
      </c>
      <c r="B31" s="233" t="s">
        <v>57</v>
      </c>
      <c r="C31" s="192" t="s">
        <v>75</v>
      </c>
      <c r="D31" s="192" t="s">
        <v>76</v>
      </c>
      <c r="E31" s="47" t="s">
        <v>195</v>
      </c>
      <c r="F31" s="76">
        <v>0.91</v>
      </c>
      <c r="G31" s="193" t="s">
        <v>175</v>
      </c>
      <c r="H31" s="193" t="s">
        <v>176</v>
      </c>
      <c r="I31" s="193" t="s">
        <v>63</v>
      </c>
      <c r="J31" s="352" t="s">
        <v>1432</v>
      </c>
      <c r="K31" s="351">
        <v>6605400</v>
      </c>
      <c r="L31" s="132" t="s">
        <v>1433</v>
      </c>
      <c r="M31" s="236">
        <v>42917</v>
      </c>
      <c r="N31" s="236">
        <v>44196</v>
      </c>
      <c r="O31" s="47" t="s">
        <v>196</v>
      </c>
      <c r="P31" s="47" t="s">
        <v>197</v>
      </c>
      <c r="Q31" s="245">
        <v>3</v>
      </c>
      <c r="R31" s="245">
        <v>3</v>
      </c>
      <c r="S31" s="98">
        <v>20</v>
      </c>
      <c r="T31" s="98">
        <v>10</v>
      </c>
      <c r="U31" s="193">
        <v>3</v>
      </c>
      <c r="V31" s="237">
        <f>+U31/Q31</f>
        <v>1</v>
      </c>
      <c r="W31" s="238">
        <v>14</v>
      </c>
      <c r="X31" s="243">
        <v>4.66</v>
      </c>
      <c r="Y31" s="347">
        <v>28</v>
      </c>
      <c r="Z31" s="243">
        <v>1.4</v>
      </c>
      <c r="AA31" s="192"/>
      <c r="AB31" s="192"/>
      <c r="AC31" s="192" t="s">
        <v>181</v>
      </c>
      <c r="AD31" s="192" t="s">
        <v>182</v>
      </c>
      <c r="AE31" s="192" t="s">
        <v>183</v>
      </c>
      <c r="AF31" s="193">
        <v>1146</v>
      </c>
      <c r="AG31" s="192" t="s">
        <v>184</v>
      </c>
      <c r="AH31" s="355" t="s">
        <v>185</v>
      </c>
      <c r="AI31" s="348">
        <v>13618186426</v>
      </c>
      <c r="AJ31" s="242" t="s">
        <v>63</v>
      </c>
      <c r="AK31" s="242" t="s">
        <v>63</v>
      </c>
      <c r="AL31" s="383" t="s">
        <v>1475</v>
      </c>
      <c r="AM31" s="60" t="s">
        <v>1435</v>
      </c>
      <c r="AN31" s="330">
        <v>2019</v>
      </c>
    </row>
    <row r="32" spans="1:150" s="41" customFormat="1" ht="136.5" customHeight="1" x14ac:dyDescent="0.2">
      <c r="A32" s="224" t="s">
        <v>198</v>
      </c>
      <c r="B32" s="233" t="s">
        <v>57</v>
      </c>
      <c r="C32" s="192" t="s">
        <v>75</v>
      </c>
      <c r="D32" s="192" t="s">
        <v>76</v>
      </c>
      <c r="E32" s="192" t="s">
        <v>199</v>
      </c>
      <c r="F32" s="76">
        <v>0.91</v>
      </c>
      <c r="G32" s="193" t="s">
        <v>175</v>
      </c>
      <c r="H32" s="193" t="s">
        <v>176</v>
      </c>
      <c r="I32" s="193" t="s">
        <v>63</v>
      </c>
      <c r="J32" s="352" t="s">
        <v>1432</v>
      </c>
      <c r="K32" s="351">
        <v>6605400</v>
      </c>
      <c r="L32" s="132" t="s">
        <v>1433</v>
      </c>
      <c r="M32" s="236">
        <v>42917</v>
      </c>
      <c r="N32" s="236">
        <v>44196</v>
      </c>
      <c r="O32" s="192" t="s">
        <v>200</v>
      </c>
      <c r="P32" s="192" t="s">
        <v>201</v>
      </c>
      <c r="Q32" s="193">
        <v>2</v>
      </c>
      <c r="R32" s="193">
        <v>2</v>
      </c>
      <c r="S32" s="97">
        <v>10</v>
      </c>
      <c r="T32" s="97">
        <v>10</v>
      </c>
      <c r="U32" s="193">
        <v>2</v>
      </c>
      <c r="V32" s="237">
        <f>+U32/Q32</f>
        <v>1</v>
      </c>
      <c r="W32" s="238">
        <v>14</v>
      </c>
      <c r="X32" s="243">
        <v>7</v>
      </c>
      <c r="Y32" s="347">
        <v>7</v>
      </c>
      <c r="Z32" s="243">
        <v>0.7</v>
      </c>
      <c r="AA32" s="192"/>
      <c r="AB32" s="192"/>
      <c r="AC32" s="192" t="s">
        <v>181</v>
      </c>
      <c r="AD32" s="192" t="s">
        <v>182</v>
      </c>
      <c r="AE32" s="192" t="s">
        <v>183</v>
      </c>
      <c r="AF32" s="193">
        <v>1146</v>
      </c>
      <c r="AG32" s="192" t="s">
        <v>184</v>
      </c>
      <c r="AH32" s="355" t="s">
        <v>185</v>
      </c>
      <c r="AI32" s="348">
        <v>13618186426</v>
      </c>
      <c r="AJ32" s="242" t="s">
        <v>63</v>
      </c>
      <c r="AK32" s="242" t="s">
        <v>63</v>
      </c>
      <c r="AL32" s="358" t="s">
        <v>1476</v>
      </c>
      <c r="AM32" s="60" t="s">
        <v>1435</v>
      </c>
      <c r="AN32" s="330">
        <v>2019</v>
      </c>
    </row>
    <row r="33" spans="1:47" s="41" customFormat="1" ht="108.75" customHeight="1" x14ac:dyDescent="0.2">
      <c r="A33" s="224" t="s">
        <v>202</v>
      </c>
      <c r="B33" s="233" t="s">
        <v>57</v>
      </c>
      <c r="C33" s="192" t="s">
        <v>75</v>
      </c>
      <c r="D33" s="192" t="s">
        <v>76</v>
      </c>
      <c r="E33" s="192" t="s">
        <v>203</v>
      </c>
      <c r="F33" s="76">
        <v>0.91</v>
      </c>
      <c r="G33" s="193" t="s">
        <v>175</v>
      </c>
      <c r="H33" s="193" t="s">
        <v>176</v>
      </c>
      <c r="I33" s="193" t="s">
        <v>63</v>
      </c>
      <c r="J33" s="352" t="s">
        <v>1432</v>
      </c>
      <c r="K33" s="351">
        <v>6605400</v>
      </c>
      <c r="L33" s="132" t="s">
        <v>1433</v>
      </c>
      <c r="M33" s="236">
        <v>42917</v>
      </c>
      <c r="N33" s="236">
        <v>44196</v>
      </c>
      <c r="O33" s="192" t="s">
        <v>204</v>
      </c>
      <c r="P33" s="192" t="s">
        <v>205</v>
      </c>
      <c r="Q33" s="193">
        <v>1</v>
      </c>
      <c r="R33" s="193">
        <v>1</v>
      </c>
      <c r="S33" s="97">
        <v>5</v>
      </c>
      <c r="T33" s="97">
        <v>5</v>
      </c>
      <c r="U33" s="193">
        <v>1</v>
      </c>
      <c r="V33" s="237">
        <f>+U33/Q33</f>
        <v>1</v>
      </c>
      <c r="W33" s="238">
        <v>9</v>
      </c>
      <c r="X33" s="243">
        <v>9</v>
      </c>
      <c r="Y33" s="347">
        <v>6</v>
      </c>
      <c r="Z33" s="243">
        <v>1.2</v>
      </c>
      <c r="AA33" s="192"/>
      <c r="AB33" s="192"/>
      <c r="AC33" s="192" t="s">
        <v>181</v>
      </c>
      <c r="AD33" s="192" t="s">
        <v>182</v>
      </c>
      <c r="AE33" s="192" t="s">
        <v>183</v>
      </c>
      <c r="AF33" s="193">
        <v>1146</v>
      </c>
      <c r="AG33" s="192" t="s">
        <v>184</v>
      </c>
      <c r="AH33" s="355" t="s">
        <v>185</v>
      </c>
      <c r="AI33" s="348">
        <v>13618186426</v>
      </c>
      <c r="AJ33" s="242" t="s">
        <v>63</v>
      </c>
      <c r="AK33" s="242" t="s">
        <v>63</v>
      </c>
      <c r="AL33" s="384" t="s">
        <v>1477</v>
      </c>
      <c r="AM33" s="60" t="s">
        <v>1435</v>
      </c>
      <c r="AN33" s="330">
        <v>2019</v>
      </c>
    </row>
    <row r="34" spans="1:47" s="42" customFormat="1" ht="89.25" x14ac:dyDescent="0.2">
      <c r="A34" s="224" t="s">
        <v>206</v>
      </c>
      <c r="B34" s="225" t="s">
        <v>57</v>
      </c>
      <c r="C34" s="195" t="s">
        <v>75</v>
      </c>
      <c r="D34" s="195" t="s">
        <v>76</v>
      </c>
      <c r="E34" s="195" t="s">
        <v>207</v>
      </c>
      <c r="F34" s="76">
        <v>0.69</v>
      </c>
      <c r="G34" s="194" t="s">
        <v>61</v>
      </c>
      <c r="H34" s="194" t="s">
        <v>62</v>
      </c>
      <c r="I34" s="194" t="s">
        <v>63</v>
      </c>
      <c r="J34" s="194" t="s">
        <v>208</v>
      </c>
      <c r="K34" s="194" t="s">
        <v>209</v>
      </c>
      <c r="L34" s="194" t="s">
        <v>210</v>
      </c>
      <c r="M34" s="178">
        <v>42522</v>
      </c>
      <c r="N34" s="178">
        <v>43981</v>
      </c>
      <c r="O34" s="195" t="s">
        <v>211</v>
      </c>
      <c r="P34" s="195" t="s">
        <v>212</v>
      </c>
      <c r="Q34" s="179">
        <v>1</v>
      </c>
      <c r="R34" s="179">
        <v>1</v>
      </c>
      <c r="S34" s="179">
        <v>1</v>
      </c>
      <c r="T34" s="179">
        <v>1</v>
      </c>
      <c r="U34" s="179">
        <v>1</v>
      </c>
      <c r="V34" s="179">
        <v>1</v>
      </c>
      <c r="W34" s="179">
        <v>1</v>
      </c>
      <c r="X34" s="179">
        <v>1</v>
      </c>
      <c r="Y34" s="240">
        <v>1</v>
      </c>
      <c r="Z34" s="240">
        <v>1</v>
      </c>
      <c r="AA34" s="269"/>
      <c r="AB34" s="269"/>
      <c r="AC34" s="195" t="s">
        <v>213</v>
      </c>
      <c r="AD34" s="195" t="s">
        <v>70</v>
      </c>
      <c r="AE34" s="195"/>
      <c r="AF34" s="194">
        <v>1099</v>
      </c>
      <c r="AG34" s="194" t="s">
        <v>214</v>
      </c>
      <c r="AH34" s="180" t="s">
        <v>1384</v>
      </c>
      <c r="AI34" s="244">
        <v>138052680827</v>
      </c>
      <c r="AJ34" s="194" t="s">
        <v>89</v>
      </c>
      <c r="AK34" s="194" t="s">
        <v>89</v>
      </c>
      <c r="AL34" s="285" t="s">
        <v>1387</v>
      </c>
      <c r="AM34" s="308" t="s">
        <v>1383</v>
      </c>
      <c r="AN34" s="330">
        <v>2019</v>
      </c>
      <c r="AO34" s="41"/>
      <c r="AP34" s="41"/>
      <c r="AQ34" s="41"/>
      <c r="AR34" s="41"/>
      <c r="AS34" s="41"/>
      <c r="AT34" s="41"/>
      <c r="AU34" s="227"/>
    </row>
    <row r="35" spans="1:47" s="42" customFormat="1" ht="89.25" x14ac:dyDescent="0.2">
      <c r="A35" s="224" t="s">
        <v>215</v>
      </c>
      <c r="B35" s="225" t="s">
        <v>57</v>
      </c>
      <c r="C35" s="195" t="s">
        <v>75</v>
      </c>
      <c r="D35" s="195" t="s">
        <v>76</v>
      </c>
      <c r="E35" s="195" t="s">
        <v>216</v>
      </c>
      <c r="F35" s="76">
        <v>0.69</v>
      </c>
      <c r="G35" s="194" t="s">
        <v>61</v>
      </c>
      <c r="H35" s="194" t="s">
        <v>62</v>
      </c>
      <c r="I35" s="194" t="s">
        <v>63</v>
      </c>
      <c r="J35" s="194" t="s">
        <v>208</v>
      </c>
      <c r="K35" s="194" t="s">
        <v>209</v>
      </c>
      <c r="L35" s="194" t="s">
        <v>210</v>
      </c>
      <c r="M35" s="178">
        <v>43132</v>
      </c>
      <c r="N35" s="178">
        <v>43981</v>
      </c>
      <c r="O35" s="195" t="s">
        <v>217</v>
      </c>
      <c r="P35" s="195" t="s">
        <v>218</v>
      </c>
      <c r="Q35" s="194" t="s">
        <v>89</v>
      </c>
      <c r="R35" s="194">
        <v>33.299999999999997</v>
      </c>
      <c r="S35" s="194">
        <v>33.299999999999997</v>
      </c>
      <c r="T35" s="194">
        <v>33.299999999999997</v>
      </c>
      <c r="U35" s="194" t="s">
        <v>89</v>
      </c>
      <c r="V35" s="194" t="s">
        <v>89</v>
      </c>
      <c r="W35" s="179">
        <v>0</v>
      </c>
      <c r="X35" s="179">
        <v>0</v>
      </c>
      <c r="Y35" s="246">
        <v>66.599999999999994</v>
      </c>
      <c r="Z35" s="240">
        <v>2</v>
      </c>
      <c r="AA35" s="246"/>
      <c r="AB35" s="269"/>
      <c r="AC35" s="195" t="s">
        <v>213</v>
      </c>
      <c r="AD35" s="195" t="s">
        <v>70</v>
      </c>
      <c r="AE35" s="195"/>
      <c r="AF35" s="194">
        <v>1099</v>
      </c>
      <c r="AG35" s="194" t="s">
        <v>214</v>
      </c>
      <c r="AH35" s="247" t="s">
        <v>219</v>
      </c>
      <c r="AI35" s="244">
        <v>10810499931</v>
      </c>
      <c r="AJ35" s="194" t="s">
        <v>89</v>
      </c>
      <c r="AK35" s="194" t="s">
        <v>89</v>
      </c>
      <c r="AL35" s="285" t="s">
        <v>220</v>
      </c>
      <c r="AM35" s="308" t="s">
        <v>1383</v>
      </c>
      <c r="AN35" s="330">
        <v>2019</v>
      </c>
      <c r="AO35" s="41"/>
      <c r="AP35" s="41"/>
      <c r="AQ35" s="41"/>
      <c r="AR35" s="41"/>
      <c r="AS35" s="41"/>
      <c r="AT35" s="41"/>
      <c r="AU35" s="227"/>
    </row>
    <row r="36" spans="1:47" s="42" customFormat="1" ht="89.25" x14ac:dyDescent="0.2">
      <c r="A36" s="224" t="s">
        <v>221</v>
      </c>
      <c r="B36" s="225" t="s">
        <v>57</v>
      </c>
      <c r="C36" s="195" t="s">
        <v>75</v>
      </c>
      <c r="D36" s="195" t="s">
        <v>76</v>
      </c>
      <c r="E36" s="195" t="s">
        <v>222</v>
      </c>
      <c r="F36" s="76">
        <v>0.69</v>
      </c>
      <c r="G36" s="194" t="s">
        <v>61</v>
      </c>
      <c r="H36" s="194" t="s">
        <v>62</v>
      </c>
      <c r="I36" s="194" t="s">
        <v>63</v>
      </c>
      <c r="J36" s="194" t="s">
        <v>208</v>
      </c>
      <c r="K36" s="194" t="s">
        <v>209</v>
      </c>
      <c r="L36" s="194" t="s">
        <v>210</v>
      </c>
      <c r="M36" s="178">
        <v>42736</v>
      </c>
      <c r="N36" s="178">
        <v>43981</v>
      </c>
      <c r="O36" s="195" t="s">
        <v>223</v>
      </c>
      <c r="P36" s="195" t="s">
        <v>224</v>
      </c>
      <c r="Q36" s="179">
        <v>1</v>
      </c>
      <c r="R36" s="179">
        <v>1</v>
      </c>
      <c r="S36" s="179">
        <v>1</v>
      </c>
      <c r="T36" s="179">
        <v>1</v>
      </c>
      <c r="U36" s="179">
        <v>1</v>
      </c>
      <c r="V36" s="179">
        <v>1</v>
      </c>
      <c r="W36" s="179">
        <v>1</v>
      </c>
      <c r="X36" s="179">
        <v>1</v>
      </c>
      <c r="Y36" s="240">
        <v>1</v>
      </c>
      <c r="Z36" s="240">
        <v>1</v>
      </c>
      <c r="AA36" s="269"/>
      <c r="AB36" s="269"/>
      <c r="AC36" s="195" t="s">
        <v>213</v>
      </c>
      <c r="AD36" s="195" t="s">
        <v>70</v>
      </c>
      <c r="AE36" s="195"/>
      <c r="AF36" s="194">
        <v>1099</v>
      </c>
      <c r="AG36" s="194" t="s">
        <v>214</v>
      </c>
      <c r="AH36" s="247" t="s">
        <v>225</v>
      </c>
      <c r="AI36" s="244">
        <v>205165995498</v>
      </c>
      <c r="AJ36" s="194" t="s">
        <v>89</v>
      </c>
      <c r="AK36" s="194" t="s">
        <v>89</v>
      </c>
      <c r="AL36" s="285" t="s">
        <v>1388</v>
      </c>
      <c r="AM36" s="308" t="s">
        <v>1385</v>
      </c>
      <c r="AN36" s="330">
        <v>2019</v>
      </c>
      <c r="AO36" s="41"/>
      <c r="AP36" s="41"/>
      <c r="AQ36" s="41"/>
      <c r="AR36" s="41"/>
      <c r="AS36" s="41"/>
      <c r="AT36" s="41"/>
      <c r="AU36" s="227"/>
    </row>
    <row r="37" spans="1:47" s="41" customFormat="1" ht="102" x14ac:dyDescent="0.2">
      <c r="A37" s="224" t="s">
        <v>226</v>
      </c>
      <c r="B37" s="225" t="s">
        <v>57</v>
      </c>
      <c r="C37" s="195" t="s">
        <v>75</v>
      </c>
      <c r="D37" s="195" t="s">
        <v>76</v>
      </c>
      <c r="E37" s="195" t="s">
        <v>227</v>
      </c>
      <c r="F37" s="76">
        <v>0.69</v>
      </c>
      <c r="G37" s="194" t="s">
        <v>61</v>
      </c>
      <c r="H37" s="194" t="s">
        <v>62</v>
      </c>
      <c r="I37" s="194" t="s">
        <v>63</v>
      </c>
      <c r="J37" s="194" t="s">
        <v>208</v>
      </c>
      <c r="K37" s="194" t="s">
        <v>209</v>
      </c>
      <c r="L37" s="194" t="s">
        <v>210</v>
      </c>
      <c r="M37" s="178">
        <v>43132</v>
      </c>
      <c r="N37" s="178">
        <v>43981</v>
      </c>
      <c r="O37" s="195" t="s">
        <v>228</v>
      </c>
      <c r="P37" s="195" t="s">
        <v>229</v>
      </c>
      <c r="Q37" s="194" t="s">
        <v>89</v>
      </c>
      <c r="R37" s="194">
        <v>33.299999999999997</v>
      </c>
      <c r="S37" s="194">
        <v>33.299999999999997</v>
      </c>
      <c r="T37" s="194">
        <v>33.299999999999997</v>
      </c>
      <c r="U37" s="194" t="s">
        <v>89</v>
      </c>
      <c r="V37" s="194" t="s">
        <v>89</v>
      </c>
      <c r="W37" s="179">
        <v>0</v>
      </c>
      <c r="X37" s="179">
        <v>0</v>
      </c>
      <c r="Y37" s="246">
        <v>66.599999999999994</v>
      </c>
      <c r="Z37" s="240">
        <v>2</v>
      </c>
      <c r="AA37" s="246"/>
      <c r="AB37" s="269"/>
      <c r="AC37" s="195" t="s">
        <v>213</v>
      </c>
      <c r="AD37" s="195" t="s">
        <v>70</v>
      </c>
      <c r="AE37" s="195"/>
      <c r="AF37" s="194">
        <v>1099</v>
      </c>
      <c r="AG37" s="194" t="s">
        <v>214</v>
      </c>
      <c r="AH37" s="247" t="s">
        <v>219</v>
      </c>
      <c r="AI37" s="244">
        <v>10810499931</v>
      </c>
      <c r="AJ37" s="194" t="s">
        <v>89</v>
      </c>
      <c r="AK37" s="194" t="s">
        <v>89</v>
      </c>
      <c r="AL37" s="285" t="s">
        <v>1395</v>
      </c>
      <c r="AM37" s="308" t="s">
        <v>1383</v>
      </c>
      <c r="AN37" s="330">
        <v>2019</v>
      </c>
    </row>
    <row r="38" spans="1:47" s="41" customFormat="1" ht="89.25" x14ac:dyDescent="0.2">
      <c r="A38" s="224" t="s">
        <v>230</v>
      </c>
      <c r="B38" s="225" t="s">
        <v>57</v>
      </c>
      <c r="C38" s="195" t="s">
        <v>75</v>
      </c>
      <c r="D38" s="195" t="s">
        <v>76</v>
      </c>
      <c r="E38" s="195" t="s">
        <v>231</v>
      </c>
      <c r="F38" s="76">
        <v>0.69</v>
      </c>
      <c r="G38" s="194" t="s">
        <v>61</v>
      </c>
      <c r="H38" s="194" t="s">
        <v>62</v>
      </c>
      <c r="I38" s="194" t="s">
        <v>63</v>
      </c>
      <c r="J38" s="194" t="s">
        <v>208</v>
      </c>
      <c r="K38" s="194" t="s">
        <v>209</v>
      </c>
      <c r="L38" s="194" t="s">
        <v>210</v>
      </c>
      <c r="M38" s="178">
        <v>42522</v>
      </c>
      <c r="N38" s="178">
        <v>43981</v>
      </c>
      <c r="O38" s="195" t="s">
        <v>232</v>
      </c>
      <c r="P38" s="195" t="s">
        <v>233</v>
      </c>
      <c r="Q38" s="179">
        <v>1</v>
      </c>
      <c r="R38" s="179">
        <v>1</v>
      </c>
      <c r="S38" s="179">
        <v>1</v>
      </c>
      <c r="T38" s="179">
        <v>1</v>
      </c>
      <c r="U38" s="179">
        <v>1</v>
      </c>
      <c r="V38" s="179">
        <v>1</v>
      </c>
      <c r="W38" s="179">
        <v>1</v>
      </c>
      <c r="X38" s="179">
        <v>1</v>
      </c>
      <c r="Y38" s="240">
        <v>1</v>
      </c>
      <c r="Z38" s="240">
        <v>1</v>
      </c>
      <c r="AA38" s="269"/>
      <c r="AB38" s="269"/>
      <c r="AC38" s="195" t="s">
        <v>213</v>
      </c>
      <c r="AD38" s="195" t="s">
        <v>70</v>
      </c>
      <c r="AE38" s="195"/>
      <c r="AF38" s="194">
        <v>1099</v>
      </c>
      <c r="AG38" s="194" t="s">
        <v>214</v>
      </c>
      <c r="AH38" s="180" t="s">
        <v>234</v>
      </c>
      <c r="AI38" s="244">
        <v>13842731315</v>
      </c>
      <c r="AJ38" s="194" t="s">
        <v>89</v>
      </c>
      <c r="AK38" s="194" t="s">
        <v>89</v>
      </c>
      <c r="AL38" s="285" t="s">
        <v>1389</v>
      </c>
      <c r="AM38" s="308" t="s">
        <v>1386</v>
      </c>
      <c r="AN38" s="330">
        <v>2019</v>
      </c>
    </row>
    <row r="39" spans="1:47" s="41" customFormat="1" ht="119.25" customHeight="1" thickBot="1" x14ac:dyDescent="0.25">
      <c r="A39" s="224" t="s">
        <v>235</v>
      </c>
      <c r="B39" s="233" t="s">
        <v>57</v>
      </c>
      <c r="C39" s="192" t="s">
        <v>236</v>
      </c>
      <c r="D39" s="192" t="s">
        <v>237</v>
      </c>
      <c r="E39" s="192" t="s">
        <v>238</v>
      </c>
      <c r="F39" s="76">
        <v>0.91</v>
      </c>
      <c r="G39" s="193" t="s">
        <v>175</v>
      </c>
      <c r="H39" s="193" t="s">
        <v>176</v>
      </c>
      <c r="I39" s="193" t="s">
        <v>63</v>
      </c>
      <c r="J39" s="352" t="s">
        <v>1432</v>
      </c>
      <c r="K39" s="351">
        <v>6605400</v>
      </c>
      <c r="L39" s="132" t="s">
        <v>1433</v>
      </c>
      <c r="M39" s="236">
        <v>42917</v>
      </c>
      <c r="N39" s="236">
        <v>44196</v>
      </c>
      <c r="O39" s="192" t="s">
        <v>239</v>
      </c>
      <c r="P39" s="192" t="s">
        <v>240</v>
      </c>
      <c r="Q39" s="193">
        <v>6</v>
      </c>
      <c r="R39" s="193">
        <v>6</v>
      </c>
      <c r="S39" s="193">
        <v>6</v>
      </c>
      <c r="T39" s="193">
        <v>6</v>
      </c>
      <c r="U39" s="193">
        <v>3</v>
      </c>
      <c r="V39" s="237">
        <f>+U39/Q39</f>
        <v>0.5</v>
      </c>
      <c r="W39" s="97">
        <v>9</v>
      </c>
      <c r="X39" s="99">
        <f>W39/R39</f>
        <v>1.5</v>
      </c>
      <c r="Y39" s="347">
        <v>6</v>
      </c>
      <c r="Z39" s="243">
        <f>Y39/S39</f>
        <v>1</v>
      </c>
      <c r="AA39" s="192"/>
      <c r="AB39" s="192"/>
      <c r="AC39" s="192" t="s">
        <v>241</v>
      </c>
      <c r="AD39" s="192" t="s">
        <v>242</v>
      </c>
      <c r="AE39" s="192" t="s">
        <v>243</v>
      </c>
      <c r="AF39" s="193">
        <v>1147</v>
      </c>
      <c r="AG39" s="192" t="s">
        <v>244</v>
      </c>
      <c r="AH39" s="61" t="s">
        <v>1438</v>
      </c>
      <c r="AI39" s="357">
        <v>4930602345</v>
      </c>
      <c r="AJ39" s="356" t="s">
        <v>63</v>
      </c>
      <c r="AK39" s="356" t="s">
        <v>63</v>
      </c>
      <c r="AL39" s="358" t="s">
        <v>1434</v>
      </c>
      <c r="AM39" s="60" t="s">
        <v>1435</v>
      </c>
      <c r="AN39" s="330">
        <v>2019</v>
      </c>
    </row>
    <row r="40" spans="1:47" s="42" customFormat="1" ht="139.5" customHeight="1" x14ac:dyDescent="0.2">
      <c r="A40" s="224" t="s">
        <v>245</v>
      </c>
      <c r="B40" s="248" t="s">
        <v>57</v>
      </c>
      <c r="C40" s="180" t="s">
        <v>236</v>
      </c>
      <c r="D40" s="180" t="s">
        <v>237</v>
      </c>
      <c r="E40" s="180" t="s">
        <v>246</v>
      </c>
      <c r="F40" s="76">
        <v>0.91</v>
      </c>
      <c r="G40" s="194" t="s">
        <v>175</v>
      </c>
      <c r="H40" s="194" t="s">
        <v>247</v>
      </c>
      <c r="I40" s="180" t="s">
        <v>63</v>
      </c>
      <c r="J40" s="194" t="s">
        <v>248</v>
      </c>
      <c r="K40" s="229" t="s">
        <v>249</v>
      </c>
      <c r="L40" s="194" t="s">
        <v>250</v>
      </c>
      <c r="M40" s="178">
        <v>42736</v>
      </c>
      <c r="N40" s="178">
        <v>43981</v>
      </c>
      <c r="O40" s="180" t="s">
        <v>251</v>
      </c>
      <c r="P40" s="180" t="s">
        <v>252</v>
      </c>
      <c r="Q40" s="191">
        <v>1</v>
      </c>
      <c r="R40" s="191">
        <v>1</v>
      </c>
      <c r="S40" s="191">
        <v>1</v>
      </c>
      <c r="T40" s="191">
        <v>1</v>
      </c>
      <c r="U40" s="191">
        <v>1</v>
      </c>
      <c r="V40" s="191">
        <f>+U40/Q40</f>
        <v>1</v>
      </c>
      <c r="W40" s="191">
        <f>+V40/R40</f>
        <v>1</v>
      </c>
      <c r="X40" s="191">
        <f>+W40/S40</f>
        <v>1</v>
      </c>
      <c r="Y40" s="75">
        <v>0.14000000000000001</v>
      </c>
      <c r="Z40" s="75">
        <f>+Y40/S40</f>
        <v>0.14000000000000001</v>
      </c>
      <c r="AA40" s="191"/>
      <c r="AB40" s="191"/>
      <c r="AC40" s="196" t="s">
        <v>253</v>
      </c>
      <c r="AD40" s="196" t="s">
        <v>254</v>
      </c>
      <c r="AE40" s="196" t="s">
        <v>255</v>
      </c>
      <c r="AF40" s="196">
        <v>1017</v>
      </c>
      <c r="AG40" s="196" t="s">
        <v>256</v>
      </c>
      <c r="AH40" s="387" t="s">
        <v>257</v>
      </c>
      <c r="AI40" s="58">
        <v>10000000</v>
      </c>
      <c r="AJ40" s="249">
        <v>0</v>
      </c>
      <c r="AK40" s="58">
        <v>10000000</v>
      </c>
      <c r="AL40" s="385" t="s">
        <v>1478</v>
      </c>
      <c r="AM40" s="386" t="s">
        <v>1479</v>
      </c>
      <c r="AN40" s="330">
        <v>2019</v>
      </c>
      <c r="AO40" s="41"/>
      <c r="AP40" s="41"/>
      <c r="AQ40" s="41"/>
      <c r="AR40" s="41"/>
      <c r="AS40" s="41"/>
      <c r="AT40" s="41"/>
      <c r="AU40" s="227"/>
    </row>
    <row r="41" spans="1:47" s="42" customFormat="1" ht="165.75" x14ac:dyDescent="0.2">
      <c r="A41" s="224" t="s">
        <v>258</v>
      </c>
      <c r="B41" s="225" t="s">
        <v>57</v>
      </c>
      <c r="C41" s="195" t="s">
        <v>236</v>
      </c>
      <c r="D41" s="195" t="s">
        <v>237</v>
      </c>
      <c r="E41" s="195" t="s">
        <v>259</v>
      </c>
      <c r="F41" s="194">
        <v>0.28000000000000003</v>
      </c>
      <c r="G41" s="194" t="s">
        <v>260</v>
      </c>
      <c r="H41" s="194" t="s">
        <v>261</v>
      </c>
      <c r="I41" s="194" t="s">
        <v>63</v>
      </c>
      <c r="J41" s="194" t="s">
        <v>262</v>
      </c>
      <c r="K41" s="194" t="s">
        <v>263</v>
      </c>
      <c r="L41" s="194" t="s">
        <v>264</v>
      </c>
      <c r="M41" s="178">
        <v>43252</v>
      </c>
      <c r="N41" s="178">
        <v>43981</v>
      </c>
      <c r="O41" s="195" t="s">
        <v>265</v>
      </c>
      <c r="P41" s="195" t="s">
        <v>266</v>
      </c>
      <c r="Q41" s="194" t="s">
        <v>89</v>
      </c>
      <c r="R41" s="293">
        <v>0.4</v>
      </c>
      <c r="S41" s="293">
        <v>0.3</v>
      </c>
      <c r="T41" s="293">
        <v>0.3</v>
      </c>
      <c r="U41" s="194" t="s">
        <v>89</v>
      </c>
      <c r="V41" s="194" t="s">
        <v>89</v>
      </c>
      <c r="W41" s="179">
        <v>0.4</v>
      </c>
      <c r="X41" s="179">
        <v>1</v>
      </c>
      <c r="Y41" s="335">
        <v>0.3</v>
      </c>
      <c r="Z41" s="335">
        <v>1</v>
      </c>
      <c r="AA41" s="195"/>
      <c r="AB41" s="195"/>
      <c r="AC41" s="195" t="s">
        <v>267</v>
      </c>
      <c r="AD41" s="195" t="s">
        <v>268</v>
      </c>
      <c r="AE41" s="195" t="s">
        <v>269</v>
      </c>
      <c r="AF41" s="195">
        <v>1156</v>
      </c>
      <c r="AG41" s="195" t="s">
        <v>269</v>
      </c>
      <c r="AH41" s="180" t="s">
        <v>270</v>
      </c>
      <c r="AI41" s="197">
        <v>7035670966</v>
      </c>
      <c r="AJ41" s="250" t="s">
        <v>89</v>
      </c>
      <c r="AK41" s="250" t="s">
        <v>89</v>
      </c>
      <c r="AL41" s="366" t="s">
        <v>1443</v>
      </c>
      <c r="AM41" s="316" t="s">
        <v>271</v>
      </c>
      <c r="AN41" s="330">
        <v>2019</v>
      </c>
      <c r="AO41" s="41"/>
      <c r="AP41" s="41"/>
      <c r="AQ41" s="41"/>
      <c r="AR41" s="41"/>
      <c r="AS41" s="41"/>
      <c r="AT41" s="41"/>
      <c r="AU41" s="227"/>
    </row>
    <row r="42" spans="1:47" s="42" customFormat="1" ht="104.25" customHeight="1" x14ac:dyDescent="0.2">
      <c r="A42" s="224" t="s">
        <v>272</v>
      </c>
      <c r="B42" s="251" t="s">
        <v>57</v>
      </c>
      <c r="C42" s="198" t="s">
        <v>236</v>
      </c>
      <c r="D42" s="199" t="s">
        <v>237</v>
      </c>
      <c r="E42" s="200" t="s">
        <v>273</v>
      </c>
      <c r="F42" s="194">
        <v>0.28000000000000003</v>
      </c>
      <c r="G42" s="187" t="s">
        <v>274</v>
      </c>
      <c r="H42" s="187" t="s">
        <v>275</v>
      </c>
      <c r="I42" s="187" t="s">
        <v>63</v>
      </c>
      <c r="J42" s="187" t="s">
        <v>276</v>
      </c>
      <c r="K42" s="252" t="s">
        <v>277</v>
      </c>
      <c r="L42" s="194" t="s">
        <v>278</v>
      </c>
      <c r="M42" s="253" t="s">
        <v>279</v>
      </c>
      <c r="N42" s="201">
        <v>43981</v>
      </c>
      <c r="O42" s="202" t="s">
        <v>280</v>
      </c>
      <c r="P42" s="202" t="s">
        <v>281</v>
      </c>
      <c r="Q42" s="203" t="s">
        <v>89</v>
      </c>
      <c r="R42" s="187">
        <v>100</v>
      </c>
      <c r="S42" s="187">
        <v>30</v>
      </c>
      <c r="T42" s="187" t="s">
        <v>89</v>
      </c>
      <c r="U42" s="187" t="s">
        <v>89</v>
      </c>
      <c r="V42" s="204" t="s">
        <v>89</v>
      </c>
      <c r="W42" s="187">
        <v>66</v>
      </c>
      <c r="X42" s="204">
        <v>0.66</v>
      </c>
      <c r="Y42" s="56">
        <v>130</v>
      </c>
      <c r="Z42" s="75">
        <v>4.33</v>
      </c>
      <c r="AA42" s="187"/>
      <c r="AB42" s="187"/>
      <c r="AC42" s="187" t="s">
        <v>152</v>
      </c>
      <c r="AD42" s="187" t="s">
        <v>282</v>
      </c>
      <c r="AE42" s="198" t="s">
        <v>283</v>
      </c>
      <c r="AF42" s="187">
        <v>1011</v>
      </c>
      <c r="AG42" s="187" t="s">
        <v>283</v>
      </c>
      <c r="AH42" s="187" t="s">
        <v>284</v>
      </c>
      <c r="AI42" s="205">
        <v>4289122</v>
      </c>
      <c r="AJ42" s="204" t="s">
        <v>89</v>
      </c>
      <c r="AK42" s="379">
        <v>4289122</v>
      </c>
      <c r="AL42" s="57" t="s">
        <v>1456</v>
      </c>
      <c r="AM42" s="378" t="s">
        <v>1487</v>
      </c>
      <c r="AN42" s="330">
        <v>2019</v>
      </c>
      <c r="AO42" s="41"/>
      <c r="AP42" s="41"/>
      <c r="AQ42" s="41"/>
      <c r="AR42" s="41"/>
      <c r="AS42" s="41"/>
      <c r="AT42" s="41"/>
      <c r="AU42" s="227"/>
    </row>
    <row r="43" spans="1:47" s="42" customFormat="1" ht="216.75" x14ac:dyDescent="0.2">
      <c r="A43" s="224" t="s">
        <v>285</v>
      </c>
      <c r="B43" s="251" t="s">
        <v>57</v>
      </c>
      <c r="C43" s="198" t="s">
        <v>236</v>
      </c>
      <c r="D43" s="198" t="s">
        <v>286</v>
      </c>
      <c r="E43" s="187" t="s">
        <v>287</v>
      </c>
      <c r="F43" s="194">
        <v>0.28000000000000003</v>
      </c>
      <c r="G43" s="187" t="s">
        <v>274</v>
      </c>
      <c r="H43" s="187" t="s">
        <v>275</v>
      </c>
      <c r="I43" s="187" t="s">
        <v>63</v>
      </c>
      <c r="J43" s="187" t="s">
        <v>276</v>
      </c>
      <c r="K43" s="252" t="s">
        <v>277</v>
      </c>
      <c r="L43" s="194" t="s">
        <v>278</v>
      </c>
      <c r="M43" s="201">
        <v>43151</v>
      </c>
      <c r="N43" s="201">
        <v>43434</v>
      </c>
      <c r="O43" s="206" t="s">
        <v>288</v>
      </c>
      <c r="P43" s="187" t="s">
        <v>289</v>
      </c>
      <c r="Q43" s="187" t="s">
        <v>89</v>
      </c>
      <c r="R43" s="187">
        <v>1</v>
      </c>
      <c r="S43" s="187" t="s">
        <v>89</v>
      </c>
      <c r="T43" s="187" t="s">
        <v>89</v>
      </c>
      <c r="U43" s="187" t="s">
        <v>89</v>
      </c>
      <c r="V43" s="204" t="s">
        <v>89</v>
      </c>
      <c r="W43" s="56">
        <v>1</v>
      </c>
      <c r="X43" s="75">
        <v>1</v>
      </c>
      <c r="Y43" s="187" t="s">
        <v>89</v>
      </c>
      <c r="Z43" s="187" t="s">
        <v>89</v>
      </c>
      <c r="AA43" s="187"/>
      <c r="AB43" s="187"/>
      <c r="AC43" s="187" t="s">
        <v>290</v>
      </c>
      <c r="AD43" s="187" t="s">
        <v>291</v>
      </c>
      <c r="AE43" s="207" t="s">
        <v>292</v>
      </c>
      <c r="AF43" s="187">
        <v>987</v>
      </c>
      <c r="AG43" s="207" t="s">
        <v>293</v>
      </c>
      <c r="AH43" s="206" t="s">
        <v>294</v>
      </c>
      <c r="AI43" s="205">
        <v>25000000</v>
      </c>
      <c r="AJ43" s="56" t="s">
        <v>89</v>
      </c>
      <c r="AK43" s="205">
        <v>25000000</v>
      </c>
      <c r="AL43" s="57" t="s">
        <v>295</v>
      </c>
      <c r="AM43" s="399"/>
      <c r="AN43" s="330" t="s">
        <v>1413</v>
      </c>
      <c r="AO43" s="41"/>
      <c r="AP43" s="41"/>
      <c r="AQ43" s="41"/>
      <c r="AR43" s="41"/>
      <c r="AS43" s="41"/>
      <c r="AT43" s="41"/>
      <c r="AU43" s="227"/>
    </row>
    <row r="44" spans="1:47" s="42" customFormat="1" ht="93" customHeight="1" x14ac:dyDescent="0.2">
      <c r="A44" s="224" t="s">
        <v>296</v>
      </c>
      <c r="B44" s="251" t="s">
        <v>57</v>
      </c>
      <c r="C44" s="198" t="s">
        <v>236</v>
      </c>
      <c r="D44" s="207" t="s">
        <v>286</v>
      </c>
      <c r="E44" s="206" t="s">
        <v>297</v>
      </c>
      <c r="F44" s="194">
        <v>0.28000000000000003</v>
      </c>
      <c r="G44" s="187" t="s">
        <v>274</v>
      </c>
      <c r="H44" s="187" t="s">
        <v>275</v>
      </c>
      <c r="I44" s="187" t="s">
        <v>63</v>
      </c>
      <c r="J44" s="187" t="s">
        <v>276</v>
      </c>
      <c r="K44" s="252" t="s">
        <v>277</v>
      </c>
      <c r="L44" s="194" t="s">
        <v>278</v>
      </c>
      <c r="M44" s="201">
        <v>43151</v>
      </c>
      <c r="N44" s="201">
        <v>44012</v>
      </c>
      <c r="O44" s="206" t="s">
        <v>298</v>
      </c>
      <c r="P44" s="206" t="s">
        <v>299</v>
      </c>
      <c r="Q44" s="187" t="s">
        <v>89</v>
      </c>
      <c r="R44" s="187">
        <v>6</v>
      </c>
      <c r="S44" s="187">
        <v>6</v>
      </c>
      <c r="T44" s="187">
        <v>1</v>
      </c>
      <c r="U44" s="187" t="s">
        <v>89</v>
      </c>
      <c r="V44" s="204" t="s">
        <v>89</v>
      </c>
      <c r="W44" s="56">
        <v>6</v>
      </c>
      <c r="X44" s="75">
        <v>1</v>
      </c>
      <c r="Y44" s="56">
        <v>6</v>
      </c>
      <c r="Z44" s="75">
        <v>1</v>
      </c>
      <c r="AA44" s="187"/>
      <c r="AB44" s="187"/>
      <c r="AC44" s="187" t="s">
        <v>290</v>
      </c>
      <c r="AD44" s="187" t="s">
        <v>291</v>
      </c>
      <c r="AE44" s="207" t="s">
        <v>292</v>
      </c>
      <c r="AF44" s="187">
        <v>987</v>
      </c>
      <c r="AG44" s="207" t="s">
        <v>293</v>
      </c>
      <c r="AH44" s="206" t="s">
        <v>294</v>
      </c>
      <c r="AI44" s="205">
        <v>100000000</v>
      </c>
      <c r="AJ44" s="187" t="s">
        <v>89</v>
      </c>
      <c r="AK44" s="205">
        <v>100000000</v>
      </c>
      <c r="AL44" s="57" t="s">
        <v>1457</v>
      </c>
      <c r="AM44" s="378" t="s">
        <v>1488</v>
      </c>
      <c r="AN44" s="330">
        <v>2019</v>
      </c>
      <c r="AO44" s="41"/>
      <c r="AP44" s="41"/>
      <c r="AQ44" s="41"/>
      <c r="AR44" s="41"/>
      <c r="AS44" s="41"/>
      <c r="AT44" s="41"/>
      <c r="AU44" s="227"/>
    </row>
    <row r="45" spans="1:47" s="42" customFormat="1" ht="89.25" x14ac:dyDescent="0.2">
      <c r="A45" s="224" t="s">
        <v>300</v>
      </c>
      <c r="B45" s="225" t="s">
        <v>57</v>
      </c>
      <c r="C45" s="195" t="s">
        <v>75</v>
      </c>
      <c r="D45" s="195" t="s">
        <v>76</v>
      </c>
      <c r="E45" s="195" t="s">
        <v>301</v>
      </c>
      <c r="F45" s="76">
        <v>0.69</v>
      </c>
      <c r="G45" s="194" t="s">
        <v>61</v>
      </c>
      <c r="H45" s="194" t="s">
        <v>62</v>
      </c>
      <c r="I45" s="194" t="s">
        <v>63</v>
      </c>
      <c r="J45" s="194" t="s">
        <v>208</v>
      </c>
      <c r="K45" s="194" t="s">
        <v>209</v>
      </c>
      <c r="L45" s="194" t="s">
        <v>210</v>
      </c>
      <c r="M45" s="178">
        <v>42522</v>
      </c>
      <c r="N45" s="178">
        <v>43981</v>
      </c>
      <c r="O45" s="195" t="s">
        <v>302</v>
      </c>
      <c r="P45" s="195" t="s">
        <v>303</v>
      </c>
      <c r="Q45" s="179">
        <v>1</v>
      </c>
      <c r="R45" s="179">
        <v>1</v>
      </c>
      <c r="S45" s="179">
        <v>1</v>
      </c>
      <c r="T45" s="179">
        <v>1</v>
      </c>
      <c r="U45" s="179">
        <v>1</v>
      </c>
      <c r="V45" s="179">
        <v>1</v>
      </c>
      <c r="W45" s="179">
        <v>1</v>
      </c>
      <c r="X45" s="179">
        <v>1</v>
      </c>
      <c r="Y45" s="269">
        <v>1</v>
      </c>
      <c r="Z45" s="269">
        <v>1</v>
      </c>
      <c r="AC45" s="195" t="s">
        <v>213</v>
      </c>
      <c r="AD45" s="195" t="s">
        <v>70</v>
      </c>
      <c r="AE45" s="195"/>
      <c r="AF45" s="194">
        <v>1099</v>
      </c>
      <c r="AG45" s="194" t="s">
        <v>214</v>
      </c>
      <c r="AH45" s="180" t="s">
        <v>304</v>
      </c>
      <c r="AI45" s="205">
        <v>312336475571</v>
      </c>
      <c r="AJ45" s="194" t="s">
        <v>89</v>
      </c>
      <c r="AK45" s="194" t="s">
        <v>89</v>
      </c>
      <c r="AL45" s="285" t="s">
        <v>1390</v>
      </c>
      <c r="AM45" s="309" t="s">
        <v>305</v>
      </c>
      <c r="AN45" s="330">
        <v>2019</v>
      </c>
      <c r="AO45" s="41"/>
      <c r="AP45" s="41"/>
      <c r="AQ45" s="41"/>
      <c r="AR45" s="41"/>
      <c r="AS45" s="41"/>
      <c r="AT45" s="41"/>
      <c r="AU45" s="227"/>
    </row>
    <row r="46" spans="1:47" s="42" customFormat="1" ht="76.5" x14ac:dyDescent="0.2">
      <c r="A46" s="224" t="s">
        <v>306</v>
      </c>
      <c r="B46" s="225" t="s">
        <v>57</v>
      </c>
      <c r="C46" s="195" t="s">
        <v>236</v>
      </c>
      <c r="D46" s="195" t="s">
        <v>237</v>
      </c>
      <c r="E46" s="195" t="s">
        <v>307</v>
      </c>
      <c r="F46" s="76">
        <v>0.69</v>
      </c>
      <c r="G46" s="194" t="s">
        <v>61</v>
      </c>
      <c r="H46" s="194" t="s">
        <v>62</v>
      </c>
      <c r="I46" s="194" t="s">
        <v>63</v>
      </c>
      <c r="J46" s="194" t="s">
        <v>147</v>
      </c>
      <c r="K46" s="194" t="s">
        <v>148</v>
      </c>
      <c r="L46" s="194" t="s">
        <v>149</v>
      </c>
      <c r="M46" s="178">
        <v>42522</v>
      </c>
      <c r="N46" s="178">
        <v>43981</v>
      </c>
      <c r="O46" s="195" t="s">
        <v>308</v>
      </c>
      <c r="P46" s="195" t="s">
        <v>309</v>
      </c>
      <c r="Q46" s="179">
        <v>1</v>
      </c>
      <c r="R46" s="179">
        <v>1</v>
      </c>
      <c r="S46" s="179">
        <v>1</v>
      </c>
      <c r="T46" s="179">
        <v>1</v>
      </c>
      <c r="U46" s="179">
        <v>1</v>
      </c>
      <c r="V46" s="179">
        <v>1</v>
      </c>
      <c r="W46" s="179">
        <v>1</v>
      </c>
      <c r="X46" s="179">
        <v>1</v>
      </c>
      <c r="Y46" s="277">
        <v>0</v>
      </c>
      <c r="Z46" s="293">
        <v>0</v>
      </c>
      <c r="AA46" s="195"/>
      <c r="AB46" s="195"/>
      <c r="AC46" s="195" t="s">
        <v>152</v>
      </c>
      <c r="AD46" s="195" t="s">
        <v>70</v>
      </c>
      <c r="AE46" s="195" t="s">
        <v>153</v>
      </c>
      <c r="AF46" s="194">
        <v>1113</v>
      </c>
      <c r="AG46" s="194" t="s">
        <v>154</v>
      </c>
      <c r="AH46" s="180" t="s">
        <v>310</v>
      </c>
      <c r="AI46" s="331" t="s">
        <v>63</v>
      </c>
      <c r="AJ46" s="194" t="s">
        <v>89</v>
      </c>
      <c r="AK46" s="194" t="s">
        <v>89</v>
      </c>
      <c r="AL46" s="180" t="s">
        <v>311</v>
      </c>
      <c r="AM46" s="310" t="s">
        <v>312</v>
      </c>
      <c r="AN46" s="330">
        <v>2019</v>
      </c>
      <c r="AO46" s="41"/>
      <c r="AP46" s="41"/>
      <c r="AQ46" s="41"/>
      <c r="AR46" s="41"/>
      <c r="AS46" s="41"/>
      <c r="AT46" s="41"/>
      <c r="AU46" s="227"/>
    </row>
    <row r="47" spans="1:47" s="42" customFormat="1" ht="76.5" x14ac:dyDescent="0.2">
      <c r="A47" s="224" t="s">
        <v>313</v>
      </c>
      <c r="B47" s="225" t="s">
        <v>57</v>
      </c>
      <c r="C47" s="195" t="s">
        <v>236</v>
      </c>
      <c r="D47" s="195" t="s">
        <v>237</v>
      </c>
      <c r="E47" s="195" t="s">
        <v>314</v>
      </c>
      <c r="F47" s="76">
        <v>0.91</v>
      </c>
      <c r="G47" s="194" t="s">
        <v>160</v>
      </c>
      <c r="H47" s="194" t="s">
        <v>315</v>
      </c>
      <c r="I47" s="194" t="s">
        <v>63</v>
      </c>
      <c r="J47" s="344" t="s">
        <v>1429</v>
      </c>
      <c r="K47" s="344" t="s">
        <v>316</v>
      </c>
      <c r="L47" s="345" t="s">
        <v>1430</v>
      </c>
      <c r="M47" s="178">
        <v>42736</v>
      </c>
      <c r="N47" s="178">
        <v>43981</v>
      </c>
      <c r="O47" s="195" t="s">
        <v>317</v>
      </c>
      <c r="P47" s="195" t="s">
        <v>318</v>
      </c>
      <c r="Q47" s="194">
        <v>1</v>
      </c>
      <c r="R47" s="194">
        <v>2</v>
      </c>
      <c r="S47" s="194">
        <v>2</v>
      </c>
      <c r="T47" s="194">
        <v>2</v>
      </c>
      <c r="U47" s="194">
        <v>0</v>
      </c>
      <c r="V47" s="179">
        <v>0</v>
      </c>
      <c r="W47" s="194">
        <v>2</v>
      </c>
      <c r="X47" s="179">
        <v>1</v>
      </c>
      <c r="Y47" s="180">
        <v>2</v>
      </c>
      <c r="Z47" s="179">
        <v>1</v>
      </c>
      <c r="AA47" s="195"/>
      <c r="AB47" s="195"/>
      <c r="AC47" s="195" t="s">
        <v>168</v>
      </c>
      <c r="AD47" s="195" t="s">
        <v>319</v>
      </c>
      <c r="AE47" s="195"/>
      <c r="AF47" s="194">
        <v>800</v>
      </c>
      <c r="AG47" s="195" t="s">
        <v>320</v>
      </c>
      <c r="AH47" s="180" t="s">
        <v>321</v>
      </c>
      <c r="AI47" s="208">
        <v>30000000</v>
      </c>
      <c r="AJ47" s="194" t="s">
        <v>89</v>
      </c>
      <c r="AK47" s="194" t="s">
        <v>89</v>
      </c>
      <c r="AL47" s="180" t="s">
        <v>322</v>
      </c>
      <c r="AM47" s="311"/>
      <c r="AN47" s="330">
        <v>2019</v>
      </c>
      <c r="AO47" s="41"/>
      <c r="AP47" s="41"/>
      <c r="AQ47" s="41"/>
      <c r="AR47" s="41"/>
      <c r="AS47" s="41"/>
      <c r="AT47" s="41"/>
      <c r="AU47" s="227"/>
    </row>
    <row r="48" spans="1:47" s="42" customFormat="1" ht="44.25" customHeight="1" x14ac:dyDescent="0.2">
      <c r="A48" s="224" t="s">
        <v>323</v>
      </c>
      <c r="B48" s="225" t="s">
        <v>57</v>
      </c>
      <c r="C48" s="195" t="s">
        <v>236</v>
      </c>
      <c r="D48" s="195" t="s">
        <v>237</v>
      </c>
      <c r="E48" s="195" t="s">
        <v>324</v>
      </c>
      <c r="F48" s="76">
        <v>0.91</v>
      </c>
      <c r="G48" s="194" t="s">
        <v>160</v>
      </c>
      <c r="H48" s="194" t="s">
        <v>315</v>
      </c>
      <c r="I48" s="194" t="s">
        <v>63</v>
      </c>
      <c r="J48" s="344" t="s">
        <v>1429</v>
      </c>
      <c r="K48" s="344" t="s">
        <v>316</v>
      </c>
      <c r="L48" s="345" t="s">
        <v>1430</v>
      </c>
      <c r="M48" s="178">
        <v>42522</v>
      </c>
      <c r="N48" s="178">
        <v>43981</v>
      </c>
      <c r="O48" s="195" t="s">
        <v>325</v>
      </c>
      <c r="P48" s="195" t="s">
        <v>326</v>
      </c>
      <c r="Q48" s="179">
        <v>1</v>
      </c>
      <c r="R48" s="179">
        <v>1</v>
      </c>
      <c r="S48" s="179">
        <v>1</v>
      </c>
      <c r="T48" s="179">
        <v>1</v>
      </c>
      <c r="U48" s="179">
        <v>0</v>
      </c>
      <c r="V48" s="179">
        <v>0</v>
      </c>
      <c r="W48" s="179">
        <v>0</v>
      </c>
      <c r="X48" s="179">
        <v>0</v>
      </c>
      <c r="Y48" s="335">
        <v>1</v>
      </c>
      <c r="Z48" s="292">
        <v>1</v>
      </c>
      <c r="AA48" s="195"/>
      <c r="AB48" s="195"/>
      <c r="AC48" s="195" t="s">
        <v>168</v>
      </c>
      <c r="AD48" s="195" t="s">
        <v>319</v>
      </c>
      <c r="AE48" s="195"/>
      <c r="AF48" s="194">
        <v>800</v>
      </c>
      <c r="AG48" s="195" t="s">
        <v>320</v>
      </c>
      <c r="AH48" s="180" t="s">
        <v>327</v>
      </c>
      <c r="AI48" s="208">
        <v>6904000000</v>
      </c>
      <c r="AJ48" s="194" t="s">
        <v>89</v>
      </c>
      <c r="AK48" s="194" t="s">
        <v>89</v>
      </c>
      <c r="AL48" s="341" t="s">
        <v>1431</v>
      </c>
      <c r="AM48" s="311"/>
      <c r="AN48" s="330">
        <v>2019</v>
      </c>
      <c r="AO48" s="41"/>
      <c r="AP48" s="41"/>
      <c r="AQ48" s="41"/>
      <c r="AR48" s="41"/>
      <c r="AS48" s="41"/>
      <c r="AT48" s="41"/>
      <c r="AU48" s="227"/>
    </row>
    <row r="49" spans="1:48" s="42" customFormat="1" ht="165.75" x14ac:dyDescent="0.2">
      <c r="A49" s="224" t="s">
        <v>328</v>
      </c>
      <c r="B49" s="248" t="s">
        <v>57</v>
      </c>
      <c r="C49" s="180" t="s">
        <v>236</v>
      </c>
      <c r="D49" s="180" t="s">
        <v>237</v>
      </c>
      <c r="E49" s="180" t="s">
        <v>329</v>
      </c>
      <c r="F49" s="76">
        <v>0.91</v>
      </c>
      <c r="G49" s="194" t="s">
        <v>175</v>
      </c>
      <c r="H49" s="194" t="s">
        <v>330</v>
      </c>
      <c r="I49" s="194" t="s">
        <v>63</v>
      </c>
      <c r="J49" s="209" t="s">
        <v>331</v>
      </c>
      <c r="K49" s="210" t="s">
        <v>332</v>
      </c>
      <c r="L49" s="194" t="s">
        <v>333</v>
      </c>
      <c r="M49" s="178">
        <v>42797</v>
      </c>
      <c r="N49" s="178">
        <v>44012</v>
      </c>
      <c r="O49" s="185" t="s">
        <v>334</v>
      </c>
      <c r="P49" s="185" t="s">
        <v>335</v>
      </c>
      <c r="Q49" s="194">
        <v>1</v>
      </c>
      <c r="R49" s="194">
        <v>2</v>
      </c>
      <c r="S49" s="194">
        <v>2</v>
      </c>
      <c r="T49" s="194">
        <v>2</v>
      </c>
      <c r="U49" s="194">
        <v>1</v>
      </c>
      <c r="V49" s="179">
        <v>1</v>
      </c>
      <c r="W49" s="194">
        <v>1</v>
      </c>
      <c r="X49" s="179">
        <v>0.5</v>
      </c>
      <c r="Y49" s="334">
        <v>1</v>
      </c>
      <c r="Z49" s="179">
        <v>0.5</v>
      </c>
      <c r="AA49" s="194"/>
      <c r="AB49" s="194"/>
      <c r="AC49" s="194" t="s">
        <v>290</v>
      </c>
      <c r="AD49" s="194" t="s">
        <v>291</v>
      </c>
      <c r="AE49" s="194" t="s">
        <v>336</v>
      </c>
      <c r="AF49" s="194">
        <v>1006</v>
      </c>
      <c r="AG49" s="180" t="s">
        <v>337</v>
      </c>
      <c r="AH49" s="180" t="s">
        <v>338</v>
      </c>
      <c r="AI49" s="105">
        <v>13794287482</v>
      </c>
      <c r="AJ49" s="194" t="s">
        <v>68</v>
      </c>
      <c r="AK49" s="194" t="s">
        <v>68</v>
      </c>
      <c r="AL49" s="300" t="s">
        <v>1421</v>
      </c>
      <c r="AM49" s="312" t="s">
        <v>339</v>
      </c>
      <c r="AN49" s="330">
        <v>2019</v>
      </c>
      <c r="AO49" s="41"/>
      <c r="AP49" s="41"/>
      <c r="AQ49" s="41"/>
      <c r="AR49" s="41"/>
      <c r="AS49" s="41"/>
      <c r="AT49" s="41"/>
      <c r="AU49" s="227"/>
    </row>
    <row r="50" spans="1:48" s="42" customFormat="1" ht="89.25" x14ac:dyDescent="0.2">
      <c r="A50" s="224" t="s">
        <v>340</v>
      </c>
      <c r="B50" s="225" t="s">
        <v>57</v>
      </c>
      <c r="C50" s="195" t="s">
        <v>109</v>
      </c>
      <c r="D50" s="195" t="s">
        <v>110</v>
      </c>
      <c r="E50" s="162" t="s">
        <v>341</v>
      </c>
      <c r="F50" s="76">
        <v>1.31</v>
      </c>
      <c r="G50" s="194" t="s">
        <v>61</v>
      </c>
      <c r="H50" s="194" t="s">
        <v>62</v>
      </c>
      <c r="I50" s="194" t="s">
        <v>63</v>
      </c>
      <c r="J50" s="194" t="s">
        <v>64</v>
      </c>
      <c r="K50" s="194">
        <v>3159286978</v>
      </c>
      <c r="L50" s="226" t="s">
        <v>65</v>
      </c>
      <c r="M50" s="178">
        <v>42736</v>
      </c>
      <c r="N50" s="178">
        <v>43981</v>
      </c>
      <c r="O50" s="195" t="s">
        <v>342</v>
      </c>
      <c r="P50" s="195" t="s">
        <v>343</v>
      </c>
      <c r="Q50" s="179">
        <v>0.4</v>
      </c>
      <c r="R50" s="179">
        <v>0.6</v>
      </c>
      <c r="S50" s="179">
        <v>0.8</v>
      </c>
      <c r="T50" s="179">
        <v>1</v>
      </c>
      <c r="U50" s="179">
        <v>0.39</v>
      </c>
      <c r="V50" s="179" t="s">
        <v>344</v>
      </c>
      <c r="W50" s="179">
        <v>0.6</v>
      </c>
      <c r="X50" s="179">
        <v>1</v>
      </c>
      <c r="Y50" s="240">
        <v>1</v>
      </c>
      <c r="Z50" s="179">
        <v>1.25</v>
      </c>
      <c r="AA50" s="195"/>
      <c r="AB50" s="195"/>
      <c r="AC50" s="195" t="s">
        <v>152</v>
      </c>
      <c r="AD50" s="195" t="s">
        <v>70</v>
      </c>
      <c r="AE50" s="195"/>
      <c r="AF50" s="194">
        <v>1108</v>
      </c>
      <c r="AG50" s="194" t="s">
        <v>71</v>
      </c>
      <c r="AH50" s="180" t="s">
        <v>346</v>
      </c>
      <c r="AI50" s="105">
        <v>2894137476</v>
      </c>
      <c r="AJ50" s="179">
        <v>1</v>
      </c>
      <c r="AK50" s="105">
        <v>2083620476</v>
      </c>
      <c r="AL50" s="190" t="s">
        <v>347</v>
      </c>
      <c r="AM50" s="311" t="s">
        <v>90</v>
      </c>
      <c r="AN50" s="330">
        <v>2019</v>
      </c>
      <c r="AO50" s="41"/>
      <c r="AP50" s="41"/>
      <c r="AQ50" s="41"/>
      <c r="AR50" s="41"/>
      <c r="AS50" s="41"/>
      <c r="AT50" s="41"/>
      <c r="AU50" s="227"/>
    </row>
    <row r="51" spans="1:48" s="42" customFormat="1" ht="140.25" x14ac:dyDescent="0.2">
      <c r="A51" s="224" t="s">
        <v>348</v>
      </c>
      <c r="B51" s="225" t="s">
        <v>57</v>
      </c>
      <c r="C51" s="195" t="s">
        <v>109</v>
      </c>
      <c r="D51" s="195" t="s">
        <v>110</v>
      </c>
      <c r="E51" s="180" t="s">
        <v>349</v>
      </c>
      <c r="F51" s="76">
        <v>0.69</v>
      </c>
      <c r="G51" s="194" t="s">
        <v>61</v>
      </c>
      <c r="H51" s="194" t="s">
        <v>62</v>
      </c>
      <c r="I51" s="194" t="s">
        <v>63</v>
      </c>
      <c r="J51" s="194" t="s">
        <v>350</v>
      </c>
      <c r="K51" s="194" t="s">
        <v>351</v>
      </c>
      <c r="L51" s="194" t="s">
        <v>352</v>
      </c>
      <c r="M51" s="178">
        <v>42736</v>
      </c>
      <c r="N51" s="178">
        <v>43981</v>
      </c>
      <c r="O51" s="195" t="s">
        <v>353</v>
      </c>
      <c r="P51" s="91" t="s">
        <v>354</v>
      </c>
      <c r="Q51" s="194">
        <v>200</v>
      </c>
      <c r="R51" s="194">
        <v>50</v>
      </c>
      <c r="S51" s="194">
        <v>50</v>
      </c>
      <c r="T51" s="194">
        <v>50</v>
      </c>
      <c r="U51" s="194">
        <v>64</v>
      </c>
      <c r="V51" s="92">
        <v>0.32</v>
      </c>
      <c r="W51" s="194">
        <v>195</v>
      </c>
      <c r="X51" s="92">
        <v>3.9</v>
      </c>
      <c r="Y51" s="270">
        <v>41</v>
      </c>
      <c r="Z51" s="292">
        <v>0.82</v>
      </c>
      <c r="AA51" s="195"/>
      <c r="AB51" s="195"/>
      <c r="AC51" s="195" t="s">
        <v>69</v>
      </c>
      <c r="AD51" s="195" t="s">
        <v>70</v>
      </c>
      <c r="AE51" s="195"/>
      <c r="AF51" s="194">
        <v>1086</v>
      </c>
      <c r="AG51" s="194" t="s">
        <v>355</v>
      </c>
      <c r="AH51" s="180" t="s">
        <v>356</v>
      </c>
      <c r="AI51" s="105">
        <v>1013352557</v>
      </c>
      <c r="AJ51" s="269" t="s">
        <v>89</v>
      </c>
      <c r="AK51" s="372">
        <v>1012867104</v>
      </c>
      <c r="AL51" s="344" t="s">
        <v>1396</v>
      </c>
      <c r="AM51" s="313"/>
      <c r="AN51" s="330">
        <v>2019</v>
      </c>
      <c r="AO51" s="41"/>
      <c r="AP51" s="41"/>
      <c r="AQ51" s="41"/>
      <c r="AR51" s="41"/>
      <c r="AS51" s="41"/>
      <c r="AT51" s="41"/>
      <c r="AU51" s="227"/>
    </row>
    <row r="52" spans="1:48" s="42" customFormat="1" ht="115.5" customHeight="1" x14ac:dyDescent="0.2">
      <c r="A52" s="224" t="s">
        <v>357</v>
      </c>
      <c r="B52" s="225" t="s">
        <v>57</v>
      </c>
      <c r="C52" s="195" t="s">
        <v>109</v>
      </c>
      <c r="D52" s="195" t="s">
        <v>110</v>
      </c>
      <c r="E52" s="195" t="s">
        <v>358</v>
      </c>
      <c r="F52" s="76">
        <v>0.69</v>
      </c>
      <c r="G52" s="194" t="s">
        <v>61</v>
      </c>
      <c r="H52" s="194" t="s">
        <v>62</v>
      </c>
      <c r="I52" s="194" t="s">
        <v>63</v>
      </c>
      <c r="J52" s="194" t="s">
        <v>350</v>
      </c>
      <c r="K52" s="194" t="s">
        <v>351</v>
      </c>
      <c r="L52" s="194" t="s">
        <v>352</v>
      </c>
      <c r="M52" s="178">
        <v>42522</v>
      </c>
      <c r="N52" s="178">
        <v>43981</v>
      </c>
      <c r="O52" s="195" t="s">
        <v>359</v>
      </c>
      <c r="P52" s="91" t="s">
        <v>360</v>
      </c>
      <c r="Q52" s="194">
        <v>12</v>
      </c>
      <c r="R52" s="194">
        <v>12</v>
      </c>
      <c r="S52" s="194">
        <v>12</v>
      </c>
      <c r="T52" s="194">
        <v>12</v>
      </c>
      <c r="U52" s="194">
        <v>6</v>
      </c>
      <c r="V52" s="92">
        <v>0.5</v>
      </c>
      <c r="W52" s="194">
        <v>1</v>
      </c>
      <c r="X52" s="92">
        <v>0.08</v>
      </c>
      <c r="Y52" s="163">
        <v>13</v>
      </c>
      <c r="Z52" s="292">
        <v>1.08</v>
      </c>
      <c r="AA52" s="195"/>
      <c r="AB52" s="195"/>
      <c r="AC52" s="195" t="s">
        <v>69</v>
      </c>
      <c r="AD52" s="195" t="s">
        <v>70</v>
      </c>
      <c r="AE52" s="195"/>
      <c r="AF52" s="194">
        <v>1086</v>
      </c>
      <c r="AG52" s="194" t="s">
        <v>355</v>
      </c>
      <c r="AH52" s="180" t="s">
        <v>361</v>
      </c>
      <c r="AI52" s="105">
        <v>803257595</v>
      </c>
      <c r="AJ52" s="269" t="s">
        <v>89</v>
      </c>
      <c r="AK52" s="372">
        <v>792765684</v>
      </c>
      <c r="AL52" s="344" t="s">
        <v>362</v>
      </c>
      <c r="AM52" s="314"/>
      <c r="AN52" s="330">
        <v>2019</v>
      </c>
      <c r="AO52" s="41"/>
      <c r="AP52" s="41"/>
      <c r="AQ52" s="41"/>
      <c r="AR52" s="41"/>
      <c r="AS52" s="41"/>
      <c r="AT52" s="41"/>
      <c r="AU52" s="227"/>
    </row>
    <row r="53" spans="1:48" s="42" customFormat="1" ht="127.5" x14ac:dyDescent="0.2">
      <c r="A53" s="224" t="s">
        <v>363</v>
      </c>
      <c r="B53" s="248" t="s">
        <v>57</v>
      </c>
      <c r="C53" s="180" t="s">
        <v>109</v>
      </c>
      <c r="D53" s="180" t="s">
        <v>110</v>
      </c>
      <c r="E53" s="198" t="s">
        <v>364</v>
      </c>
      <c r="F53" s="76">
        <v>0.69</v>
      </c>
      <c r="G53" s="194" t="s">
        <v>61</v>
      </c>
      <c r="H53" s="194" t="s">
        <v>62</v>
      </c>
      <c r="I53" s="194" t="s">
        <v>63</v>
      </c>
      <c r="J53" s="194" t="s">
        <v>365</v>
      </c>
      <c r="K53" s="229" t="s">
        <v>366</v>
      </c>
      <c r="L53" s="194" t="s">
        <v>367</v>
      </c>
      <c r="M53" s="178">
        <v>43101</v>
      </c>
      <c r="N53" s="178">
        <v>43981</v>
      </c>
      <c r="O53" s="180" t="s">
        <v>368</v>
      </c>
      <c r="P53" s="180" t="s">
        <v>369</v>
      </c>
      <c r="Q53" s="194" t="s">
        <v>89</v>
      </c>
      <c r="R53" s="179">
        <v>0.5</v>
      </c>
      <c r="S53" s="179">
        <v>0.25</v>
      </c>
      <c r="T53" s="179">
        <v>0.25</v>
      </c>
      <c r="U53" s="194" t="s">
        <v>89</v>
      </c>
      <c r="V53" s="194" t="s">
        <v>89</v>
      </c>
      <c r="W53" s="179">
        <v>0.4</v>
      </c>
      <c r="X53" s="179">
        <v>0.8</v>
      </c>
      <c r="Y53" s="335">
        <v>0.5</v>
      </c>
      <c r="Z53" s="292">
        <v>2</v>
      </c>
      <c r="AA53" s="180"/>
      <c r="AB53" s="180"/>
      <c r="AC53" s="180" t="s">
        <v>69</v>
      </c>
      <c r="AD53" s="180" t="s">
        <v>370</v>
      </c>
      <c r="AE53" s="180" t="s">
        <v>370</v>
      </c>
      <c r="AF53" s="194">
        <v>1096</v>
      </c>
      <c r="AG53" s="194" t="s">
        <v>371</v>
      </c>
      <c r="AH53" s="198" t="s">
        <v>372</v>
      </c>
      <c r="AI53" s="105">
        <v>680185800</v>
      </c>
      <c r="AJ53" s="163" t="s">
        <v>68</v>
      </c>
      <c r="AK53" s="160" t="s">
        <v>373</v>
      </c>
      <c r="AL53" s="164" t="s">
        <v>374</v>
      </c>
      <c r="AM53" s="315" t="s">
        <v>375</v>
      </c>
      <c r="AN53" s="330">
        <v>2019</v>
      </c>
      <c r="AO53" s="41"/>
      <c r="AP53" s="41"/>
      <c r="AQ53" s="41"/>
      <c r="AR53" s="41"/>
      <c r="AS53" s="41"/>
      <c r="AT53" s="41"/>
      <c r="AU53" s="227"/>
    </row>
    <row r="54" spans="1:48" s="42" customFormat="1" ht="109.5" customHeight="1" x14ac:dyDescent="0.2">
      <c r="A54" s="224" t="s">
        <v>376</v>
      </c>
      <c r="B54" s="225" t="s">
        <v>57</v>
      </c>
      <c r="C54" s="195" t="s">
        <v>109</v>
      </c>
      <c r="D54" s="195" t="s">
        <v>110</v>
      </c>
      <c r="E54" s="195" t="s">
        <v>377</v>
      </c>
      <c r="F54" s="76">
        <v>0.91</v>
      </c>
      <c r="G54" s="194" t="s">
        <v>378</v>
      </c>
      <c r="H54" s="194" t="s">
        <v>379</v>
      </c>
      <c r="I54" s="194" t="s">
        <v>63</v>
      </c>
      <c r="J54" s="194" t="s">
        <v>380</v>
      </c>
      <c r="K54" s="194" t="s">
        <v>381</v>
      </c>
      <c r="L54" s="194" t="s">
        <v>382</v>
      </c>
      <c r="M54" s="178">
        <v>42375</v>
      </c>
      <c r="N54" s="178">
        <v>44012</v>
      </c>
      <c r="O54" s="195" t="s">
        <v>383</v>
      </c>
      <c r="P54" s="165" t="s">
        <v>384</v>
      </c>
      <c r="Q54" s="179">
        <v>1</v>
      </c>
      <c r="R54" s="179">
        <v>1</v>
      </c>
      <c r="S54" s="179">
        <v>1</v>
      </c>
      <c r="T54" s="179">
        <v>1</v>
      </c>
      <c r="U54" s="179">
        <v>1</v>
      </c>
      <c r="V54" s="179">
        <v>1</v>
      </c>
      <c r="W54" s="93">
        <v>1</v>
      </c>
      <c r="X54" s="179">
        <v>1</v>
      </c>
      <c r="Y54" s="93">
        <v>1</v>
      </c>
      <c r="Z54" s="93">
        <v>1</v>
      </c>
      <c r="AA54" s="107"/>
      <c r="AB54" s="107"/>
      <c r="AC54" s="107" t="s">
        <v>385</v>
      </c>
      <c r="AD54" s="107" t="s">
        <v>386</v>
      </c>
      <c r="AE54" s="107" t="s">
        <v>387</v>
      </c>
      <c r="AF54" s="194">
        <v>1131</v>
      </c>
      <c r="AG54" s="107" t="s">
        <v>388</v>
      </c>
      <c r="AH54" s="78" t="s">
        <v>389</v>
      </c>
      <c r="AI54" s="94">
        <f>1320660207+1145206868</f>
        <v>2465867075</v>
      </c>
      <c r="AJ54" s="335">
        <v>0.34109837814351773</v>
      </c>
      <c r="AK54" s="373">
        <v>841103260</v>
      </c>
      <c r="AL54" s="194" t="s">
        <v>1485</v>
      </c>
      <c r="AM54" s="316" t="s">
        <v>1452</v>
      </c>
      <c r="AN54" s="330">
        <v>2019</v>
      </c>
      <c r="AO54" s="41"/>
      <c r="AP54" s="41"/>
      <c r="AQ54" s="41"/>
      <c r="AR54" s="41"/>
      <c r="AS54" s="41"/>
      <c r="AT54" s="41"/>
      <c r="AU54" s="227"/>
    </row>
    <row r="55" spans="1:48" s="42" customFormat="1" ht="114.75" x14ac:dyDescent="0.2">
      <c r="A55" s="224" t="s">
        <v>390</v>
      </c>
      <c r="B55" s="166" t="s">
        <v>57</v>
      </c>
      <c r="C55" s="199" t="s">
        <v>109</v>
      </c>
      <c r="D55" s="199" t="s">
        <v>110</v>
      </c>
      <c r="E55" s="198" t="s">
        <v>391</v>
      </c>
      <c r="F55" s="76">
        <v>0.91</v>
      </c>
      <c r="G55" s="187"/>
      <c r="H55" s="187"/>
      <c r="I55" s="187" t="s">
        <v>392</v>
      </c>
      <c r="J55" s="193" t="s">
        <v>393</v>
      </c>
      <c r="K55" s="211" t="s">
        <v>394</v>
      </c>
      <c r="L55" s="194" t="s">
        <v>395</v>
      </c>
      <c r="M55" s="201">
        <v>42736</v>
      </c>
      <c r="N55" s="201">
        <v>43982</v>
      </c>
      <c r="O55" s="199" t="s">
        <v>396</v>
      </c>
      <c r="P55" s="199" t="s">
        <v>397</v>
      </c>
      <c r="Q55" s="204">
        <v>1</v>
      </c>
      <c r="R55" s="204">
        <v>1</v>
      </c>
      <c r="S55" s="204">
        <v>1</v>
      </c>
      <c r="T55" s="204">
        <v>1</v>
      </c>
      <c r="U55" s="204">
        <v>1</v>
      </c>
      <c r="V55" s="204">
        <v>1</v>
      </c>
      <c r="W55" s="204">
        <v>1</v>
      </c>
      <c r="X55" s="204">
        <v>1</v>
      </c>
      <c r="Y55" s="198" t="s">
        <v>1494</v>
      </c>
      <c r="Z55" s="198" t="s">
        <v>1494</v>
      </c>
      <c r="AA55" s="199"/>
      <c r="AB55" s="199"/>
      <c r="AC55" s="199"/>
      <c r="AD55" s="199"/>
      <c r="AE55" s="199"/>
      <c r="AF55" s="187"/>
      <c r="AG55" s="199"/>
      <c r="AH55" s="187">
        <v>327</v>
      </c>
      <c r="AI55" s="108">
        <v>2340175602</v>
      </c>
      <c r="AJ55" s="109">
        <v>1</v>
      </c>
      <c r="AK55" s="108"/>
      <c r="AL55" s="192"/>
      <c r="AM55" s="316"/>
      <c r="AN55" s="330">
        <v>2019</v>
      </c>
      <c r="AO55" s="41"/>
      <c r="AP55" s="41"/>
      <c r="AQ55" s="41"/>
      <c r="AR55" s="41"/>
      <c r="AS55" s="41"/>
      <c r="AT55" s="41"/>
      <c r="AU55" s="227"/>
    </row>
    <row r="56" spans="1:48" s="42" customFormat="1" ht="267.75" x14ac:dyDescent="0.2">
      <c r="A56" s="224" t="s">
        <v>398</v>
      </c>
      <c r="B56" s="167" t="s">
        <v>57</v>
      </c>
      <c r="C56" s="110" t="s">
        <v>109</v>
      </c>
      <c r="D56" s="110" t="s">
        <v>110</v>
      </c>
      <c r="E56" s="110" t="s">
        <v>399</v>
      </c>
      <c r="F56" s="76">
        <v>0.91</v>
      </c>
      <c r="G56" s="111" t="s">
        <v>400</v>
      </c>
      <c r="H56" s="111" t="s">
        <v>401</v>
      </c>
      <c r="I56" s="111" t="s">
        <v>63</v>
      </c>
      <c r="J56" s="209" t="s">
        <v>402</v>
      </c>
      <c r="K56" s="210">
        <v>3241000</v>
      </c>
      <c r="L56" s="194" t="s">
        <v>403</v>
      </c>
      <c r="M56" s="112">
        <v>42887</v>
      </c>
      <c r="N56" s="112">
        <v>44196</v>
      </c>
      <c r="O56" s="110" t="s">
        <v>404</v>
      </c>
      <c r="P56" s="110" t="s">
        <v>405</v>
      </c>
      <c r="Q56" s="111">
        <v>25</v>
      </c>
      <c r="R56" s="111">
        <v>25</v>
      </c>
      <c r="S56" s="111">
        <v>25</v>
      </c>
      <c r="T56" s="111">
        <v>25</v>
      </c>
      <c r="U56" s="111">
        <v>25</v>
      </c>
      <c r="V56" s="113">
        <v>1</v>
      </c>
      <c r="W56" s="111">
        <v>25</v>
      </c>
      <c r="X56" s="113">
        <v>1</v>
      </c>
      <c r="Y56" s="279">
        <v>25</v>
      </c>
      <c r="Z56" s="113">
        <v>1</v>
      </c>
      <c r="AA56" s="111"/>
      <c r="AB56" s="111"/>
      <c r="AC56" s="110" t="s">
        <v>69</v>
      </c>
      <c r="AD56" s="110" t="s">
        <v>406</v>
      </c>
      <c r="AE56" s="114" t="s">
        <v>407</v>
      </c>
      <c r="AF56" s="111">
        <v>1049</v>
      </c>
      <c r="AG56" s="111" t="s">
        <v>408</v>
      </c>
      <c r="AH56" s="110" t="s">
        <v>409</v>
      </c>
      <c r="AI56" s="108">
        <v>18815886313</v>
      </c>
      <c r="AJ56" s="115" t="s">
        <v>373</v>
      </c>
      <c r="AK56" s="111" t="s">
        <v>373</v>
      </c>
      <c r="AL56" s="283" t="s">
        <v>410</v>
      </c>
      <c r="AM56" s="317" t="s">
        <v>411</v>
      </c>
      <c r="AN56" s="330">
        <v>2019</v>
      </c>
      <c r="AO56" s="41"/>
      <c r="AP56" s="41"/>
      <c r="AQ56" s="41"/>
      <c r="AR56" s="41"/>
      <c r="AS56" s="41"/>
      <c r="AT56" s="41"/>
      <c r="AU56" s="227"/>
    </row>
    <row r="57" spans="1:48" s="42" customFormat="1" ht="100.5" customHeight="1" x14ac:dyDescent="0.2">
      <c r="A57" s="224" t="s">
        <v>412</v>
      </c>
      <c r="B57" s="167" t="s">
        <v>57</v>
      </c>
      <c r="C57" s="110" t="s">
        <v>109</v>
      </c>
      <c r="D57" s="110" t="s">
        <v>110</v>
      </c>
      <c r="E57" s="110" t="s">
        <v>413</v>
      </c>
      <c r="F57" s="76">
        <v>0.91</v>
      </c>
      <c r="G57" s="111" t="s">
        <v>400</v>
      </c>
      <c r="H57" s="111" t="s">
        <v>401</v>
      </c>
      <c r="I57" s="111" t="s">
        <v>63</v>
      </c>
      <c r="J57" s="209" t="s">
        <v>402</v>
      </c>
      <c r="K57" s="210">
        <v>3241000</v>
      </c>
      <c r="L57" s="194" t="s">
        <v>403</v>
      </c>
      <c r="M57" s="112">
        <v>42887</v>
      </c>
      <c r="N57" s="112">
        <v>44196</v>
      </c>
      <c r="O57" s="110" t="s">
        <v>414</v>
      </c>
      <c r="P57" s="110" t="s">
        <v>415</v>
      </c>
      <c r="Q57" s="113">
        <v>1</v>
      </c>
      <c r="R57" s="113">
        <v>1</v>
      </c>
      <c r="S57" s="113">
        <v>1</v>
      </c>
      <c r="T57" s="113">
        <v>1</v>
      </c>
      <c r="U57" s="111">
        <v>0</v>
      </c>
      <c r="V57" s="113">
        <v>0</v>
      </c>
      <c r="W57" s="111">
        <v>0</v>
      </c>
      <c r="X57" s="113">
        <v>0</v>
      </c>
      <c r="Y57" s="113">
        <v>1</v>
      </c>
      <c r="Z57" s="113">
        <v>1</v>
      </c>
      <c r="AA57" s="111"/>
      <c r="AB57" s="111"/>
      <c r="AC57" s="110" t="s">
        <v>69</v>
      </c>
      <c r="AD57" s="110" t="s">
        <v>406</v>
      </c>
      <c r="AE57" s="114" t="s">
        <v>407</v>
      </c>
      <c r="AF57" s="111">
        <v>1049</v>
      </c>
      <c r="AG57" s="111" t="s">
        <v>408</v>
      </c>
      <c r="AH57" s="110" t="s">
        <v>416</v>
      </c>
      <c r="AI57" s="108">
        <v>304940073203</v>
      </c>
      <c r="AJ57" s="115" t="s">
        <v>373</v>
      </c>
      <c r="AK57" s="111" t="s">
        <v>373</v>
      </c>
      <c r="AL57" s="283" t="s">
        <v>417</v>
      </c>
      <c r="AM57" s="317" t="s">
        <v>418</v>
      </c>
      <c r="AN57" s="330">
        <v>2019</v>
      </c>
      <c r="AO57" s="41"/>
      <c r="AP57" s="41"/>
      <c r="AQ57" s="41"/>
      <c r="AR57" s="41"/>
      <c r="AS57" s="41"/>
      <c r="AT57" s="41"/>
      <c r="AU57" s="227"/>
    </row>
    <row r="58" spans="1:48" s="153" customFormat="1" ht="108.75" customHeight="1" x14ac:dyDescent="0.2">
      <c r="A58" s="392" t="s">
        <v>1499</v>
      </c>
      <c r="B58" s="393" t="s">
        <v>57</v>
      </c>
      <c r="C58" s="77" t="s">
        <v>109</v>
      </c>
      <c r="D58" s="77" t="s">
        <v>110</v>
      </c>
      <c r="E58" s="77" t="s">
        <v>1352</v>
      </c>
      <c r="F58" s="76">
        <v>1.28</v>
      </c>
      <c r="G58" s="76" t="s">
        <v>61</v>
      </c>
      <c r="H58" s="76" t="s">
        <v>62</v>
      </c>
      <c r="I58" s="76" t="s">
        <v>63</v>
      </c>
      <c r="J58" s="76" t="s">
        <v>1353</v>
      </c>
      <c r="K58" s="76" t="s">
        <v>1354</v>
      </c>
      <c r="L58" s="76" t="s">
        <v>1355</v>
      </c>
      <c r="M58" s="79">
        <v>42736</v>
      </c>
      <c r="N58" s="79">
        <v>43100</v>
      </c>
      <c r="O58" s="77" t="s">
        <v>1356</v>
      </c>
      <c r="P58" s="77" t="s">
        <v>1357</v>
      </c>
      <c r="Q58" s="81">
        <v>1</v>
      </c>
      <c r="R58" s="81">
        <v>0</v>
      </c>
      <c r="S58" s="81">
        <v>0</v>
      </c>
      <c r="T58" s="81">
        <v>0</v>
      </c>
      <c r="U58" s="76">
        <v>1</v>
      </c>
      <c r="V58" s="260">
        <v>1</v>
      </c>
      <c r="W58" s="76" t="s">
        <v>89</v>
      </c>
      <c r="X58" s="76" t="s">
        <v>89</v>
      </c>
      <c r="Y58" s="76" t="s">
        <v>89</v>
      </c>
      <c r="Z58" s="76" t="s">
        <v>89</v>
      </c>
      <c r="AA58" s="77"/>
      <c r="AB58" s="77"/>
      <c r="AC58" s="77" t="s">
        <v>152</v>
      </c>
      <c r="AD58" s="77" t="s">
        <v>70</v>
      </c>
      <c r="AE58" s="77"/>
      <c r="AF58" s="76">
        <v>1108</v>
      </c>
      <c r="AG58" s="76" t="s">
        <v>71</v>
      </c>
      <c r="AH58" s="77" t="s">
        <v>346</v>
      </c>
      <c r="AI58" s="262">
        <v>2801000000</v>
      </c>
      <c r="AJ58" s="76" t="s">
        <v>68</v>
      </c>
      <c r="AK58" s="76" t="s">
        <v>68</v>
      </c>
      <c r="AL58" s="116" t="s">
        <v>1500</v>
      </c>
      <c r="AM58" s="305" t="s">
        <v>1501</v>
      </c>
      <c r="AN58" s="153" t="s">
        <v>1498</v>
      </c>
      <c r="AO58" s="41"/>
      <c r="AP58" s="41"/>
      <c r="AQ58" s="41"/>
      <c r="AR58" s="41"/>
      <c r="AS58" s="41"/>
      <c r="AT58" s="41"/>
      <c r="AU58" s="41"/>
      <c r="AV58" s="394"/>
    </row>
    <row r="59" spans="1:48" s="42" customFormat="1" ht="116.25" customHeight="1" x14ac:dyDescent="0.2">
      <c r="A59" s="224" t="s">
        <v>419</v>
      </c>
      <c r="B59" s="225" t="s">
        <v>57</v>
      </c>
      <c r="C59" s="195" t="s">
        <v>109</v>
      </c>
      <c r="D59" s="195" t="s">
        <v>110</v>
      </c>
      <c r="E59" s="162" t="s">
        <v>420</v>
      </c>
      <c r="F59" s="76">
        <v>1.28</v>
      </c>
      <c r="G59" s="194" t="s">
        <v>61</v>
      </c>
      <c r="H59" s="194" t="s">
        <v>62</v>
      </c>
      <c r="I59" s="194" t="s">
        <v>63</v>
      </c>
      <c r="J59" s="194" t="s">
        <v>64</v>
      </c>
      <c r="K59" s="194">
        <v>3159286978</v>
      </c>
      <c r="L59" s="226" t="s">
        <v>65</v>
      </c>
      <c r="M59" s="178">
        <v>43101</v>
      </c>
      <c r="N59" s="178">
        <v>43981</v>
      </c>
      <c r="O59" s="195" t="s">
        <v>421</v>
      </c>
      <c r="P59" s="195" t="s">
        <v>422</v>
      </c>
      <c r="Q59" s="81" t="s">
        <v>89</v>
      </c>
      <c r="R59" s="81">
        <v>40</v>
      </c>
      <c r="S59" s="81">
        <v>40</v>
      </c>
      <c r="T59" s="81">
        <v>40</v>
      </c>
      <c r="U59" s="81" t="s">
        <v>89</v>
      </c>
      <c r="V59" s="81" t="s">
        <v>89</v>
      </c>
      <c r="W59" s="194">
        <v>40</v>
      </c>
      <c r="X59" s="179">
        <v>1</v>
      </c>
      <c r="Y59" s="279">
        <v>35</v>
      </c>
      <c r="Z59" s="93">
        <v>0.87</v>
      </c>
      <c r="AA59" s="195"/>
      <c r="AB59" s="195"/>
      <c r="AC59" s="195" t="s">
        <v>152</v>
      </c>
      <c r="AD59" s="195" t="s">
        <v>70</v>
      </c>
      <c r="AE59" s="195"/>
      <c r="AF59" s="194">
        <v>1108</v>
      </c>
      <c r="AG59" s="194" t="s">
        <v>71</v>
      </c>
      <c r="AH59" s="180" t="s">
        <v>341</v>
      </c>
      <c r="AI59" s="108">
        <v>2894137476</v>
      </c>
      <c r="AJ59" s="115" t="s">
        <v>373</v>
      </c>
      <c r="AK59" s="111" t="s">
        <v>373</v>
      </c>
      <c r="AL59" s="340" t="s">
        <v>1428</v>
      </c>
      <c r="AM59" s="305" t="s">
        <v>73</v>
      </c>
      <c r="AN59" s="330">
        <v>2019</v>
      </c>
      <c r="AO59" s="41"/>
      <c r="AP59" s="41"/>
      <c r="AQ59" s="41"/>
      <c r="AR59" s="41"/>
      <c r="AS59" s="41"/>
      <c r="AT59" s="41"/>
      <c r="AU59" s="227"/>
    </row>
    <row r="60" spans="1:48" s="42" customFormat="1" ht="96" customHeight="1" x14ac:dyDescent="0.2">
      <c r="A60" s="224" t="s">
        <v>423</v>
      </c>
      <c r="B60" s="167" t="s">
        <v>57</v>
      </c>
      <c r="C60" s="110" t="s">
        <v>424</v>
      </c>
      <c r="D60" s="110" t="s">
        <v>425</v>
      </c>
      <c r="E60" s="110" t="s">
        <v>426</v>
      </c>
      <c r="F60" s="76">
        <v>0.91</v>
      </c>
      <c r="G60" s="111" t="s">
        <v>400</v>
      </c>
      <c r="H60" s="111" t="s">
        <v>401</v>
      </c>
      <c r="I60" s="111" t="s">
        <v>63</v>
      </c>
      <c r="J60" s="209" t="s">
        <v>402</v>
      </c>
      <c r="K60" s="210">
        <v>3241000</v>
      </c>
      <c r="L60" s="194" t="s">
        <v>403</v>
      </c>
      <c r="M60" s="112">
        <v>42887</v>
      </c>
      <c r="N60" s="112">
        <v>44196</v>
      </c>
      <c r="O60" s="110" t="s">
        <v>427</v>
      </c>
      <c r="P60" s="110" t="s">
        <v>428</v>
      </c>
      <c r="Q60" s="111">
        <v>4</v>
      </c>
      <c r="R60" s="111">
        <v>4</v>
      </c>
      <c r="S60" s="111">
        <v>4</v>
      </c>
      <c r="T60" s="111">
        <v>4</v>
      </c>
      <c r="U60" s="111">
        <v>4</v>
      </c>
      <c r="V60" s="113">
        <v>1</v>
      </c>
      <c r="W60" s="111">
        <v>4</v>
      </c>
      <c r="X60" s="113">
        <v>1</v>
      </c>
      <c r="Y60" s="111">
        <v>4</v>
      </c>
      <c r="Z60" s="113">
        <v>1</v>
      </c>
      <c r="AA60" s="111"/>
      <c r="AB60" s="111"/>
      <c r="AC60" s="110" t="s">
        <v>152</v>
      </c>
      <c r="AD60" s="110" t="s">
        <v>429</v>
      </c>
      <c r="AE60" s="114" t="s">
        <v>430</v>
      </c>
      <c r="AF60" s="111">
        <v>1053</v>
      </c>
      <c r="AG60" s="111" t="s">
        <v>431</v>
      </c>
      <c r="AH60" s="110" t="s">
        <v>432</v>
      </c>
      <c r="AI60" s="108">
        <v>4736633058</v>
      </c>
      <c r="AJ60" s="115" t="s">
        <v>373</v>
      </c>
      <c r="AK60" s="111" t="s">
        <v>373</v>
      </c>
      <c r="AL60" s="283" t="s">
        <v>433</v>
      </c>
      <c r="AM60" s="318" t="s">
        <v>434</v>
      </c>
      <c r="AN60" s="330">
        <v>2019</v>
      </c>
      <c r="AO60" s="41"/>
      <c r="AP60" s="41"/>
      <c r="AQ60" s="41"/>
      <c r="AR60" s="41"/>
      <c r="AS60" s="41"/>
      <c r="AT60" s="41"/>
      <c r="AU60" s="227"/>
    </row>
    <row r="61" spans="1:48" s="42" customFormat="1" ht="108.75" customHeight="1" x14ac:dyDescent="0.2">
      <c r="A61" s="224" t="s">
        <v>435</v>
      </c>
      <c r="B61" s="248" t="s">
        <v>57</v>
      </c>
      <c r="C61" s="180" t="s">
        <v>424</v>
      </c>
      <c r="D61" s="180" t="s">
        <v>425</v>
      </c>
      <c r="E61" s="180" t="s">
        <v>436</v>
      </c>
      <c r="F61" s="76">
        <v>0.91</v>
      </c>
      <c r="G61" s="194" t="s">
        <v>175</v>
      </c>
      <c r="H61" s="194" t="s">
        <v>330</v>
      </c>
      <c r="I61" s="194" t="s">
        <v>63</v>
      </c>
      <c r="J61" s="209" t="s">
        <v>331</v>
      </c>
      <c r="K61" s="210" t="s">
        <v>332</v>
      </c>
      <c r="L61" s="194" t="s">
        <v>333</v>
      </c>
      <c r="M61" s="178">
        <v>42797</v>
      </c>
      <c r="N61" s="178">
        <v>44012</v>
      </c>
      <c r="O61" s="185" t="s">
        <v>437</v>
      </c>
      <c r="P61" s="185" t="s">
        <v>438</v>
      </c>
      <c r="Q61" s="179">
        <v>1</v>
      </c>
      <c r="R61" s="179">
        <v>1</v>
      </c>
      <c r="S61" s="179">
        <v>1</v>
      </c>
      <c r="T61" s="179">
        <v>1</v>
      </c>
      <c r="U61" s="179">
        <v>1</v>
      </c>
      <c r="V61" s="179">
        <v>1</v>
      </c>
      <c r="W61" s="179">
        <v>1</v>
      </c>
      <c r="X61" s="179">
        <v>1</v>
      </c>
      <c r="Y61" s="293">
        <v>1</v>
      </c>
      <c r="Z61" s="293">
        <v>1</v>
      </c>
      <c r="AA61" s="180"/>
      <c r="AB61" s="180"/>
      <c r="AC61" s="194" t="s">
        <v>69</v>
      </c>
      <c r="AD61" s="194" t="s">
        <v>282</v>
      </c>
      <c r="AE61" s="194" t="s">
        <v>439</v>
      </c>
      <c r="AF61" s="194">
        <v>1003</v>
      </c>
      <c r="AG61" s="180" t="s">
        <v>440</v>
      </c>
      <c r="AH61" s="180" t="s">
        <v>441</v>
      </c>
      <c r="AI61" s="105">
        <v>14726850238</v>
      </c>
      <c r="AJ61" s="115" t="s">
        <v>373</v>
      </c>
      <c r="AK61" s="111" t="s">
        <v>373</v>
      </c>
      <c r="AL61" s="273" t="s">
        <v>1422</v>
      </c>
      <c r="AM61" s="303" t="s">
        <v>339</v>
      </c>
      <c r="AN61" s="330">
        <v>2019</v>
      </c>
      <c r="AO61" s="41"/>
      <c r="AP61" s="41"/>
      <c r="AQ61" s="41"/>
      <c r="AR61" s="41"/>
      <c r="AS61" s="41"/>
      <c r="AT61" s="41"/>
      <c r="AU61" s="227"/>
    </row>
    <row r="62" spans="1:48" s="42" customFormat="1" ht="101.25" customHeight="1" x14ac:dyDescent="0.2">
      <c r="A62" s="224" t="s">
        <v>442</v>
      </c>
      <c r="B62" s="248" t="s">
        <v>57</v>
      </c>
      <c r="C62" s="180" t="s">
        <v>424</v>
      </c>
      <c r="D62" s="180" t="s">
        <v>425</v>
      </c>
      <c r="E62" s="180" t="s">
        <v>443</v>
      </c>
      <c r="F62" s="76">
        <v>0.91</v>
      </c>
      <c r="G62" s="194" t="s">
        <v>175</v>
      </c>
      <c r="H62" s="194" t="s">
        <v>330</v>
      </c>
      <c r="I62" s="194" t="s">
        <v>63</v>
      </c>
      <c r="J62" s="209" t="s">
        <v>331</v>
      </c>
      <c r="K62" s="210" t="s">
        <v>332</v>
      </c>
      <c r="L62" s="194" t="s">
        <v>333</v>
      </c>
      <c r="M62" s="178">
        <v>42797</v>
      </c>
      <c r="N62" s="178">
        <v>44012</v>
      </c>
      <c r="O62" s="185" t="s">
        <v>444</v>
      </c>
      <c r="P62" s="185" t="s">
        <v>445</v>
      </c>
      <c r="Q62" s="179">
        <v>1</v>
      </c>
      <c r="R62" s="179">
        <v>1</v>
      </c>
      <c r="S62" s="179">
        <v>1</v>
      </c>
      <c r="T62" s="179">
        <v>1</v>
      </c>
      <c r="U62" s="179">
        <v>1</v>
      </c>
      <c r="V62" s="179">
        <v>1</v>
      </c>
      <c r="W62" s="179">
        <v>1</v>
      </c>
      <c r="X62" s="179">
        <v>1</v>
      </c>
      <c r="Y62" s="293">
        <v>1</v>
      </c>
      <c r="Z62" s="293">
        <v>1</v>
      </c>
      <c r="AA62" s="180"/>
      <c r="AB62" s="180"/>
      <c r="AC62" s="194" t="s">
        <v>69</v>
      </c>
      <c r="AD62" s="194" t="s">
        <v>282</v>
      </c>
      <c r="AE62" s="194" t="s">
        <v>446</v>
      </c>
      <c r="AF62" s="194">
        <v>1003</v>
      </c>
      <c r="AG62" s="180" t="s">
        <v>440</v>
      </c>
      <c r="AH62" s="180" t="s">
        <v>447</v>
      </c>
      <c r="AI62" s="105">
        <v>2137184000</v>
      </c>
      <c r="AJ62" s="115" t="s">
        <v>373</v>
      </c>
      <c r="AK62" s="111" t="s">
        <v>373</v>
      </c>
      <c r="AL62" s="273" t="s">
        <v>1439</v>
      </c>
      <c r="AM62" s="303" t="s">
        <v>448</v>
      </c>
      <c r="AN62" s="330">
        <v>2019</v>
      </c>
      <c r="AO62" s="41"/>
      <c r="AP62" s="41"/>
      <c r="AQ62" s="41"/>
      <c r="AR62" s="41"/>
      <c r="AS62" s="41"/>
      <c r="AT62" s="41"/>
      <c r="AU62" s="227"/>
    </row>
    <row r="63" spans="1:48" s="42" customFormat="1" ht="104.25" customHeight="1" x14ac:dyDescent="0.2">
      <c r="A63" s="224" t="s">
        <v>449</v>
      </c>
      <c r="B63" s="233" t="s">
        <v>57</v>
      </c>
      <c r="C63" s="192" t="s">
        <v>424</v>
      </c>
      <c r="D63" s="192" t="s">
        <v>425</v>
      </c>
      <c r="E63" s="192" t="s">
        <v>450</v>
      </c>
      <c r="F63" s="76">
        <v>0.91</v>
      </c>
      <c r="G63" s="193" t="s">
        <v>175</v>
      </c>
      <c r="H63" s="193" t="s">
        <v>176</v>
      </c>
      <c r="I63" s="193" t="s">
        <v>63</v>
      </c>
      <c r="J63" s="234" t="s">
        <v>177</v>
      </c>
      <c r="K63" s="235">
        <v>6605400</v>
      </c>
      <c r="L63" s="194" t="s">
        <v>178</v>
      </c>
      <c r="M63" s="236">
        <v>42917</v>
      </c>
      <c r="N63" s="236">
        <v>43465</v>
      </c>
      <c r="O63" s="192" t="s">
        <v>451</v>
      </c>
      <c r="P63" s="192" t="s">
        <v>452</v>
      </c>
      <c r="Q63" s="193">
        <v>6</v>
      </c>
      <c r="R63" s="193">
        <v>6</v>
      </c>
      <c r="S63" s="193" t="s">
        <v>89</v>
      </c>
      <c r="T63" s="193" t="s">
        <v>89</v>
      </c>
      <c r="U63" s="193">
        <v>6</v>
      </c>
      <c r="V63" s="237">
        <f>+U63/Q63</f>
        <v>1</v>
      </c>
      <c r="W63" s="239">
        <v>0</v>
      </c>
      <c r="X63" s="239">
        <v>0</v>
      </c>
      <c r="Y63" s="192" t="s">
        <v>89</v>
      </c>
      <c r="Z63" s="192" t="s">
        <v>89</v>
      </c>
      <c r="AA63" s="192"/>
      <c r="AB63" s="192"/>
      <c r="AC63" s="192" t="s">
        <v>181</v>
      </c>
      <c r="AD63" s="192" t="s">
        <v>182</v>
      </c>
      <c r="AE63" s="192" t="s">
        <v>183</v>
      </c>
      <c r="AF63" s="193">
        <v>1146</v>
      </c>
      <c r="AG63" s="192" t="s">
        <v>184</v>
      </c>
      <c r="AH63" s="400" t="s">
        <v>453</v>
      </c>
      <c r="AI63" s="105">
        <v>27981244895.793976</v>
      </c>
      <c r="AJ63" s="115" t="s">
        <v>373</v>
      </c>
      <c r="AK63" s="111" t="s">
        <v>373</v>
      </c>
      <c r="AL63" s="401" t="s">
        <v>454</v>
      </c>
      <c r="AM63" s="402" t="s">
        <v>1514</v>
      </c>
      <c r="AN63" s="403" t="s">
        <v>1413</v>
      </c>
      <c r="AO63" s="41"/>
      <c r="AP63" s="41"/>
      <c r="AQ63" s="41"/>
      <c r="AR63" s="41"/>
      <c r="AS63" s="41"/>
      <c r="AT63" s="41"/>
      <c r="AU63" s="227"/>
    </row>
    <row r="64" spans="1:48" s="42" customFormat="1" ht="111.75" customHeight="1" x14ac:dyDescent="0.2">
      <c r="A64" s="224" t="s">
        <v>456</v>
      </c>
      <c r="B64" s="248" t="s">
        <v>57</v>
      </c>
      <c r="C64" s="180" t="s">
        <v>424</v>
      </c>
      <c r="D64" s="180" t="s">
        <v>425</v>
      </c>
      <c r="E64" s="198" t="s">
        <v>457</v>
      </c>
      <c r="F64" s="76">
        <v>0.69</v>
      </c>
      <c r="G64" s="194" t="s">
        <v>61</v>
      </c>
      <c r="H64" s="194" t="s">
        <v>62</v>
      </c>
      <c r="I64" s="194" t="s">
        <v>63</v>
      </c>
      <c r="J64" s="194" t="s">
        <v>365</v>
      </c>
      <c r="K64" s="229" t="s">
        <v>366</v>
      </c>
      <c r="L64" s="194" t="s">
        <v>367</v>
      </c>
      <c r="M64" s="178">
        <v>42522</v>
      </c>
      <c r="N64" s="178">
        <v>43981</v>
      </c>
      <c r="O64" s="180" t="s">
        <v>458</v>
      </c>
      <c r="P64" s="180" t="s">
        <v>459</v>
      </c>
      <c r="Q64" s="179">
        <v>0.25</v>
      </c>
      <c r="R64" s="179">
        <v>0.25</v>
      </c>
      <c r="S64" s="179">
        <v>0.25</v>
      </c>
      <c r="T64" s="179">
        <v>0.25</v>
      </c>
      <c r="U64" s="179">
        <v>0</v>
      </c>
      <c r="V64" s="179">
        <v>0</v>
      </c>
      <c r="W64" s="179">
        <v>0.1</v>
      </c>
      <c r="X64" s="179">
        <v>0.4</v>
      </c>
      <c r="Y64" s="179">
        <v>0.1</v>
      </c>
      <c r="Z64" s="179">
        <v>0.4</v>
      </c>
      <c r="AA64" s="180"/>
      <c r="AB64" s="180"/>
      <c r="AC64" s="180" t="s">
        <v>69</v>
      </c>
      <c r="AD64" s="180" t="s">
        <v>370</v>
      </c>
      <c r="AE64" s="180" t="s">
        <v>370</v>
      </c>
      <c r="AF64" s="194">
        <v>1096</v>
      </c>
      <c r="AG64" s="194" t="s">
        <v>371</v>
      </c>
      <c r="AH64" s="198" t="s">
        <v>372</v>
      </c>
      <c r="AI64" s="105">
        <v>680185800</v>
      </c>
      <c r="AJ64" s="115" t="s">
        <v>373</v>
      </c>
      <c r="AK64" s="111" t="s">
        <v>373</v>
      </c>
      <c r="AL64" s="263" t="s">
        <v>460</v>
      </c>
      <c r="AM64" s="305"/>
      <c r="AN64" s="330">
        <v>2019</v>
      </c>
      <c r="AO64" s="41"/>
      <c r="AP64" s="41"/>
      <c r="AQ64" s="41"/>
      <c r="AR64" s="41"/>
      <c r="AS64" s="41"/>
      <c r="AT64" s="41"/>
      <c r="AU64" s="227"/>
    </row>
    <row r="65" spans="1:48" s="153" customFormat="1" ht="65.25" customHeight="1" x14ac:dyDescent="0.2">
      <c r="A65" s="392" t="s">
        <v>1502</v>
      </c>
      <c r="B65" s="393" t="s">
        <v>57</v>
      </c>
      <c r="C65" s="77" t="s">
        <v>424</v>
      </c>
      <c r="D65" s="77" t="s">
        <v>425</v>
      </c>
      <c r="E65" s="77" t="s">
        <v>1358</v>
      </c>
      <c r="F65" s="76">
        <v>0.69</v>
      </c>
      <c r="G65" s="76" t="s">
        <v>61</v>
      </c>
      <c r="H65" s="76" t="s">
        <v>62</v>
      </c>
      <c r="I65" s="76" t="s">
        <v>63</v>
      </c>
      <c r="J65" s="76" t="s">
        <v>462</v>
      </c>
      <c r="K65" s="76" t="s">
        <v>463</v>
      </c>
      <c r="L65" s="76" t="s">
        <v>464</v>
      </c>
      <c r="M65" s="79">
        <v>42736</v>
      </c>
      <c r="N65" s="79">
        <v>43981</v>
      </c>
      <c r="O65" s="77" t="s">
        <v>1359</v>
      </c>
      <c r="P65" s="77" t="s">
        <v>1360</v>
      </c>
      <c r="Q65" s="76">
        <v>1</v>
      </c>
      <c r="R65" s="76" t="s">
        <v>1361</v>
      </c>
      <c r="S65" s="76" t="s">
        <v>1361</v>
      </c>
      <c r="T65" s="76" t="s">
        <v>1361</v>
      </c>
      <c r="U65" s="76">
        <v>1</v>
      </c>
      <c r="V65" s="260">
        <v>1</v>
      </c>
      <c r="W65" s="76" t="s">
        <v>89</v>
      </c>
      <c r="X65" s="76" t="s">
        <v>89</v>
      </c>
      <c r="Y65" s="76" t="s">
        <v>89</v>
      </c>
      <c r="Z65" s="76" t="s">
        <v>89</v>
      </c>
      <c r="AA65" s="77"/>
      <c r="AB65" s="77"/>
      <c r="AC65" s="77" t="s">
        <v>69</v>
      </c>
      <c r="AD65" s="77" t="s">
        <v>467</v>
      </c>
      <c r="AE65" s="77"/>
      <c r="AF65" s="76">
        <v>1116</v>
      </c>
      <c r="AG65" s="76" t="s">
        <v>468</v>
      </c>
      <c r="AH65" s="77" t="s">
        <v>1362</v>
      </c>
      <c r="AI65" s="118">
        <v>3714040065</v>
      </c>
      <c r="AJ65" s="152" t="s">
        <v>68</v>
      </c>
      <c r="AK65" s="106">
        <v>1177629000</v>
      </c>
      <c r="AL65" s="152" t="s">
        <v>1503</v>
      </c>
      <c r="AM65" s="398" t="s">
        <v>1504</v>
      </c>
      <c r="AN65" s="153" t="s">
        <v>1498</v>
      </c>
      <c r="AO65" s="41"/>
      <c r="AP65" s="41"/>
      <c r="AQ65" s="41"/>
      <c r="AR65" s="41"/>
      <c r="AS65" s="41"/>
      <c r="AT65" s="41"/>
      <c r="AU65" s="41"/>
      <c r="AV65" s="394"/>
    </row>
    <row r="66" spans="1:48" s="42" customFormat="1" ht="89.25" customHeight="1" x14ac:dyDescent="0.2">
      <c r="A66" s="224" t="s">
        <v>461</v>
      </c>
      <c r="B66" s="225" t="s">
        <v>57</v>
      </c>
      <c r="C66" s="195" t="s">
        <v>424</v>
      </c>
      <c r="D66" s="195" t="s">
        <v>425</v>
      </c>
      <c r="E66" s="195" t="s">
        <v>1398</v>
      </c>
      <c r="F66" s="76">
        <v>0.69</v>
      </c>
      <c r="G66" s="194" t="s">
        <v>61</v>
      </c>
      <c r="H66" s="194" t="s">
        <v>62</v>
      </c>
      <c r="I66" s="194" t="s">
        <v>63</v>
      </c>
      <c r="J66" s="194" t="s">
        <v>462</v>
      </c>
      <c r="K66" s="194" t="s">
        <v>463</v>
      </c>
      <c r="L66" s="194" t="s">
        <v>464</v>
      </c>
      <c r="M66" s="178">
        <v>43101</v>
      </c>
      <c r="N66" s="178">
        <v>43981</v>
      </c>
      <c r="O66" s="195" t="s">
        <v>465</v>
      </c>
      <c r="P66" s="195" t="s">
        <v>466</v>
      </c>
      <c r="Q66" s="179" t="s">
        <v>89</v>
      </c>
      <c r="R66" s="179">
        <v>1</v>
      </c>
      <c r="S66" s="179">
        <v>1</v>
      </c>
      <c r="T66" s="179">
        <v>1</v>
      </c>
      <c r="U66" s="179" t="s">
        <v>89</v>
      </c>
      <c r="V66" s="179" t="s">
        <v>89</v>
      </c>
      <c r="W66" s="117"/>
      <c r="X66" s="231"/>
      <c r="Y66" s="158">
        <v>0.36499999999999999</v>
      </c>
      <c r="Z66" s="158">
        <v>0.36499999999999999</v>
      </c>
      <c r="AA66" s="195"/>
      <c r="AB66" s="195"/>
      <c r="AC66" s="195" t="s">
        <v>69</v>
      </c>
      <c r="AD66" s="195" t="s">
        <v>467</v>
      </c>
      <c r="AE66" s="195"/>
      <c r="AF66" s="194">
        <v>1116</v>
      </c>
      <c r="AG66" s="194" t="s">
        <v>468</v>
      </c>
      <c r="AH66" s="180" t="s">
        <v>469</v>
      </c>
      <c r="AI66" s="118">
        <v>109261651545</v>
      </c>
      <c r="AJ66" s="119" t="s">
        <v>373</v>
      </c>
      <c r="AK66" s="160" t="s">
        <v>89</v>
      </c>
      <c r="AL66" s="391" t="s">
        <v>1490</v>
      </c>
      <c r="AM66" s="311" t="s">
        <v>1491</v>
      </c>
      <c r="AN66" s="330">
        <v>2019</v>
      </c>
      <c r="AO66" s="41"/>
      <c r="AP66" s="41"/>
      <c r="AQ66" s="41"/>
      <c r="AR66" s="41"/>
      <c r="AS66" s="41"/>
      <c r="AT66" s="41"/>
      <c r="AU66" s="227"/>
    </row>
    <row r="67" spans="1:48" s="42" customFormat="1" ht="86.25" customHeight="1" x14ac:dyDescent="0.2">
      <c r="A67" s="224" t="s">
        <v>470</v>
      </c>
      <c r="B67" s="225" t="s">
        <v>57</v>
      </c>
      <c r="C67" s="195" t="s">
        <v>424</v>
      </c>
      <c r="D67" s="195" t="s">
        <v>425</v>
      </c>
      <c r="E67" s="195" t="s">
        <v>471</v>
      </c>
      <c r="F67" s="76">
        <v>0.69</v>
      </c>
      <c r="G67" s="194" t="s">
        <v>61</v>
      </c>
      <c r="H67" s="194" t="s">
        <v>62</v>
      </c>
      <c r="I67" s="194" t="s">
        <v>63</v>
      </c>
      <c r="J67" s="194" t="s">
        <v>472</v>
      </c>
      <c r="K67" s="194" t="s">
        <v>473</v>
      </c>
      <c r="L67" s="84" t="s">
        <v>474</v>
      </c>
      <c r="M67" s="178">
        <v>42522</v>
      </c>
      <c r="N67" s="178">
        <v>43829</v>
      </c>
      <c r="O67" s="195" t="s">
        <v>475</v>
      </c>
      <c r="P67" s="195" t="s">
        <v>476</v>
      </c>
      <c r="Q67" s="179">
        <v>1</v>
      </c>
      <c r="R67" s="179">
        <v>1</v>
      </c>
      <c r="S67" s="179">
        <v>1</v>
      </c>
      <c r="T67" s="194" t="s">
        <v>89</v>
      </c>
      <c r="U67" s="179">
        <v>1</v>
      </c>
      <c r="V67" s="179">
        <v>1</v>
      </c>
      <c r="W67" s="179">
        <v>1</v>
      </c>
      <c r="X67" s="179">
        <v>1</v>
      </c>
      <c r="Y67" s="292">
        <v>0</v>
      </c>
      <c r="Z67" s="292">
        <v>0</v>
      </c>
      <c r="AA67" s="195"/>
      <c r="AB67" s="195"/>
      <c r="AC67" s="195" t="s">
        <v>69</v>
      </c>
      <c r="AD67" s="195" t="s">
        <v>477</v>
      </c>
      <c r="AE67" s="195"/>
      <c r="AF67" s="194">
        <v>1093</v>
      </c>
      <c r="AG67" s="194" t="s">
        <v>478</v>
      </c>
      <c r="AH67" s="180" t="s">
        <v>479</v>
      </c>
      <c r="AI67" s="85">
        <v>4565259023</v>
      </c>
      <c r="AJ67" s="179" t="s">
        <v>373</v>
      </c>
      <c r="AK67" s="85">
        <v>4321684685</v>
      </c>
      <c r="AL67" s="195"/>
      <c r="AM67" s="301" t="s">
        <v>1451</v>
      </c>
      <c r="AN67" s="330">
        <v>2019</v>
      </c>
      <c r="AO67" s="41"/>
      <c r="AP67" s="41"/>
      <c r="AQ67" s="41"/>
      <c r="AR67" s="41"/>
      <c r="AS67" s="41"/>
      <c r="AT67" s="41"/>
      <c r="AU67" s="227"/>
    </row>
    <row r="68" spans="1:48" s="42" customFormat="1" ht="88.5" customHeight="1" x14ac:dyDescent="0.2">
      <c r="A68" s="224" t="s">
        <v>480</v>
      </c>
      <c r="B68" s="225" t="s">
        <v>57</v>
      </c>
      <c r="C68" s="195" t="s">
        <v>424</v>
      </c>
      <c r="D68" s="195" t="s">
        <v>425</v>
      </c>
      <c r="E68" s="195" t="s">
        <v>481</v>
      </c>
      <c r="F68" s="194">
        <v>0.69</v>
      </c>
      <c r="G68" s="194" t="s">
        <v>61</v>
      </c>
      <c r="H68" s="194" t="s">
        <v>62</v>
      </c>
      <c r="I68" s="194" t="s">
        <v>63</v>
      </c>
      <c r="J68" s="194" t="s">
        <v>472</v>
      </c>
      <c r="K68" s="194" t="s">
        <v>473</v>
      </c>
      <c r="L68" s="84" t="s">
        <v>474</v>
      </c>
      <c r="M68" s="178">
        <v>43101</v>
      </c>
      <c r="N68" s="178">
        <v>43829</v>
      </c>
      <c r="O68" s="195" t="s">
        <v>482</v>
      </c>
      <c r="P68" s="195" t="s">
        <v>483</v>
      </c>
      <c r="Q68" s="179" t="s">
        <v>89</v>
      </c>
      <c r="R68" s="179">
        <v>1</v>
      </c>
      <c r="S68" s="293">
        <v>1</v>
      </c>
      <c r="T68" s="194" t="s">
        <v>89</v>
      </c>
      <c r="U68" s="194" t="s">
        <v>89</v>
      </c>
      <c r="V68" s="179" t="s">
        <v>89</v>
      </c>
      <c r="W68" s="179">
        <v>0</v>
      </c>
      <c r="X68" s="179">
        <v>0</v>
      </c>
      <c r="Y68" s="292">
        <v>0</v>
      </c>
      <c r="Z68" s="292">
        <v>0</v>
      </c>
      <c r="AA68" s="195"/>
      <c r="AB68" s="195"/>
      <c r="AC68" s="195" t="s">
        <v>69</v>
      </c>
      <c r="AD68" s="195" t="s">
        <v>477</v>
      </c>
      <c r="AE68" s="195"/>
      <c r="AF68" s="194">
        <v>1093</v>
      </c>
      <c r="AG68" s="194" t="s">
        <v>478</v>
      </c>
      <c r="AH68" s="180" t="s">
        <v>479</v>
      </c>
      <c r="AI68" s="85">
        <v>4565259023</v>
      </c>
      <c r="AJ68" s="179" t="s">
        <v>373</v>
      </c>
      <c r="AK68" s="284" t="s">
        <v>373</v>
      </c>
      <c r="AL68" s="195" t="s">
        <v>484</v>
      </c>
      <c r="AM68" s="301" t="s">
        <v>1451</v>
      </c>
      <c r="AN68" s="330">
        <v>2019</v>
      </c>
      <c r="AO68" s="41"/>
      <c r="AP68" s="41"/>
      <c r="AQ68" s="41"/>
      <c r="AR68" s="41"/>
      <c r="AS68" s="41"/>
      <c r="AT68" s="41"/>
      <c r="AU68" s="227"/>
    </row>
    <row r="69" spans="1:48" s="42" customFormat="1" ht="127.5" x14ac:dyDescent="0.2">
      <c r="A69" s="224" t="s">
        <v>485</v>
      </c>
      <c r="B69" s="225" t="s">
        <v>57</v>
      </c>
      <c r="C69" s="195" t="s">
        <v>424</v>
      </c>
      <c r="D69" s="195" t="s">
        <v>425</v>
      </c>
      <c r="E69" s="195" t="s">
        <v>486</v>
      </c>
      <c r="F69" s="76">
        <v>1.31</v>
      </c>
      <c r="G69" s="194" t="s">
        <v>61</v>
      </c>
      <c r="H69" s="194" t="s">
        <v>487</v>
      </c>
      <c r="I69" s="194" t="s">
        <v>63</v>
      </c>
      <c r="J69" s="194" t="s">
        <v>488</v>
      </c>
      <c r="K69" s="194" t="s">
        <v>489</v>
      </c>
      <c r="L69" s="80" t="s">
        <v>490</v>
      </c>
      <c r="M69" s="178">
        <v>42522</v>
      </c>
      <c r="N69" s="178">
        <v>43981</v>
      </c>
      <c r="O69" s="195" t="s">
        <v>491</v>
      </c>
      <c r="P69" s="195" t="s">
        <v>492</v>
      </c>
      <c r="Q69" s="120">
        <v>22623</v>
      </c>
      <c r="R69" s="120">
        <v>23500</v>
      </c>
      <c r="S69" s="120">
        <v>23685</v>
      </c>
      <c r="T69" s="120">
        <v>23685</v>
      </c>
      <c r="U69" s="120">
        <f>+Q69</f>
        <v>22623</v>
      </c>
      <c r="V69" s="179">
        <v>1</v>
      </c>
      <c r="W69" s="74">
        <v>26807</v>
      </c>
      <c r="X69" s="179">
        <v>1.1399999999999999</v>
      </c>
      <c r="Y69" s="280">
        <v>28687</v>
      </c>
      <c r="Z69" s="269">
        <f>+Y69/S69</f>
        <v>1.2111885159383575</v>
      </c>
      <c r="AA69" s="195"/>
      <c r="AB69" s="195"/>
      <c r="AC69" s="195" t="s">
        <v>152</v>
      </c>
      <c r="AD69" s="195" t="s">
        <v>493</v>
      </c>
      <c r="AE69" s="195" t="s">
        <v>494</v>
      </c>
      <c r="AF69" s="194">
        <v>971</v>
      </c>
      <c r="AG69" s="195" t="s">
        <v>495</v>
      </c>
      <c r="AH69" s="278" t="s">
        <v>496</v>
      </c>
      <c r="AI69" s="85">
        <v>101623977246.795</v>
      </c>
      <c r="AJ69" s="93">
        <v>1</v>
      </c>
      <c r="AK69" s="85">
        <v>20909431249</v>
      </c>
      <c r="AL69" s="266" t="s">
        <v>1391</v>
      </c>
      <c r="AM69" s="319" t="s">
        <v>497</v>
      </c>
      <c r="AN69" s="330">
        <v>2019</v>
      </c>
      <c r="AO69" s="41"/>
      <c r="AP69" s="41"/>
      <c r="AQ69" s="41"/>
      <c r="AR69" s="41"/>
      <c r="AS69" s="41"/>
      <c r="AT69" s="41"/>
      <c r="AU69" s="227"/>
    </row>
    <row r="70" spans="1:48" s="42" customFormat="1" ht="127.5" x14ac:dyDescent="0.2">
      <c r="A70" s="224" t="s">
        <v>498</v>
      </c>
      <c r="B70" s="225" t="s">
        <v>57</v>
      </c>
      <c r="C70" s="195" t="s">
        <v>424</v>
      </c>
      <c r="D70" s="195" t="s">
        <v>425</v>
      </c>
      <c r="E70" s="195" t="s">
        <v>499</v>
      </c>
      <c r="F70" s="76">
        <v>1.31</v>
      </c>
      <c r="G70" s="194" t="s">
        <v>61</v>
      </c>
      <c r="H70" s="194" t="s">
        <v>487</v>
      </c>
      <c r="I70" s="194" t="s">
        <v>63</v>
      </c>
      <c r="J70" s="194" t="s">
        <v>488</v>
      </c>
      <c r="K70" s="194" t="s">
        <v>489</v>
      </c>
      <c r="L70" s="80" t="s">
        <v>490</v>
      </c>
      <c r="M70" s="178">
        <v>42522</v>
      </c>
      <c r="N70" s="178">
        <v>43981</v>
      </c>
      <c r="O70" s="195" t="s">
        <v>500</v>
      </c>
      <c r="P70" s="195" t="s">
        <v>501</v>
      </c>
      <c r="Q70" s="191">
        <v>1</v>
      </c>
      <c r="R70" s="191">
        <v>1</v>
      </c>
      <c r="S70" s="191">
        <v>1</v>
      </c>
      <c r="T70" s="191">
        <v>1</v>
      </c>
      <c r="U70" s="191">
        <v>1</v>
      </c>
      <c r="V70" s="179">
        <v>1</v>
      </c>
      <c r="W70" s="212" t="s">
        <v>502</v>
      </c>
      <c r="X70" s="212" t="s">
        <v>502</v>
      </c>
      <c r="Y70" s="212" t="s">
        <v>502</v>
      </c>
      <c r="Z70" s="269">
        <v>1</v>
      </c>
      <c r="AA70" s="195"/>
      <c r="AB70" s="195"/>
      <c r="AC70" s="195" t="s">
        <v>503</v>
      </c>
      <c r="AD70" s="195" t="s">
        <v>493</v>
      </c>
      <c r="AE70" s="195" t="s">
        <v>494</v>
      </c>
      <c r="AF70" s="194">
        <v>971</v>
      </c>
      <c r="AG70" s="195" t="s">
        <v>495</v>
      </c>
      <c r="AH70" s="278" t="s">
        <v>504</v>
      </c>
      <c r="AI70" s="85">
        <v>2891000000</v>
      </c>
      <c r="AJ70" s="93">
        <v>1</v>
      </c>
      <c r="AK70" s="85">
        <v>475451000</v>
      </c>
      <c r="AL70" s="240" t="s">
        <v>505</v>
      </c>
      <c r="AM70" s="319" t="s">
        <v>497</v>
      </c>
      <c r="AN70" s="330">
        <v>2019</v>
      </c>
      <c r="AO70" s="41"/>
      <c r="AP70" s="41"/>
      <c r="AQ70" s="41"/>
      <c r="AR70" s="41"/>
      <c r="AS70" s="41"/>
      <c r="AT70" s="41"/>
      <c r="AU70" s="227"/>
    </row>
    <row r="71" spans="1:48" s="42" customFormat="1" ht="127.5" x14ac:dyDescent="0.2">
      <c r="A71" s="224" t="s">
        <v>506</v>
      </c>
      <c r="B71" s="225" t="s">
        <v>57</v>
      </c>
      <c r="C71" s="195" t="s">
        <v>424</v>
      </c>
      <c r="D71" s="195" t="s">
        <v>425</v>
      </c>
      <c r="E71" s="195" t="s">
        <v>507</v>
      </c>
      <c r="F71" s="76">
        <v>1.31</v>
      </c>
      <c r="G71" s="194" t="s">
        <v>61</v>
      </c>
      <c r="H71" s="194" t="s">
        <v>487</v>
      </c>
      <c r="I71" s="194" t="s">
        <v>63</v>
      </c>
      <c r="J71" s="194" t="s">
        <v>488</v>
      </c>
      <c r="K71" s="194" t="s">
        <v>489</v>
      </c>
      <c r="L71" s="80" t="s">
        <v>490</v>
      </c>
      <c r="M71" s="178">
        <v>42522</v>
      </c>
      <c r="N71" s="178">
        <v>43981</v>
      </c>
      <c r="O71" s="195" t="s">
        <v>508</v>
      </c>
      <c r="P71" s="195" t="s">
        <v>509</v>
      </c>
      <c r="Q71" s="191">
        <v>1</v>
      </c>
      <c r="R71" s="191">
        <v>1</v>
      </c>
      <c r="S71" s="191">
        <v>1</v>
      </c>
      <c r="T71" s="191">
        <v>1</v>
      </c>
      <c r="U71" s="191">
        <f>+Q71</f>
        <v>1</v>
      </c>
      <c r="V71" s="179">
        <v>1</v>
      </c>
      <c r="W71" s="73" t="s">
        <v>510</v>
      </c>
      <c r="X71" s="73" t="s">
        <v>510</v>
      </c>
      <c r="Y71" s="99">
        <v>1</v>
      </c>
      <c r="Z71" s="269">
        <v>1</v>
      </c>
      <c r="AA71" s="195"/>
      <c r="AB71" s="195"/>
      <c r="AC71" s="195" t="s">
        <v>503</v>
      </c>
      <c r="AD71" s="195" t="s">
        <v>493</v>
      </c>
      <c r="AE71" s="195" t="s">
        <v>494</v>
      </c>
      <c r="AF71" s="194">
        <v>971</v>
      </c>
      <c r="AG71" s="195" t="s">
        <v>495</v>
      </c>
      <c r="AH71" s="278" t="s">
        <v>511</v>
      </c>
      <c r="AI71" s="85">
        <v>10541000000</v>
      </c>
      <c r="AJ71" s="93">
        <v>1</v>
      </c>
      <c r="AK71" s="85">
        <v>1251735000</v>
      </c>
      <c r="AL71" s="286" t="s">
        <v>512</v>
      </c>
      <c r="AM71" s="319" t="s">
        <v>497</v>
      </c>
      <c r="AN71" s="330">
        <v>2019</v>
      </c>
      <c r="AO71" s="41"/>
      <c r="AP71" s="41"/>
      <c r="AQ71" s="41"/>
      <c r="AR71" s="41"/>
      <c r="AS71" s="41"/>
      <c r="AT71" s="41"/>
      <c r="AU71" s="227"/>
    </row>
    <row r="72" spans="1:48" s="42" customFormat="1" ht="89.25" x14ac:dyDescent="0.2">
      <c r="A72" s="224" t="s">
        <v>513</v>
      </c>
      <c r="B72" s="225" t="s">
        <v>57</v>
      </c>
      <c r="C72" s="195" t="s">
        <v>424</v>
      </c>
      <c r="D72" s="195" t="s">
        <v>425</v>
      </c>
      <c r="E72" s="195" t="s">
        <v>514</v>
      </c>
      <c r="F72" s="76">
        <v>1.31</v>
      </c>
      <c r="G72" s="194" t="s">
        <v>61</v>
      </c>
      <c r="H72" s="194" t="s">
        <v>487</v>
      </c>
      <c r="I72" s="194" t="s">
        <v>63</v>
      </c>
      <c r="J72" s="194" t="s">
        <v>488</v>
      </c>
      <c r="K72" s="194" t="s">
        <v>489</v>
      </c>
      <c r="L72" s="80" t="s">
        <v>490</v>
      </c>
      <c r="M72" s="178">
        <v>42522</v>
      </c>
      <c r="N72" s="178">
        <v>43981</v>
      </c>
      <c r="O72" s="195" t="s">
        <v>515</v>
      </c>
      <c r="P72" s="195" t="s">
        <v>516</v>
      </c>
      <c r="Q72" s="120">
        <v>5847</v>
      </c>
      <c r="R72" s="120">
        <v>7497</v>
      </c>
      <c r="S72" s="120">
        <v>9060</v>
      </c>
      <c r="T72" s="120">
        <v>9060</v>
      </c>
      <c r="U72" s="120">
        <f>+Q72</f>
        <v>5847</v>
      </c>
      <c r="V72" s="179">
        <v>1</v>
      </c>
      <c r="W72" s="73">
        <v>7530</v>
      </c>
      <c r="X72" s="121">
        <v>1.004</v>
      </c>
      <c r="Y72" s="280">
        <v>8338</v>
      </c>
      <c r="Z72" s="269">
        <v>0.92</v>
      </c>
      <c r="AA72" s="195"/>
      <c r="AB72" s="195"/>
      <c r="AC72" s="195" t="s">
        <v>517</v>
      </c>
      <c r="AD72" s="195" t="s">
        <v>518</v>
      </c>
      <c r="AE72" s="195" t="s">
        <v>519</v>
      </c>
      <c r="AF72" s="194">
        <v>1104</v>
      </c>
      <c r="AG72" s="195" t="s">
        <v>520</v>
      </c>
      <c r="AH72" s="278" t="s">
        <v>521</v>
      </c>
      <c r="AI72" s="85">
        <v>159006000000</v>
      </c>
      <c r="AJ72" s="93">
        <v>1</v>
      </c>
      <c r="AK72" s="85">
        <v>34797214255</v>
      </c>
      <c r="AL72" s="287" t="s">
        <v>1408</v>
      </c>
      <c r="AM72" s="319" t="s">
        <v>497</v>
      </c>
      <c r="AN72" s="330">
        <v>2019</v>
      </c>
      <c r="AO72" s="41"/>
      <c r="AP72" s="41"/>
      <c r="AQ72" s="41"/>
      <c r="AR72" s="41"/>
      <c r="AS72" s="41"/>
      <c r="AT72" s="41"/>
      <c r="AU72" s="227"/>
    </row>
    <row r="73" spans="1:48" s="42" customFormat="1" ht="89.25" x14ac:dyDescent="0.2">
      <c r="A73" s="224" t="s">
        <v>522</v>
      </c>
      <c r="B73" s="225" t="s">
        <v>57</v>
      </c>
      <c r="C73" s="195" t="s">
        <v>424</v>
      </c>
      <c r="D73" s="195" t="s">
        <v>425</v>
      </c>
      <c r="E73" s="195" t="s">
        <v>523</v>
      </c>
      <c r="F73" s="76">
        <v>1.31</v>
      </c>
      <c r="G73" s="194" t="s">
        <v>61</v>
      </c>
      <c r="H73" s="194" t="s">
        <v>487</v>
      </c>
      <c r="I73" s="194" t="s">
        <v>63</v>
      </c>
      <c r="J73" s="194" t="s">
        <v>488</v>
      </c>
      <c r="K73" s="194" t="s">
        <v>489</v>
      </c>
      <c r="L73" s="80" t="s">
        <v>490</v>
      </c>
      <c r="M73" s="178">
        <v>42522</v>
      </c>
      <c r="N73" s="178">
        <v>43981</v>
      </c>
      <c r="O73" s="195" t="s">
        <v>524</v>
      </c>
      <c r="P73" s="195" t="s">
        <v>525</v>
      </c>
      <c r="Q73" s="120">
        <v>211</v>
      </c>
      <c r="R73" s="120">
        <v>261</v>
      </c>
      <c r="S73" s="120">
        <v>306</v>
      </c>
      <c r="T73" s="120">
        <v>306</v>
      </c>
      <c r="U73" s="120">
        <f>+Q73</f>
        <v>211</v>
      </c>
      <c r="V73" s="179">
        <v>1</v>
      </c>
      <c r="W73" s="73">
        <v>253</v>
      </c>
      <c r="X73" s="179">
        <v>0.96899999999999997</v>
      </c>
      <c r="Y73" s="280">
        <v>283</v>
      </c>
      <c r="Z73" s="269">
        <v>0.92</v>
      </c>
      <c r="AA73" s="195"/>
      <c r="AB73" s="195"/>
      <c r="AC73" s="195" t="s">
        <v>526</v>
      </c>
      <c r="AD73" s="195" t="s">
        <v>518</v>
      </c>
      <c r="AE73" s="195" t="s">
        <v>519</v>
      </c>
      <c r="AF73" s="194">
        <v>1104</v>
      </c>
      <c r="AG73" s="195" t="s">
        <v>520</v>
      </c>
      <c r="AH73" s="278" t="s">
        <v>527</v>
      </c>
      <c r="AI73" s="85">
        <v>4000000000</v>
      </c>
      <c r="AJ73" s="93">
        <v>1</v>
      </c>
      <c r="AK73" s="85">
        <v>1120558900</v>
      </c>
      <c r="AL73" s="286" t="s">
        <v>528</v>
      </c>
      <c r="AM73" s="319" t="s">
        <v>497</v>
      </c>
      <c r="AN73" s="330">
        <v>2019</v>
      </c>
      <c r="AO73" s="41"/>
      <c r="AP73" s="41"/>
      <c r="AQ73" s="41"/>
      <c r="AR73" s="41"/>
      <c r="AS73" s="41"/>
      <c r="AT73" s="41"/>
      <c r="AU73" s="227"/>
    </row>
    <row r="74" spans="1:48" s="42" customFormat="1" ht="178.5" x14ac:dyDescent="0.2">
      <c r="A74" s="224" t="s">
        <v>529</v>
      </c>
      <c r="B74" s="166" t="s">
        <v>530</v>
      </c>
      <c r="C74" s="199" t="s">
        <v>531</v>
      </c>
      <c r="D74" s="199" t="s">
        <v>532</v>
      </c>
      <c r="E74" s="198" t="s">
        <v>533</v>
      </c>
      <c r="F74" s="76">
        <v>0.91</v>
      </c>
      <c r="G74" s="187" t="s">
        <v>534</v>
      </c>
      <c r="H74" s="187" t="s">
        <v>535</v>
      </c>
      <c r="I74" s="187" t="s">
        <v>63</v>
      </c>
      <c r="J74" s="187" t="s">
        <v>536</v>
      </c>
      <c r="K74" s="252" t="s">
        <v>537</v>
      </c>
      <c r="L74" s="194" t="s">
        <v>538</v>
      </c>
      <c r="M74" s="201">
        <v>42522</v>
      </c>
      <c r="N74" s="201">
        <v>43981</v>
      </c>
      <c r="O74" s="199" t="s">
        <v>539</v>
      </c>
      <c r="P74" s="199" t="s">
        <v>540</v>
      </c>
      <c r="Q74" s="204">
        <v>1</v>
      </c>
      <c r="R74" s="204">
        <v>1</v>
      </c>
      <c r="S74" s="204">
        <v>1</v>
      </c>
      <c r="T74" s="204">
        <v>1</v>
      </c>
      <c r="U74" s="204">
        <v>1</v>
      </c>
      <c r="V74" s="204">
        <v>1</v>
      </c>
      <c r="W74" s="204">
        <v>1</v>
      </c>
      <c r="X74" s="204">
        <v>1</v>
      </c>
      <c r="Y74" s="89">
        <v>1</v>
      </c>
      <c r="Z74" s="89">
        <v>1</v>
      </c>
      <c r="AA74" s="199"/>
      <c r="AB74" s="199"/>
      <c r="AC74" s="199" t="s">
        <v>541</v>
      </c>
      <c r="AD74" s="199" t="s">
        <v>542</v>
      </c>
      <c r="AE74" s="199"/>
      <c r="AF74" s="187">
        <v>1184</v>
      </c>
      <c r="AG74" s="199" t="s">
        <v>543</v>
      </c>
      <c r="AH74" s="198" t="s">
        <v>544</v>
      </c>
      <c r="AI74" s="85">
        <f>6405*905425.2</f>
        <v>5799248406</v>
      </c>
      <c r="AJ74" s="95" t="s">
        <v>545</v>
      </c>
      <c r="AK74" s="288">
        <f>AI74/12*12</f>
        <v>5799248406</v>
      </c>
      <c r="AL74" s="88" t="s">
        <v>1406</v>
      </c>
      <c r="AM74" s="320" t="s">
        <v>546</v>
      </c>
      <c r="AN74" s="330">
        <v>2019</v>
      </c>
      <c r="AO74" s="41"/>
      <c r="AP74" s="41"/>
      <c r="AQ74" s="41"/>
      <c r="AR74" s="41"/>
      <c r="AS74" s="41"/>
      <c r="AT74" s="41"/>
      <c r="AU74" s="227"/>
    </row>
    <row r="75" spans="1:48" s="42" customFormat="1" ht="103.5" customHeight="1" x14ac:dyDescent="0.2">
      <c r="A75" s="224" t="s">
        <v>547</v>
      </c>
      <c r="B75" s="248" t="s">
        <v>530</v>
      </c>
      <c r="C75" s="180" t="s">
        <v>548</v>
      </c>
      <c r="D75" s="180" t="s">
        <v>549</v>
      </c>
      <c r="E75" s="180" t="s">
        <v>550</v>
      </c>
      <c r="F75" s="194">
        <v>0.69</v>
      </c>
      <c r="G75" s="194" t="s">
        <v>61</v>
      </c>
      <c r="H75" s="194" t="s">
        <v>62</v>
      </c>
      <c r="I75" s="194" t="s">
        <v>63</v>
      </c>
      <c r="J75" s="194" t="s">
        <v>64</v>
      </c>
      <c r="K75" s="194">
        <v>3159286978</v>
      </c>
      <c r="L75" s="226" t="s">
        <v>65</v>
      </c>
      <c r="M75" s="178">
        <v>43101</v>
      </c>
      <c r="N75" s="178">
        <v>43981</v>
      </c>
      <c r="O75" s="180" t="s">
        <v>551</v>
      </c>
      <c r="P75" s="180" t="s">
        <v>552</v>
      </c>
      <c r="Q75" s="194" t="s">
        <v>68</v>
      </c>
      <c r="R75" s="179">
        <v>1</v>
      </c>
      <c r="S75" s="179">
        <v>1</v>
      </c>
      <c r="T75" s="179">
        <v>1</v>
      </c>
      <c r="U75" s="180" t="s">
        <v>89</v>
      </c>
      <c r="V75" s="180" t="s">
        <v>89</v>
      </c>
      <c r="W75" s="179">
        <v>1</v>
      </c>
      <c r="X75" s="179">
        <v>1</v>
      </c>
      <c r="Y75" s="179">
        <v>1</v>
      </c>
      <c r="Z75" s="260">
        <v>1</v>
      </c>
      <c r="AA75" s="180"/>
      <c r="AB75" s="180"/>
      <c r="AC75" s="195" t="s">
        <v>69</v>
      </c>
      <c r="AD75" s="195" t="s">
        <v>70</v>
      </c>
      <c r="AE75" s="195"/>
      <c r="AF75" s="194">
        <v>1108</v>
      </c>
      <c r="AG75" s="194" t="s">
        <v>71</v>
      </c>
      <c r="AH75" s="180" t="s">
        <v>72</v>
      </c>
      <c r="AI75" s="85">
        <v>60635373370</v>
      </c>
      <c r="AJ75" s="194" t="s">
        <v>68</v>
      </c>
      <c r="AK75" s="194" t="s">
        <v>68</v>
      </c>
      <c r="AL75" s="81" t="s">
        <v>553</v>
      </c>
      <c r="AM75" s="305" t="s">
        <v>90</v>
      </c>
      <c r="AN75" s="330">
        <v>2019</v>
      </c>
      <c r="AO75" s="41"/>
      <c r="AP75" s="41"/>
      <c r="AQ75" s="41"/>
      <c r="AR75" s="41"/>
      <c r="AS75" s="41"/>
      <c r="AT75" s="41"/>
      <c r="AU75" s="227"/>
    </row>
    <row r="76" spans="1:48" s="42" customFormat="1" ht="99.75" customHeight="1" x14ac:dyDescent="0.2">
      <c r="A76" s="224" t="s">
        <v>554</v>
      </c>
      <c r="B76" s="251" t="s">
        <v>530</v>
      </c>
      <c r="C76" s="198" t="s">
        <v>555</v>
      </c>
      <c r="D76" s="198" t="s">
        <v>556</v>
      </c>
      <c r="E76" s="198" t="s">
        <v>557</v>
      </c>
      <c r="F76" s="76">
        <v>0.91</v>
      </c>
      <c r="G76" s="187" t="s">
        <v>534</v>
      </c>
      <c r="H76" s="187" t="s">
        <v>535</v>
      </c>
      <c r="I76" s="187" t="s">
        <v>63</v>
      </c>
      <c r="J76" s="187" t="s">
        <v>536</v>
      </c>
      <c r="K76" s="252" t="s">
        <v>537</v>
      </c>
      <c r="L76" s="194" t="s">
        <v>538</v>
      </c>
      <c r="M76" s="201">
        <v>42522</v>
      </c>
      <c r="N76" s="201">
        <v>43981</v>
      </c>
      <c r="O76" s="198" t="s">
        <v>558</v>
      </c>
      <c r="P76" s="198" t="s">
        <v>559</v>
      </c>
      <c r="Q76" s="204">
        <v>1</v>
      </c>
      <c r="R76" s="204">
        <v>1</v>
      </c>
      <c r="S76" s="204">
        <v>1</v>
      </c>
      <c r="T76" s="204">
        <v>1</v>
      </c>
      <c r="U76" s="204">
        <v>1</v>
      </c>
      <c r="V76" s="90">
        <v>1</v>
      </c>
      <c r="W76" s="204">
        <v>1</v>
      </c>
      <c r="X76" s="204">
        <v>1</v>
      </c>
      <c r="Y76" s="89">
        <v>1</v>
      </c>
      <c r="Z76" s="89">
        <v>1</v>
      </c>
      <c r="AA76" s="198"/>
      <c r="AB76" s="198"/>
      <c r="AC76" s="198" t="s">
        <v>152</v>
      </c>
      <c r="AD76" s="198" t="s">
        <v>542</v>
      </c>
      <c r="AE76" s="198"/>
      <c r="AF76" s="187">
        <v>1186</v>
      </c>
      <c r="AG76" s="198" t="s">
        <v>560</v>
      </c>
      <c r="AH76" s="198" t="s">
        <v>561</v>
      </c>
      <c r="AI76" s="85">
        <v>522305330</v>
      </c>
      <c r="AJ76" s="289">
        <v>1</v>
      </c>
      <c r="AK76" s="85">
        <v>522305330</v>
      </c>
      <c r="AL76" s="87" t="s">
        <v>562</v>
      </c>
      <c r="AM76" s="321"/>
      <c r="AN76" s="330">
        <v>2019</v>
      </c>
      <c r="AO76" s="41"/>
      <c r="AP76" s="41"/>
      <c r="AQ76" s="41"/>
      <c r="AR76" s="41"/>
      <c r="AS76" s="41"/>
      <c r="AT76" s="41"/>
      <c r="AU76" s="227"/>
    </row>
    <row r="77" spans="1:48" s="42" customFormat="1" ht="87.75" customHeight="1" x14ac:dyDescent="0.2">
      <c r="A77" s="224" t="s">
        <v>563</v>
      </c>
      <c r="B77" s="251" t="s">
        <v>530</v>
      </c>
      <c r="C77" s="198" t="s">
        <v>555</v>
      </c>
      <c r="D77" s="198" t="s">
        <v>556</v>
      </c>
      <c r="E77" s="198" t="s">
        <v>564</v>
      </c>
      <c r="F77" s="76">
        <v>0.91</v>
      </c>
      <c r="G77" s="187" t="s">
        <v>534</v>
      </c>
      <c r="H77" s="187" t="s">
        <v>535</v>
      </c>
      <c r="I77" s="187" t="s">
        <v>63</v>
      </c>
      <c r="J77" s="187" t="s">
        <v>536</v>
      </c>
      <c r="K77" s="252" t="s">
        <v>537</v>
      </c>
      <c r="L77" s="194" t="s">
        <v>538</v>
      </c>
      <c r="M77" s="201">
        <v>42522</v>
      </c>
      <c r="N77" s="201">
        <v>43981</v>
      </c>
      <c r="O77" s="198" t="s">
        <v>565</v>
      </c>
      <c r="P77" s="198" t="s">
        <v>565</v>
      </c>
      <c r="Q77" s="204">
        <v>1</v>
      </c>
      <c r="R77" s="204">
        <v>1</v>
      </c>
      <c r="S77" s="204">
        <v>1</v>
      </c>
      <c r="T77" s="204">
        <v>1</v>
      </c>
      <c r="U77" s="204">
        <v>1</v>
      </c>
      <c r="V77" s="204">
        <v>1</v>
      </c>
      <c r="W77" s="204">
        <v>1</v>
      </c>
      <c r="X77" s="204">
        <v>1</v>
      </c>
      <c r="Y77" s="89">
        <v>1</v>
      </c>
      <c r="Z77" s="89">
        <v>1</v>
      </c>
      <c r="AA77" s="198"/>
      <c r="AB77" s="198"/>
      <c r="AC77" s="198" t="s">
        <v>152</v>
      </c>
      <c r="AD77" s="198" t="s">
        <v>542</v>
      </c>
      <c r="AE77" s="198"/>
      <c r="AF77" s="187">
        <v>1186</v>
      </c>
      <c r="AG77" s="198" t="s">
        <v>560</v>
      </c>
      <c r="AH77" s="198" t="s">
        <v>566</v>
      </c>
      <c r="AI77" s="85">
        <v>522305330</v>
      </c>
      <c r="AJ77" s="289">
        <v>1</v>
      </c>
      <c r="AK77" s="85">
        <v>522305330</v>
      </c>
      <c r="AL77" s="87" t="s">
        <v>567</v>
      </c>
      <c r="AM77" s="321"/>
      <c r="AN77" s="330">
        <v>2019</v>
      </c>
      <c r="AO77" s="41"/>
      <c r="AP77" s="41"/>
      <c r="AQ77" s="41"/>
      <c r="AR77" s="41"/>
      <c r="AS77" s="41"/>
      <c r="AT77" s="41"/>
      <c r="AU77" s="227"/>
    </row>
    <row r="78" spans="1:48" s="42" customFormat="1" ht="93" customHeight="1" x14ac:dyDescent="0.2">
      <c r="A78" s="224" t="s">
        <v>568</v>
      </c>
      <c r="B78" s="251" t="s">
        <v>530</v>
      </c>
      <c r="C78" s="198" t="s">
        <v>555</v>
      </c>
      <c r="D78" s="198" t="s">
        <v>556</v>
      </c>
      <c r="E78" s="198" t="s">
        <v>569</v>
      </c>
      <c r="F78" s="76">
        <v>0.91</v>
      </c>
      <c r="G78" s="187" t="s">
        <v>534</v>
      </c>
      <c r="H78" s="187" t="s">
        <v>535</v>
      </c>
      <c r="I78" s="187" t="s">
        <v>63</v>
      </c>
      <c r="J78" s="187" t="s">
        <v>536</v>
      </c>
      <c r="K78" s="252" t="s">
        <v>537</v>
      </c>
      <c r="L78" s="194" t="s">
        <v>538</v>
      </c>
      <c r="M78" s="201">
        <v>42522</v>
      </c>
      <c r="N78" s="201">
        <v>43981</v>
      </c>
      <c r="O78" s="198" t="s">
        <v>570</v>
      </c>
      <c r="P78" s="198" t="s">
        <v>571</v>
      </c>
      <c r="Q78" s="204">
        <v>1</v>
      </c>
      <c r="R78" s="204">
        <v>1</v>
      </c>
      <c r="S78" s="204">
        <v>1</v>
      </c>
      <c r="T78" s="204">
        <v>1</v>
      </c>
      <c r="U78" s="204">
        <v>1</v>
      </c>
      <c r="V78" s="204">
        <v>1</v>
      </c>
      <c r="W78" s="204">
        <v>1</v>
      </c>
      <c r="X78" s="204">
        <v>1</v>
      </c>
      <c r="Y78" s="89">
        <v>1</v>
      </c>
      <c r="Z78" s="89">
        <v>1</v>
      </c>
      <c r="AA78" s="198"/>
      <c r="AB78" s="198"/>
      <c r="AC78" s="198" t="s">
        <v>152</v>
      </c>
      <c r="AD78" s="198" t="s">
        <v>542</v>
      </c>
      <c r="AE78" s="198"/>
      <c r="AF78" s="187">
        <v>1186</v>
      </c>
      <c r="AG78" s="198" t="s">
        <v>560</v>
      </c>
      <c r="AH78" s="87" t="s">
        <v>572</v>
      </c>
      <c r="AI78" s="85">
        <v>522305330</v>
      </c>
      <c r="AJ78" s="289">
        <v>1</v>
      </c>
      <c r="AK78" s="85">
        <v>522305330</v>
      </c>
      <c r="AL78" s="87" t="s">
        <v>573</v>
      </c>
      <c r="AN78" s="330">
        <v>2019</v>
      </c>
      <c r="AO78" s="41"/>
      <c r="AP78" s="41"/>
      <c r="AQ78" s="41"/>
      <c r="AR78" s="41"/>
      <c r="AS78" s="41"/>
      <c r="AT78" s="41"/>
      <c r="AU78" s="227"/>
    </row>
    <row r="79" spans="1:48" s="42" customFormat="1" ht="76.5" x14ac:dyDescent="0.2">
      <c r="A79" s="224" t="s">
        <v>574</v>
      </c>
      <c r="B79" s="251" t="s">
        <v>530</v>
      </c>
      <c r="C79" s="198" t="s">
        <v>555</v>
      </c>
      <c r="D79" s="198" t="s">
        <v>556</v>
      </c>
      <c r="E79" s="198" t="s">
        <v>575</v>
      </c>
      <c r="F79" s="76">
        <v>0.91</v>
      </c>
      <c r="G79" s="187" t="s">
        <v>534</v>
      </c>
      <c r="H79" s="187" t="s">
        <v>535</v>
      </c>
      <c r="I79" s="187" t="s">
        <v>63</v>
      </c>
      <c r="J79" s="187" t="s">
        <v>536</v>
      </c>
      <c r="K79" s="252" t="s">
        <v>537</v>
      </c>
      <c r="L79" s="194" t="s">
        <v>538</v>
      </c>
      <c r="M79" s="201">
        <v>42522</v>
      </c>
      <c r="N79" s="201">
        <v>43981</v>
      </c>
      <c r="O79" s="198" t="s">
        <v>576</v>
      </c>
      <c r="P79" s="198" t="s">
        <v>577</v>
      </c>
      <c r="Q79" s="204">
        <v>1</v>
      </c>
      <c r="R79" s="204">
        <v>1</v>
      </c>
      <c r="S79" s="204">
        <v>1</v>
      </c>
      <c r="T79" s="204">
        <v>1</v>
      </c>
      <c r="U79" s="204">
        <v>1</v>
      </c>
      <c r="V79" s="204">
        <v>1</v>
      </c>
      <c r="W79" s="204">
        <v>1</v>
      </c>
      <c r="X79" s="204">
        <v>1</v>
      </c>
      <c r="Y79" s="89">
        <v>1</v>
      </c>
      <c r="Z79" s="89">
        <v>1</v>
      </c>
      <c r="AA79" s="198"/>
      <c r="AB79" s="198"/>
      <c r="AC79" s="198" t="s">
        <v>152</v>
      </c>
      <c r="AD79" s="198" t="s">
        <v>542</v>
      </c>
      <c r="AE79" s="198"/>
      <c r="AF79" s="187">
        <v>1187</v>
      </c>
      <c r="AG79" s="198" t="s">
        <v>578</v>
      </c>
      <c r="AH79" s="198" t="s">
        <v>579</v>
      </c>
      <c r="AI79" s="296" t="s">
        <v>89</v>
      </c>
      <c r="AJ79" s="293" t="s">
        <v>89</v>
      </c>
      <c r="AK79" s="297" t="s">
        <v>89</v>
      </c>
      <c r="AL79" s="87" t="s">
        <v>580</v>
      </c>
      <c r="AM79" s="322"/>
      <c r="AN79" s="330">
        <v>2019</v>
      </c>
      <c r="AO79" s="41"/>
      <c r="AP79" s="41"/>
      <c r="AQ79" s="41"/>
      <c r="AR79" s="41"/>
      <c r="AS79" s="41"/>
      <c r="AT79" s="41"/>
      <c r="AU79" s="227"/>
    </row>
    <row r="80" spans="1:48" s="42" customFormat="1" ht="93" customHeight="1" x14ac:dyDescent="0.2">
      <c r="A80" s="224" t="s">
        <v>581</v>
      </c>
      <c r="B80" s="251" t="s">
        <v>530</v>
      </c>
      <c r="C80" s="198" t="s">
        <v>555</v>
      </c>
      <c r="D80" s="198" t="s">
        <v>556</v>
      </c>
      <c r="E80" s="198" t="s">
        <v>582</v>
      </c>
      <c r="F80" s="76">
        <v>0.91</v>
      </c>
      <c r="G80" s="187" t="s">
        <v>534</v>
      </c>
      <c r="H80" s="187" t="s">
        <v>535</v>
      </c>
      <c r="I80" s="187" t="s">
        <v>63</v>
      </c>
      <c r="J80" s="187" t="s">
        <v>536</v>
      </c>
      <c r="K80" s="252" t="s">
        <v>537</v>
      </c>
      <c r="L80" s="194" t="s">
        <v>538</v>
      </c>
      <c r="M80" s="201">
        <v>42522</v>
      </c>
      <c r="N80" s="201">
        <v>43981</v>
      </c>
      <c r="O80" s="198" t="s">
        <v>583</v>
      </c>
      <c r="P80" s="198" t="s">
        <v>584</v>
      </c>
      <c r="Q80" s="204">
        <v>1</v>
      </c>
      <c r="R80" s="204">
        <v>1</v>
      </c>
      <c r="S80" s="204">
        <v>1</v>
      </c>
      <c r="T80" s="204">
        <v>1</v>
      </c>
      <c r="U80" s="204">
        <v>1</v>
      </c>
      <c r="V80" s="204">
        <v>1</v>
      </c>
      <c r="W80" s="204">
        <v>1</v>
      </c>
      <c r="X80" s="204">
        <v>1</v>
      </c>
      <c r="Y80" s="89">
        <v>1</v>
      </c>
      <c r="Z80" s="89">
        <v>1</v>
      </c>
      <c r="AA80" s="198"/>
      <c r="AB80" s="198"/>
      <c r="AC80" s="198" t="s">
        <v>585</v>
      </c>
      <c r="AD80" s="198" t="s">
        <v>586</v>
      </c>
      <c r="AE80" s="198"/>
      <c r="AF80" s="187">
        <v>1186</v>
      </c>
      <c r="AG80" s="198" t="s">
        <v>560</v>
      </c>
      <c r="AH80" s="198" t="s">
        <v>587</v>
      </c>
      <c r="AI80" s="85">
        <v>6669378</v>
      </c>
      <c r="AJ80" s="89">
        <v>1</v>
      </c>
      <c r="AK80" s="85">
        <v>6669378</v>
      </c>
      <c r="AL80" s="290" t="s">
        <v>588</v>
      </c>
      <c r="AM80" s="323" t="s">
        <v>589</v>
      </c>
      <c r="AN80" s="330">
        <v>2019</v>
      </c>
      <c r="AO80" s="41"/>
      <c r="AP80" s="41"/>
      <c r="AQ80" s="41"/>
      <c r="AR80" s="41"/>
      <c r="AS80" s="41"/>
      <c r="AT80" s="41"/>
      <c r="AU80" s="227"/>
    </row>
    <row r="81" spans="1:47" s="42" customFormat="1" ht="87" customHeight="1" x14ac:dyDescent="0.25">
      <c r="A81" s="224" t="s">
        <v>590</v>
      </c>
      <c r="B81" s="248" t="s">
        <v>530</v>
      </c>
      <c r="C81" s="180" t="s">
        <v>591</v>
      </c>
      <c r="D81" s="180" t="s">
        <v>592</v>
      </c>
      <c r="E81" s="180" t="s">
        <v>593</v>
      </c>
      <c r="F81" s="194">
        <v>0.69</v>
      </c>
      <c r="G81" s="194" t="s">
        <v>61</v>
      </c>
      <c r="H81" s="194" t="s">
        <v>62</v>
      </c>
      <c r="I81" s="194" t="s">
        <v>63</v>
      </c>
      <c r="J81" s="194" t="s">
        <v>64</v>
      </c>
      <c r="K81" s="194">
        <v>3159286978</v>
      </c>
      <c r="L81" s="226" t="s">
        <v>65</v>
      </c>
      <c r="M81" s="178">
        <v>43101</v>
      </c>
      <c r="N81" s="178">
        <v>43981</v>
      </c>
      <c r="O81" s="180" t="s">
        <v>594</v>
      </c>
      <c r="P81" s="180" t="s">
        <v>595</v>
      </c>
      <c r="Q81" s="194" t="s">
        <v>68</v>
      </c>
      <c r="R81" s="82">
        <v>18</v>
      </c>
      <c r="S81" s="82">
        <v>18</v>
      </c>
      <c r="T81" s="82">
        <v>18</v>
      </c>
      <c r="U81" s="180" t="s">
        <v>89</v>
      </c>
      <c r="V81" s="180" t="s">
        <v>89</v>
      </c>
      <c r="W81" s="194">
        <v>15</v>
      </c>
      <c r="X81" s="179">
        <v>0.83</v>
      </c>
      <c r="Y81" s="194">
        <v>17</v>
      </c>
      <c r="Z81" s="179">
        <v>0.94</v>
      </c>
      <c r="AA81" s="180"/>
      <c r="AB81" s="180"/>
      <c r="AC81" s="195" t="s">
        <v>69</v>
      </c>
      <c r="AD81" s="195" t="s">
        <v>70</v>
      </c>
      <c r="AE81" s="195"/>
      <c r="AF81" s="194">
        <v>1108</v>
      </c>
      <c r="AG81" s="194" t="s">
        <v>71</v>
      </c>
      <c r="AH81" s="180" t="s">
        <v>72</v>
      </c>
      <c r="AI81" s="85">
        <v>60635373370</v>
      </c>
      <c r="AJ81" s="194" t="s">
        <v>68</v>
      </c>
      <c r="AK81" s="194" t="s">
        <v>68</v>
      </c>
      <c r="AL81" s="291" t="s">
        <v>1399</v>
      </c>
      <c r="AM81" s="305" t="s">
        <v>90</v>
      </c>
      <c r="AN81" s="330">
        <v>2019</v>
      </c>
      <c r="AO81" s="41"/>
      <c r="AP81" s="41"/>
      <c r="AQ81" s="41"/>
      <c r="AR81" s="41"/>
      <c r="AS81" s="41"/>
      <c r="AT81" s="41"/>
      <c r="AU81" s="227"/>
    </row>
    <row r="82" spans="1:47" s="42" customFormat="1" ht="99" customHeight="1" x14ac:dyDescent="0.25">
      <c r="A82" s="224" t="s">
        <v>596</v>
      </c>
      <c r="B82" s="248" t="s">
        <v>530</v>
      </c>
      <c r="C82" s="180" t="s">
        <v>591</v>
      </c>
      <c r="D82" s="180" t="s">
        <v>592</v>
      </c>
      <c r="E82" s="180" t="s">
        <v>1400</v>
      </c>
      <c r="F82" s="194">
        <v>0.69</v>
      </c>
      <c r="G82" s="194" t="s">
        <v>61</v>
      </c>
      <c r="H82" s="194" t="s">
        <v>62</v>
      </c>
      <c r="I82" s="194" t="s">
        <v>63</v>
      </c>
      <c r="J82" s="194" t="s">
        <v>64</v>
      </c>
      <c r="K82" s="194">
        <v>3159286978</v>
      </c>
      <c r="L82" s="226" t="s">
        <v>65</v>
      </c>
      <c r="M82" s="178">
        <v>43101</v>
      </c>
      <c r="N82" s="178">
        <v>43981</v>
      </c>
      <c r="O82" s="180" t="s">
        <v>597</v>
      </c>
      <c r="P82" s="180" t="s">
        <v>598</v>
      </c>
      <c r="Q82" s="194" t="s">
        <v>68</v>
      </c>
      <c r="R82" s="82">
        <v>106</v>
      </c>
      <c r="S82" s="82">
        <v>106</v>
      </c>
      <c r="T82" s="82">
        <v>106</v>
      </c>
      <c r="U82" s="180" t="s">
        <v>89</v>
      </c>
      <c r="V82" s="180" t="s">
        <v>89</v>
      </c>
      <c r="W82" s="194">
        <v>111</v>
      </c>
      <c r="X82" s="179">
        <v>1.0469999999999999</v>
      </c>
      <c r="Y82" s="194">
        <v>194</v>
      </c>
      <c r="Z82" s="179">
        <v>1.83</v>
      </c>
      <c r="AA82" s="180"/>
      <c r="AB82" s="180"/>
      <c r="AC82" s="195" t="s">
        <v>69</v>
      </c>
      <c r="AD82" s="195" t="s">
        <v>70</v>
      </c>
      <c r="AE82" s="195"/>
      <c r="AF82" s="194">
        <v>1108</v>
      </c>
      <c r="AG82" s="194" t="s">
        <v>71</v>
      </c>
      <c r="AH82" s="180" t="s">
        <v>72</v>
      </c>
      <c r="AI82" s="85">
        <v>60635373370</v>
      </c>
      <c r="AJ82" s="194" t="s">
        <v>68</v>
      </c>
      <c r="AK82" s="194" t="s">
        <v>68</v>
      </c>
      <c r="AL82" s="291" t="s">
        <v>1401</v>
      </c>
      <c r="AM82" s="305" t="s">
        <v>90</v>
      </c>
      <c r="AN82" s="330">
        <v>2019</v>
      </c>
      <c r="AO82" s="41"/>
      <c r="AP82" s="41"/>
      <c r="AQ82" s="41"/>
      <c r="AR82" s="41"/>
      <c r="AS82" s="41"/>
      <c r="AT82" s="41"/>
      <c r="AU82" s="227"/>
    </row>
    <row r="83" spans="1:47" s="42" customFormat="1" ht="74.25" customHeight="1" x14ac:dyDescent="0.2">
      <c r="A83" s="224" t="s">
        <v>599</v>
      </c>
      <c r="B83" s="166" t="s">
        <v>600</v>
      </c>
      <c r="C83" s="199" t="s">
        <v>601</v>
      </c>
      <c r="D83" s="199" t="s">
        <v>602</v>
      </c>
      <c r="E83" s="122" t="s">
        <v>603</v>
      </c>
      <c r="F83" s="76">
        <v>0.91</v>
      </c>
      <c r="G83" s="187" t="s">
        <v>604</v>
      </c>
      <c r="H83" s="187" t="s">
        <v>605</v>
      </c>
      <c r="I83" s="187" t="s">
        <v>63</v>
      </c>
      <c r="J83" s="187" t="s">
        <v>606</v>
      </c>
      <c r="K83" s="187" t="s">
        <v>607</v>
      </c>
      <c r="L83" s="198" t="s">
        <v>608</v>
      </c>
      <c r="M83" s="201">
        <v>43101</v>
      </c>
      <c r="N83" s="201">
        <v>43465</v>
      </c>
      <c r="O83" s="122" t="s">
        <v>609</v>
      </c>
      <c r="P83" s="122" t="s">
        <v>609</v>
      </c>
      <c r="Q83" s="123" t="s">
        <v>89</v>
      </c>
      <c r="R83" s="123">
        <v>1</v>
      </c>
      <c r="S83" s="123" t="s">
        <v>89</v>
      </c>
      <c r="T83" s="123" t="s">
        <v>89</v>
      </c>
      <c r="U83" s="187" t="s">
        <v>89</v>
      </c>
      <c r="V83" s="204" t="s">
        <v>89</v>
      </c>
      <c r="W83" s="187">
        <v>1</v>
      </c>
      <c r="X83" s="204">
        <v>1</v>
      </c>
      <c r="Y83" s="198" t="s">
        <v>89</v>
      </c>
      <c r="Z83" s="198" t="s">
        <v>89</v>
      </c>
      <c r="AA83" s="199"/>
      <c r="AB83" s="199"/>
      <c r="AC83" s="199" t="s">
        <v>610</v>
      </c>
      <c r="AD83" s="199" t="s">
        <v>611</v>
      </c>
      <c r="AE83" s="199" t="s">
        <v>612</v>
      </c>
      <c r="AF83" s="187">
        <v>7512</v>
      </c>
      <c r="AG83" s="199" t="s">
        <v>613</v>
      </c>
      <c r="AH83" s="198" t="s">
        <v>614</v>
      </c>
      <c r="AI83" s="85">
        <v>351000000</v>
      </c>
      <c r="AJ83" s="204">
        <v>0.05</v>
      </c>
      <c r="AK83" s="85">
        <v>17550000</v>
      </c>
      <c r="AL83" s="199" t="s">
        <v>615</v>
      </c>
      <c r="AM83" s="316"/>
      <c r="AN83" s="330" t="s">
        <v>1413</v>
      </c>
      <c r="AO83" s="41"/>
      <c r="AP83" s="41"/>
      <c r="AQ83" s="41"/>
      <c r="AR83" s="41"/>
      <c r="AS83" s="41"/>
      <c r="AT83" s="41"/>
      <c r="AU83" s="227"/>
    </row>
    <row r="84" spans="1:47" s="42" customFormat="1" ht="81" customHeight="1" x14ac:dyDescent="0.2">
      <c r="A84" s="224" t="s">
        <v>616</v>
      </c>
      <c r="B84" s="166" t="s">
        <v>600</v>
      </c>
      <c r="C84" s="199" t="s">
        <v>601</v>
      </c>
      <c r="D84" s="199" t="s">
        <v>602</v>
      </c>
      <c r="E84" s="122" t="s">
        <v>617</v>
      </c>
      <c r="F84" s="76">
        <v>0.91</v>
      </c>
      <c r="G84" s="187" t="s">
        <v>604</v>
      </c>
      <c r="H84" s="187" t="s">
        <v>605</v>
      </c>
      <c r="I84" s="187" t="s">
        <v>63</v>
      </c>
      <c r="J84" s="187" t="s">
        <v>606</v>
      </c>
      <c r="K84" s="187" t="s">
        <v>607</v>
      </c>
      <c r="L84" s="198" t="s">
        <v>608</v>
      </c>
      <c r="M84" s="201">
        <v>42887</v>
      </c>
      <c r="N84" s="201">
        <v>44196</v>
      </c>
      <c r="O84" s="122" t="s">
        <v>618</v>
      </c>
      <c r="P84" s="122" t="s">
        <v>619</v>
      </c>
      <c r="Q84" s="123">
        <v>1</v>
      </c>
      <c r="R84" s="123">
        <v>3</v>
      </c>
      <c r="S84" s="187">
        <v>3</v>
      </c>
      <c r="T84" s="187">
        <v>3</v>
      </c>
      <c r="U84" s="187">
        <v>1</v>
      </c>
      <c r="V84" s="204">
        <v>1</v>
      </c>
      <c r="W84" s="187">
        <v>3</v>
      </c>
      <c r="X84" s="95">
        <v>1</v>
      </c>
      <c r="Y84" s="367">
        <v>3</v>
      </c>
      <c r="Z84" s="265">
        <v>1</v>
      </c>
      <c r="AA84" s="199"/>
      <c r="AB84" s="199"/>
      <c r="AC84" s="199" t="s">
        <v>610</v>
      </c>
      <c r="AD84" s="199" t="s">
        <v>611</v>
      </c>
      <c r="AE84" s="199" t="s">
        <v>612</v>
      </c>
      <c r="AF84" s="187">
        <v>7512</v>
      </c>
      <c r="AG84" s="199" t="s">
        <v>613</v>
      </c>
      <c r="AH84" s="198" t="s">
        <v>620</v>
      </c>
      <c r="AI84" s="85">
        <v>779800000</v>
      </c>
      <c r="AJ84" s="204" t="s">
        <v>345</v>
      </c>
      <c r="AK84" s="124" t="s">
        <v>89</v>
      </c>
      <c r="AL84" s="368" t="s">
        <v>1444</v>
      </c>
      <c r="AM84" s="369" t="s">
        <v>1445</v>
      </c>
      <c r="AN84" s="330">
        <v>2019</v>
      </c>
      <c r="AO84" s="41"/>
      <c r="AP84" s="41"/>
      <c r="AQ84" s="41"/>
      <c r="AR84" s="41"/>
      <c r="AS84" s="41"/>
      <c r="AT84" s="41"/>
      <c r="AU84" s="227"/>
    </row>
    <row r="85" spans="1:47" s="41" customFormat="1" ht="79.5" customHeight="1" x14ac:dyDescent="0.2">
      <c r="A85" s="392" t="s">
        <v>1506</v>
      </c>
      <c r="B85" s="88" t="s">
        <v>600</v>
      </c>
      <c r="C85" s="88" t="s">
        <v>601</v>
      </c>
      <c r="D85" s="88" t="s">
        <v>602</v>
      </c>
      <c r="E85" s="122" t="s">
        <v>1363</v>
      </c>
      <c r="F85" s="76">
        <v>0.91</v>
      </c>
      <c r="G85" s="264" t="s">
        <v>604</v>
      </c>
      <c r="H85" s="264" t="s">
        <v>605</v>
      </c>
      <c r="I85" s="264" t="s">
        <v>63</v>
      </c>
      <c r="J85" s="264" t="s">
        <v>635</v>
      </c>
      <c r="K85" s="264" t="s">
        <v>636</v>
      </c>
      <c r="L85" s="87" t="s">
        <v>637</v>
      </c>
      <c r="M85" s="397">
        <v>42887</v>
      </c>
      <c r="N85" s="397">
        <v>43100</v>
      </c>
      <c r="O85" s="122" t="s">
        <v>1364</v>
      </c>
      <c r="P85" s="122" t="s">
        <v>1364</v>
      </c>
      <c r="Q85" s="123">
        <v>1</v>
      </c>
      <c r="R85" s="123">
        <v>0</v>
      </c>
      <c r="S85" s="264">
        <v>0</v>
      </c>
      <c r="T85" s="264">
        <v>0</v>
      </c>
      <c r="U85" s="264">
        <v>1</v>
      </c>
      <c r="V85" s="89">
        <v>1</v>
      </c>
      <c r="W85" s="264" t="s">
        <v>89</v>
      </c>
      <c r="X85" s="264" t="s">
        <v>89</v>
      </c>
      <c r="Y85" s="264" t="s">
        <v>89</v>
      </c>
      <c r="Z85" s="264" t="s">
        <v>89</v>
      </c>
      <c r="AA85" s="88"/>
      <c r="AB85" s="88"/>
      <c r="AC85" s="88" t="s">
        <v>610</v>
      </c>
      <c r="AD85" s="88" t="s">
        <v>611</v>
      </c>
      <c r="AE85" s="88" t="s">
        <v>612</v>
      </c>
      <c r="AF85" s="264">
        <v>7512</v>
      </c>
      <c r="AG85" s="88" t="s">
        <v>613</v>
      </c>
      <c r="AH85" s="88" t="s">
        <v>620</v>
      </c>
      <c r="AI85" s="124">
        <v>779800000</v>
      </c>
      <c r="AJ85" s="89" t="s">
        <v>345</v>
      </c>
      <c r="AK85" s="124" t="s">
        <v>89</v>
      </c>
      <c r="AL85" s="88" t="s">
        <v>1507</v>
      </c>
      <c r="AM85" s="320" t="s">
        <v>1508</v>
      </c>
      <c r="AN85" s="153" t="s">
        <v>1498</v>
      </c>
    </row>
    <row r="86" spans="1:47" s="42" customFormat="1" ht="96.75" customHeight="1" x14ac:dyDescent="0.2">
      <c r="A86" s="224" t="s">
        <v>621</v>
      </c>
      <c r="B86" s="248" t="s">
        <v>600</v>
      </c>
      <c r="C86" s="180" t="s">
        <v>622</v>
      </c>
      <c r="D86" s="180" t="s">
        <v>623</v>
      </c>
      <c r="E86" s="125" t="s">
        <v>624</v>
      </c>
      <c r="F86" s="76">
        <v>0.91</v>
      </c>
      <c r="G86" s="194" t="s">
        <v>175</v>
      </c>
      <c r="H86" s="194" t="s">
        <v>625</v>
      </c>
      <c r="I86" s="194" t="s">
        <v>63</v>
      </c>
      <c r="J86" s="187" t="s">
        <v>606</v>
      </c>
      <c r="K86" s="187" t="s">
        <v>607</v>
      </c>
      <c r="L86" s="198" t="s">
        <v>608</v>
      </c>
      <c r="M86" s="178">
        <v>42736</v>
      </c>
      <c r="N86" s="178">
        <v>43981</v>
      </c>
      <c r="O86" s="125" t="s">
        <v>626</v>
      </c>
      <c r="P86" s="125" t="s">
        <v>627</v>
      </c>
      <c r="Q86" s="179">
        <v>1</v>
      </c>
      <c r="R86" s="179">
        <v>1</v>
      </c>
      <c r="S86" s="179">
        <v>1</v>
      </c>
      <c r="T86" s="179">
        <v>1</v>
      </c>
      <c r="U86" s="179">
        <v>0.25</v>
      </c>
      <c r="V86" s="191">
        <f>+U86/Q86</f>
        <v>0.25</v>
      </c>
      <c r="W86" s="126">
        <v>1</v>
      </c>
      <c r="X86" s="126">
        <v>1</v>
      </c>
      <c r="Y86" s="179">
        <v>1</v>
      </c>
      <c r="Z86" s="179">
        <v>1</v>
      </c>
      <c r="AA86" s="180"/>
      <c r="AB86" s="180"/>
      <c r="AC86" s="194" t="s">
        <v>89</v>
      </c>
      <c r="AD86" s="194" t="s">
        <v>89</v>
      </c>
      <c r="AE86" s="194" t="s">
        <v>89</v>
      </c>
      <c r="AF86" s="194">
        <v>8</v>
      </c>
      <c r="AG86" s="194" t="s">
        <v>89</v>
      </c>
      <c r="AH86" s="194" t="s">
        <v>89</v>
      </c>
      <c r="AI86" s="85" t="s">
        <v>89</v>
      </c>
      <c r="AJ86" s="75">
        <v>6.5992675894822814E-3</v>
      </c>
      <c r="AK86" s="85" t="s">
        <v>89</v>
      </c>
      <c r="AL86" s="385" t="s">
        <v>1481</v>
      </c>
      <c r="AM86" s="388" t="s">
        <v>1480</v>
      </c>
      <c r="AN86" s="330">
        <v>2019</v>
      </c>
      <c r="AO86" s="41"/>
      <c r="AP86" s="41"/>
      <c r="AQ86" s="41"/>
      <c r="AR86" s="41"/>
      <c r="AS86" s="41"/>
      <c r="AT86" s="41"/>
      <c r="AU86" s="227"/>
    </row>
    <row r="87" spans="1:47" s="42" customFormat="1" ht="89.25" x14ac:dyDescent="0.2">
      <c r="A87" s="224" t="s">
        <v>628</v>
      </c>
      <c r="B87" s="166" t="s">
        <v>600</v>
      </c>
      <c r="C87" s="199" t="s">
        <v>622</v>
      </c>
      <c r="D87" s="199" t="s">
        <v>623</v>
      </c>
      <c r="E87" s="122" t="s">
        <v>629</v>
      </c>
      <c r="F87" s="76">
        <v>0.91</v>
      </c>
      <c r="G87" s="187" t="s">
        <v>604</v>
      </c>
      <c r="H87" s="187" t="s">
        <v>605</v>
      </c>
      <c r="I87" s="187" t="s">
        <v>63</v>
      </c>
      <c r="J87" s="187" t="s">
        <v>606</v>
      </c>
      <c r="K87" s="187" t="s">
        <v>607</v>
      </c>
      <c r="L87" s="198" t="s">
        <v>608</v>
      </c>
      <c r="M87" s="201">
        <v>42887</v>
      </c>
      <c r="N87" s="201">
        <v>44196</v>
      </c>
      <c r="O87" s="122" t="s">
        <v>630</v>
      </c>
      <c r="P87" s="122" t="s">
        <v>631</v>
      </c>
      <c r="Q87" s="123">
        <v>2</v>
      </c>
      <c r="R87" s="123">
        <v>2</v>
      </c>
      <c r="S87" s="187">
        <v>2</v>
      </c>
      <c r="T87" s="187">
        <v>2</v>
      </c>
      <c r="U87" s="187">
        <v>2</v>
      </c>
      <c r="V87" s="204">
        <v>1</v>
      </c>
      <c r="W87" s="187">
        <v>2</v>
      </c>
      <c r="X87" s="95">
        <v>1</v>
      </c>
      <c r="Y87" s="264">
        <v>2</v>
      </c>
      <c r="Z87" s="89">
        <v>1</v>
      </c>
      <c r="AA87" s="199"/>
      <c r="AB87" s="199"/>
      <c r="AC87" s="199" t="s">
        <v>610</v>
      </c>
      <c r="AD87" s="199" t="s">
        <v>611</v>
      </c>
      <c r="AE87" s="199" t="s">
        <v>612</v>
      </c>
      <c r="AF87" s="187">
        <v>7512</v>
      </c>
      <c r="AG87" s="199" t="s">
        <v>613</v>
      </c>
      <c r="AH87" s="198" t="s">
        <v>632</v>
      </c>
      <c r="AI87" s="85">
        <v>9243450000</v>
      </c>
      <c r="AJ87" s="194" t="s">
        <v>89</v>
      </c>
      <c r="AK87" s="194" t="s">
        <v>89</v>
      </c>
      <c r="AL87" s="77" t="s">
        <v>1446</v>
      </c>
      <c r="AM87" s="369" t="s">
        <v>1447</v>
      </c>
      <c r="AN87" s="330">
        <v>2019</v>
      </c>
      <c r="AO87" s="41"/>
      <c r="AP87" s="41"/>
      <c r="AQ87" s="41"/>
      <c r="AR87" s="41"/>
      <c r="AS87" s="41"/>
      <c r="AT87" s="41"/>
      <c r="AU87" s="227"/>
    </row>
    <row r="88" spans="1:47" s="42" customFormat="1" ht="114.75" x14ac:dyDescent="0.2">
      <c r="A88" s="224" t="s">
        <v>633</v>
      </c>
      <c r="B88" s="166" t="s">
        <v>600</v>
      </c>
      <c r="C88" s="199" t="s">
        <v>622</v>
      </c>
      <c r="D88" s="199" t="s">
        <v>623</v>
      </c>
      <c r="E88" s="122" t="s">
        <v>634</v>
      </c>
      <c r="F88" s="76">
        <v>0.91</v>
      </c>
      <c r="G88" s="187" t="s">
        <v>604</v>
      </c>
      <c r="H88" s="187" t="s">
        <v>605</v>
      </c>
      <c r="I88" s="187" t="s">
        <v>63</v>
      </c>
      <c r="J88" s="187" t="s">
        <v>635</v>
      </c>
      <c r="K88" s="187" t="s">
        <v>636</v>
      </c>
      <c r="L88" s="198" t="s">
        <v>637</v>
      </c>
      <c r="M88" s="201">
        <v>42887</v>
      </c>
      <c r="N88" s="201">
        <v>43465</v>
      </c>
      <c r="O88" s="122" t="s">
        <v>638</v>
      </c>
      <c r="P88" s="127" t="s">
        <v>639</v>
      </c>
      <c r="Q88" s="95">
        <v>0.3</v>
      </c>
      <c r="R88" s="95">
        <v>0.7</v>
      </c>
      <c r="S88" s="123" t="s">
        <v>89</v>
      </c>
      <c r="T88" s="123" t="s">
        <v>89</v>
      </c>
      <c r="U88" s="204">
        <v>0.3</v>
      </c>
      <c r="V88" s="204">
        <v>1</v>
      </c>
      <c r="W88" s="95">
        <v>0.7</v>
      </c>
      <c r="X88" s="95">
        <v>1</v>
      </c>
      <c r="Y88" s="198" t="s">
        <v>89</v>
      </c>
      <c r="Z88" s="198" t="s">
        <v>89</v>
      </c>
      <c r="AA88" s="199"/>
      <c r="AB88" s="199"/>
      <c r="AC88" s="199" t="s">
        <v>610</v>
      </c>
      <c r="AD88" s="199" t="s">
        <v>611</v>
      </c>
      <c r="AE88" s="199" t="s">
        <v>612</v>
      </c>
      <c r="AF88" s="187">
        <v>7512</v>
      </c>
      <c r="AG88" s="199" t="s">
        <v>613</v>
      </c>
      <c r="AH88" s="198" t="s">
        <v>632</v>
      </c>
      <c r="AI88" s="85">
        <v>9243450000</v>
      </c>
      <c r="AJ88" s="204" t="s">
        <v>89</v>
      </c>
      <c r="AK88" s="124" t="s">
        <v>89</v>
      </c>
      <c r="AL88" s="195" t="s">
        <v>640</v>
      </c>
      <c r="AM88" s="316"/>
      <c r="AN88" s="330" t="s">
        <v>1413</v>
      </c>
      <c r="AO88" s="41"/>
      <c r="AP88" s="41"/>
      <c r="AQ88" s="41"/>
      <c r="AR88" s="41"/>
      <c r="AS88" s="41"/>
      <c r="AT88" s="41"/>
      <c r="AU88" s="227"/>
    </row>
    <row r="89" spans="1:47" s="42" customFormat="1" ht="102" x14ac:dyDescent="0.2">
      <c r="A89" s="224" t="s">
        <v>641</v>
      </c>
      <c r="B89" s="166" t="s">
        <v>600</v>
      </c>
      <c r="C89" s="199" t="s">
        <v>622</v>
      </c>
      <c r="D89" s="199" t="s">
        <v>623</v>
      </c>
      <c r="E89" s="122" t="s">
        <v>642</v>
      </c>
      <c r="F89" s="76">
        <v>0.91</v>
      </c>
      <c r="G89" s="187" t="s">
        <v>604</v>
      </c>
      <c r="H89" s="187" t="s">
        <v>605</v>
      </c>
      <c r="I89" s="187" t="s">
        <v>63</v>
      </c>
      <c r="J89" s="187" t="s">
        <v>635</v>
      </c>
      <c r="K89" s="187" t="s">
        <v>636</v>
      </c>
      <c r="L89" s="198" t="s">
        <v>637</v>
      </c>
      <c r="M89" s="201">
        <v>42887</v>
      </c>
      <c r="N89" s="201">
        <v>43465</v>
      </c>
      <c r="O89" s="122" t="s">
        <v>643</v>
      </c>
      <c r="P89" s="122" t="s">
        <v>643</v>
      </c>
      <c r="Q89" s="123" t="s">
        <v>89</v>
      </c>
      <c r="R89" s="123">
        <v>1</v>
      </c>
      <c r="S89" s="123" t="s">
        <v>89</v>
      </c>
      <c r="T89" s="123" t="s">
        <v>89</v>
      </c>
      <c r="U89" s="187" t="s">
        <v>89</v>
      </c>
      <c r="V89" s="204" t="s">
        <v>89</v>
      </c>
      <c r="W89" s="187">
        <v>1</v>
      </c>
      <c r="X89" s="95">
        <v>1</v>
      </c>
      <c r="Y89" s="198" t="s">
        <v>89</v>
      </c>
      <c r="Z89" s="198" t="s">
        <v>89</v>
      </c>
      <c r="AA89" s="199"/>
      <c r="AB89" s="199"/>
      <c r="AC89" s="199" t="s">
        <v>610</v>
      </c>
      <c r="AD89" s="199" t="s">
        <v>611</v>
      </c>
      <c r="AE89" s="199" t="s">
        <v>612</v>
      </c>
      <c r="AF89" s="187">
        <v>7512</v>
      </c>
      <c r="AG89" s="199" t="s">
        <v>613</v>
      </c>
      <c r="AH89" s="198" t="s">
        <v>632</v>
      </c>
      <c r="AI89" s="85">
        <v>9243450000</v>
      </c>
      <c r="AJ89" s="204" t="s">
        <v>345</v>
      </c>
      <c r="AK89" s="124" t="s">
        <v>89</v>
      </c>
      <c r="AL89" s="195" t="s">
        <v>644</v>
      </c>
      <c r="AM89" s="316"/>
      <c r="AN89" s="330" t="s">
        <v>1413</v>
      </c>
      <c r="AO89" s="41"/>
      <c r="AP89" s="41"/>
      <c r="AQ89" s="41"/>
      <c r="AR89" s="41"/>
      <c r="AS89" s="41"/>
      <c r="AT89" s="41"/>
      <c r="AU89" s="227"/>
    </row>
    <row r="90" spans="1:47" s="42" customFormat="1" ht="89.25" x14ac:dyDescent="0.2">
      <c r="A90" s="224" t="s">
        <v>645</v>
      </c>
      <c r="B90" s="166" t="s">
        <v>600</v>
      </c>
      <c r="C90" s="199" t="s">
        <v>622</v>
      </c>
      <c r="D90" s="199" t="s">
        <v>623</v>
      </c>
      <c r="E90" s="122" t="s">
        <v>646</v>
      </c>
      <c r="F90" s="76">
        <v>0.91</v>
      </c>
      <c r="G90" s="187" t="s">
        <v>604</v>
      </c>
      <c r="H90" s="187" t="s">
        <v>605</v>
      </c>
      <c r="I90" s="187" t="s">
        <v>63</v>
      </c>
      <c r="J90" s="187" t="s">
        <v>647</v>
      </c>
      <c r="K90" s="252" t="s">
        <v>648</v>
      </c>
      <c r="L90" s="194" t="s">
        <v>649</v>
      </c>
      <c r="M90" s="201">
        <v>42887</v>
      </c>
      <c r="N90" s="201">
        <v>43465</v>
      </c>
      <c r="O90" s="122" t="s">
        <v>650</v>
      </c>
      <c r="P90" s="122" t="s">
        <v>650</v>
      </c>
      <c r="Q90" s="123" t="s">
        <v>89</v>
      </c>
      <c r="R90" s="123">
        <v>1</v>
      </c>
      <c r="S90" s="123" t="s">
        <v>89</v>
      </c>
      <c r="T90" s="123" t="s">
        <v>89</v>
      </c>
      <c r="U90" s="123" t="s">
        <v>89</v>
      </c>
      <c r="V90" s="123" t="s">
        <v>89</v>
      </c>
      <c r="W90" s="187">
        <v>1</v>
      </c>
      <c r="X90" s="95">
        <v>1</v>
      </c>
      <c r="Y90" s="198" t="s">
        <v>89</v>
      </c>
      <c r="Z90" s="198" t="s">
        <v>89</v>
      </c>
      <c r="AA90" s="199"/>
      <c r="AB90" s="199"/>
      <c r="AC90" s="199" t="s">
        <v>610</v>
      </c>
      <c r="AD90" s="199" t="s">
        <v>611</v>
      </c>
      <c r="AE90" s="199" t="s">
        <v>612</v>
      </c>
      <c r="AF90" s="187">
        <v>7512</v>
      </c>
      <c r="AG90" s="199" t="s">
        <v>613</v>
      </c>
      <c r="AH90" s="198" t="s">
        <v>632</v>
      </c>
      <c r="AI90" s="85">
        <v>9243450000</v>
      </c>
      <c r="AJ90" s="124" t="s">
        <v>89</v>
      </c>
      <c r="AK90" s="124" t="s">
        <v>89</v>
      </c>
      <c r="AL90" s="195" t="s">
        <v>651</v>
      </c>
      <c r="AM90" s="316"/>
      <c r="AN90" s="330" t="s">
        <v>1413</v>
      </c>
      <c r="AO90" s="41"/>
      <c r="AP90" s="41"/>
      <c r="AQ90" s="41"/>
      <c r="AR90" s="41"/>
      <c r="AS90" s="41"/>
      <c r="AT90" s="41"/>
      <c r="AU90" s="227"/>
    </row>
    <row r="91" spans="1:47" s="42" customFormat="1" ht="127.5" x14ac:dyDescent="0.2">
      <c r="A91" s="224" t="s">
        <v>652</v>
      </c>
      <c r="B91" s="166" t="s">
        <v>600</v>
      </c>
      <c r="C91" s="199" t="s">
        <v>653</v>
      </c>
      <c r="D91" s="199" t="s">
        <v>623</v>
      </c>
      <c r="E91" s="122" t="s">
        <v>654</v>
      </c>
      <c r="F91" s="76">
        <v>0.91</v>
      </c>
      <c r="G91" s="187" t="s">
        <v>604</v>
      </c>
      <c r="H91" s="187" t="s">
        <v>605</v>
      </c>
      <c r="I91" s="187" t="s">
        <v>63</v>
      </c>
      <c r="J91" s="187" t="s">
        <v>647</v>
      </c>
      <c r="K91" s="252" t="s">
        <v>648</v>
      </c>
      <c r="L91" s="194" t="s">
        <v>649</v>
      </c>
      <c r="M91" s="201">
        <v>42887</v>
      </c>
      <c r="N91" s="201">
        <v>43465</v>
      </c>
      <c r="O91" s="122" t="s">
        <v>655</v>
      </c>
      <c r="P91" s="122" t="s">
        <v>656</v>
      </c>
      <c r="Q91" s="204">
        <v>1</v>
      </c>
      <c r="R91" s="204">
        <v>1</v>
      </c>
      <c r="S91" s="123" t="s">
        <v>89</v>
      </c>
      <c r="T91" s="123" t="s">
        <v>89</v>
      </c>
      <c r="U91" s="204">
        <v>1</v>
      </c>
      <c r="V91" s="204">
        <v>1</v>
      </c>
      <c r="W91" s="204">
        <v>1</v>
      </c>
      <c r="X91" s="204">
        <v>1</v>
      </c>
      <c r="Y91" s="198" t="s">
        <v>89</v>
      </c>
      <c r="Z91" s="198" t="s">
        <v>89</v>
      </c>
      <c r="AA91" s="199"/>
      <c r="AB91" s="199"/>
      <c r="AC91" s="199" t="s">
        <v>610</v>
      </c>
      <c r="AD91" s="199" t="s">
        <v>611</v>
      </c>
      <c r="AE91" s="199" t="s">
        <v>612</v>
      </c>
      <c r="AF91" s="187">
        <v>7512</v>
      </c>
      <c r="AG91" s="199" t="s">
        <v>613</v>
      </c>
      <c r="AH91" s="198" t="s">
        <v>632</v>
      </c>
      <c r="AI91" s="85">
        <v>9243450000</v>
      </c>
      <c r="AJ91" s="124" t="s">
        <v>89</v>
      </c>
      <c r="AK91" s="124" t="s">
        <v>89</v>
      </c>
      <c r="AL91" s="195" t="s">
        <v>657</v>
      </c>
      <c r="AM91" s="316"/>
      <c r="AN91" s="330" t="s">
        <v>1413</v>
      </c>
      <c r="AO91" s="41"/>
      <c r="AP91" s="41"/>
      <c r="AQ91" s="41"/>
      <c r="AR91" s="41"/>
      <c r="AS91" s="41"/>
      <c r="AT91" s="41"/>
      <c r="AU91" s="227"/>
    </row>
    <row r="92" spans="1:47" s="41" customFormat="1" ht="62.25" customHeight="1" x14ac:dyDescent="0.2">
      <c r="A92" s="392" t="s">
        <v>1509</v>
      </c>
      <c r="B92" s="77" t="s">
        <v>600</v>
      </c>
      <c r="C92" s="77" t="s">
        <v>653</v>
      </c>
      <c r="D92" s="77" t="s">
        <v>659</v>
      </c>
      <c r="E92" s="128" t="s">
        <v>1365</v>
      </c>
      <c r="F92" s="76">
        <v>0.91</v>
      </c>
      <c r="G92" s="76" t="s">
        <v>661</v>
      </c>
      <c r="H92" s="76" t="s">
        <v>662</v>
      </c>
      <c r="I92" s="76" t="s">
        <v>63</v>
      </c>
      <c r="J92" s="76" t="s">
        <v>1510</v>
      </c>
      <c r="K92" s="76" t="s">
        <v>664</v>
      </c>
      <c r="L92" s="80" t="s">
        <v>1511</v>
      </c>
      <c r="M92" s="79">
        <v>42522</v>
      </c>
      <c r="N92" s="79">
        <v>43981</v>
      </c>
      <c r="O92" s="128" t="s">
        <v>1366</v>
      </c>
      <c r="P92" s="128" t="s">
        <v>1367</v>
      </c>
      <c r="Q92" s="76">
        <v>1</v>
      </c>
      <c r="R92" s="82">
        <v>0</v>
      </c>
      <c r="S92" s="76">
        <v>0</v>
      </c>
      <c r="T92" s="76">
        <v>0</v>
      </c>
      <c r="U92" s="76">
        <v>1</v>
      </c>
      <c r="V92" s="260">
        <v>1</v>
      </c>
      <c r="W92" s="264" t="s">
        <v>89</v>
      </c>
      <c r="X92" s="264" t="s">
        <v>89</v>
      </c>
      <c r="Y92" s="264" t="s">
        <v>89</v>
      </c>
      <c r="Z92" s="264" t="s">
        <v>89</v>
      </c>
      <c r="AA92" s="77"/>
      <c r="AB92" s="77"/>
      <c r="AC92" s="77" t="s">
        <v>668</v>
      </c>
      <c r="AD92" s="77" t="s">
        <v>669</v>
      </c>
      <c r="AE92" s="77"/>
      <c r="AF92" s="76">
        <v>7501</v>
      </c>
      <c r="AG92" s="77" t="s">
        <v>670</v>
      </c>
      <c r="AH92" s="77" t="s">
        <v>1368</v>
      </c>
      <c r="AI92" s="129">
        <v>136000000</v>
      </c>
      <c r="AJ92" s="260">
        <v>0.3</v>
      </c>
      <c r="AK92" s="120">
        <f>136000000/3</f>
        <v>45333333.333333336</v>
      </c>
      <c r="AL92" s="76" t="s">
        <v>1512</v>
      </c>
      <c r="AM92" s="305" t="s">
        <v>1513</v>
      </c>
      <c r="AN92" s="153" t="s">
        <v>1498</v>
      </c>
    </row>
    <row r="93" spans="1:47" s="42" customFormat="1" ht="86.25" customHeight="1" x14ac:dyDescent="0.2">
      <c r="A93" s="224" t="s">
        <v>658</v>
      </c>
      <c r="B93" s="225" t="s">
        <v>600</v>
      </c>
      <c r="C93" s="195" t="s">
        <v>653</v>
      </c>
      <c r="D93" s="195" t="s">
        <v>659</v>
      </c>
      <c r="E93" s="128" t="s">
        <v>660</v>
      </c>
      <c r="F93" s="76">
        <v>0.91</v>
      </c>
      <c r="G93" s="194" t="s">
        <v>661</v>
      </c>
      <c r="H93" s="194" t="s">
        <v>662</v>
      </c>
      <c r="I93" s="194" t="s">
        <v>63</v>
      </c>
      <c r="J93" s="194" t="s">
        <v>663</v>
      </c>
      <c r="K93" s="229" t="s">
        <v>664</v>
      </c>
      <c r="L93" s="194" t="s">
        <v>665</v>
      </c>
      <c r="M93" s="79">
        <v>42736</v>
      </c>
      <c r="N93" s="178">
        <v>43981</v>
      </c>
      <c r="O93" s="128" t="s">
        <v>666</v>
      </c>
      <c r="P93" s="128" t="s">
        <v>667</v>
      </c>
      <c r="Q93" s="179">
        <v>1</v>
      </c>
      <c r="R93" s="179">
        <v>1</v>
      </c>
      <c r="S93" s="179">
        <v>1</v>
      </c>
      <c r="T93" s="179">
        <v>1</v>
      </c>
      <c r="U93" s="179">
        <v>1</v>
      </c>
      <c r="V93" s="179">
        <v>1</v>
      </c>
      <c r="W93" s="179">
        <v>1</v>
      </c>
      <c r="X93" s="179">
        <v>1</v>
      </c>
      <c r="Y93" s="293">
        <v>1</v>
      </c>
      <c r="Z93" s="292">
        <v>1</v>
      </c>
      <c r="AA93" s="195"/>
      <c r="AB93" s="195"/>
      <c r="AC93" s="195" t="s">
        <v>668</v>
      </c>
      <c r="AD93" s="195" t="s">
        <v>669</v>
      </c>
      <c r="AE93" s="195"/>
      <c r="AF93" s="194">
        <v>7501</v>
      </c>
      <c r="AG93" s="195" t="s">
        <v>670</v>
      </c>
      <c r="AH93" s="180" t="s">
        <v>671</v>
      </c>
      <c r="AI93" s="85">
        <v>168000000</v>
      </c>
      <c r="AJ93" s="130">
        <v>1.4E-2</v>
      </c>
      <c r="AK93" s="331">
        <v>1428180</v>
      </c>
      <c r="AL93" s="285" t="s">
        <v>1492</v>
      </c>
      <c r="AM93" s="311" t="s">
        <v>1415</v>
      </c>
      <c r="AN93" s="330">
        <v>2019</v>
      </c>
      <c r="AO93" s="41"/>
      <c r="AP93" s="41"/>
      <c r="AQ93" s="41"/>
      <c r="AR93" s="41"/>
      <c r="AS93" s="41"/>
      <c r="AT93" s="41"/>
      <c r="AU93" s="227"/>
    </row>
    <row r="94" spans="1:47" s="42" customFormat="1" ht="89.25" x14ac:dyDescent="0.2">
      <c r="A94" s="224" t="s">
        <v>672</v>
      </c>
      <c r="B94" s="225" t="s">
        <v>600</v>
      </c>
      <c r="C94" s="195" t="s">
        <v>653</v>
      </c>
      <c r="D94" s="195" t="s">
        <v>659</v>
      </c>
      <c r="E94" s="195" t="s">
        <v>673</v>
      </c>
      <c r="F94" s="76">
        <v>0.91</v>
      </c>
      <c r="G94" s="194" t="s">
        <v>674</v>
      </c>
      <c r="H94" s="194" t="s">
        <v>675</v>
      </c>
      <c r="I94" s="194" t="s">
        <v>63</v>
      </c>
      <c r="J94" s="194" t="s">
        <v>676</v>
      </c>
      <c r="K94" s="229">
        <v>3203285629</v>
      </c>
      <c r="L94" s="194" t="s">
        <v>677</v>
      </c>
      <c r="M94" s="178">
        <v>42736</v>
      </c>
      <c r="N94" s="178">
        <v>44043</v>
      </c>
      <c r="O94" s="247" t="s">
        <v>678</v>
      </c>
      <c r="P94" s="247" t="s">
        <v>679</v>
      </c>
      <c r="Q94" s="179">
        <v>1</v>
      </c>
      <c r="R94" s="179">
        <v>1</v>
      </c>
      <c r="S94" s="179">
        <v>1</v>
      </c>
      <c r="T94" s="179">
        <v>1</v>
      </c>
      <c r="U94" s="179">
        <v>1</v>
      </c>
      <c r="V94" s="179">
        <v>1</v>
      </c>
      <c r="W94" s="131">
        <v>1</v>
      </c>
      <c r="X94" s="131">
        <v>1</v>
      </c>
      <c r="Y94" s="131">
        <v>1</v>
      </c>
      <c r="Z94" s="292">
        <v>1</v>
      </c>
      <c r="AA94" s="195"/>
      <c r="AB94" s="195"/>
      <c r="AC94" s="195" t="s">
        <v>69</v>
      </c>
      <c r="AD94" s="195" t="s">
        <v>680</v>
      </c>
      <c r="AE94" s="195" t="s">
        <v>681</v>
      </c>
      <c r="AF94" s="194">
        <v>1067</v>
      </c>
      <c r="AG94" s="195" t="s">
        <v>682</v>
      </c>
      <c r="AH94" s="180" t="s">
        <v>683</v>
      </c>
      <c r="AI94" s="380">
        <v>1139000000</v>
      </c>
      <c r="AJ94" s="246" t="s">
        <v>345</v>
      </c>
      <c r="AK94" s="246" t="s">
        <v>345</v>
      </c>
      <c r="AL94" s="376" t="s">
        <v>1459</v>
      </c>
      <c r="AM94" s="376" t="s">
        <v>1460</v>
      </c>
      <c r="AN94" s="330">
        <v>2019</v>
      </c>
      <c r="AO94" s="41"/>
      <c r="AP94" s="41"/>
      <c r="AQ94" s="41"/>
      <c r="AR94" s="41"/>
      <c r="AS94" s="41"/>
      <c r="AT94" s="41"/>
      <c r="AU94" s="227"/>
    </row>
    <row r="95" spans="1:47" s="42" customFormat="1" ht="73.5" customHeight="1" x14ac:dyDescent="0.2">
      <c r="A95" s="224" t="s">
        <v>684</v>
      </c>
      <c r="B95" s="225" t="s">
        <v>600</v>
      </c>
      <c r="C95" s="195" t="s">
        <v>653</v>
      </c>
      <c r="D95" s="195" t="s">
        <v>659</v>
      </c>
      <c r="E95" s="195" t="s">
        <v>685</v>
      </c>
      <c r="F95" s="76">
        <v>0.91</v>
      </c>
      <c r="G95" s="194" t="s">
        <v>674</v>
      </c>
      <c r="H95" s="194" t="s">
        <v>675</v>
      </c>
      <c r="I95" s="194" t="s">
        <v>63</v>
      </c>
      <c r="J95" s="194" t="s">
        <v>676</v>
      </c>
      <c r="K95" s="229">
        <v>3203285629</v>
      </c>
      <c r="L95" s="194" t="s">
        <v>677</v>
      </c>
      <c r="M95" s="178">
        <v>43101</v>
      </c>
      <c r="N95" s="178">
        <v>44196</v>
      </c>
      <c r="O95" s="195" t="s">
        <v>686</v>
      </c>
      <c r="P95" s="195" t="s">
        <v>687</v>
      </c>
      <c r="Q95" s="179" t="s">
        <v>89</v>
      </c>
      <c r="R95" s="179">
        <v>1</v>
      </c>
      <c r="S95" s="179">
        <v>1</v>
      </c>
      <c r="T95" s="179">
        <v>1</v>
      </c>
      <c r="U95" s="179" t="s">
        <v>89</v>
      </c>
      <c r="V95" s="194" t="s">
        <v>89</v>
      </c>
      <c r="W95" s="131">
        <v>1</v>
      </c>
      <c r="X95" s="131">
        <v>1</v>
      </c>
      <c r="Y95" s="131">
        <v>1</v>
      </c>
      <c r="Z95" s="131">
        <v>1</v>
      </c>
      <c r="AA95" s="195"/>
      <c r="AB95" s="195"/>
      <c r="AC95" s="195" t="s">
        <v>688</v>
      </c>
      <c r="AD95" s="195" t="s">
        <v>689</v>
      </c>
      <c r="AE95" s="195"/>
      <c r="AF95" s="194">
        <v>1068</v>
      </c>
      <c r="AG95" s="195" t="s">
        <v>690</v>
      </c>
      <c r="AH95" s="180" t="s">
        <v>691</v>
      </c>
      <c r="AI95" s="380">
        <v>505000000</v>
      </c>
      <c r="AJ95" s="246" t="s">
        <v>345</v>
      </c>
      <c r="AK95" s="246" t="s">
        <v>345</v>
      </c>
      <c r="AL95" s="376" t="s">
        <v>1461</v>
      </c>
      <c r="AM95" s="377" t="s">
        <v>1462</v>
      </c>
      <c r="AN95" s="330">
        <v>2019</v>
      </c>
      <c r="AO95" s="41"/>
      <c r="AP95" s="41"/>
      <c r="AQ95" s="41"/>
      <c r="AR95" s="41"/>
      <c r="AS95" s="41"/>
      <c r="AT95" s="41"/>
      <c r="AU95" s="227"/>
    </row>
    <row r="96" spans="1:47" s="42" customFormat="1" ht="75.75" customHeight="1" x14ac:dyDescent="0.2">
      <c r="A96" s="295" t="s">
        <v>692</v>
      </c>
      <c r="B96" s="225" t="s">
        <v>600</v>
      </c>
      <c r="C96" s="195" t="s">
        <v>653</v>
      </c>
      <c r="D96" s="195" t="s">
        <v>659</v>
      </c>
      <c r="E96" s="195" t="s">
        <v>693</v>
      </c>
      <c r="F96" s="76">
        <v>0.91</v>
      </c>
      <c r="G96" s="194" t="s">
        <v>674</v>
      </c>
      <c r="H96" s="194" t="s">
        <v>675</v>
      </c>
      <c r="I96" s="194" t="s">
        <v>63</v>
      </c>
      <c r="J96" s="194" t="s">
        <v>676</v>
      </c>
      <c r="K96" s="229">
        <v>3203285629</v>
      </c>
      <c r="L96" s="194" t="s">
        <v>677</v>
      </c>
      <c r="M96" s="178">
        <v>42917</v>
      </c>
      <c r="N96" s="178">
        <v>44196</v>
      </c>
      <c r="O96" s="195" t="s">
        <v>694</v>
      </c>
      <c r="P96" s="195" t="s">
        <v>695</v>
      </c>
      <c r="Q96" s="179">
        <v>1</v>
      </c>
      <c r="R96" s="179">
        <v>1</v>
      </c>
      <c r="S96" s="179">
        <v>1</v>
      </c>
      <c r="T96" s="179">
        <v>1</v>
      </c>
      <c r="U96" s="179">
        <v>1</v>
      </c>
      <c r="V96" s="179">
        <v>1</v>
      </c>
      <c r="W96" s="131">
        <v>1</v>
      </c>
      <c r="X96" s="131">
        <v>1</v>
      </c>
      <c r="Y96" s="131">
        <v>1</v>
      </c>
      <c r="Z96" s="131">
        <v>1</v>
      </c>
      <c r="AA96" s="195"/>
      <c r="AB96" s="195"/>
      <c r="AC96" s="195" t="s">
        <v>688</v>
      </c>
      <c r="AD96" s="195" t="s">
        <v>689</v>
      </c>
      <c r="AE96" s="195"/>
      <c r="AF96" s="194">
        <v>1068</v>
      </c>
      <c r="AG96" s="195" t="s">
        <v>690</v>
      </c>
      <c r="AH96" s="180" t="s">
        <v>691</v>
      </c>
      <c r="AI96" s="380">
        <v>505000000</v>
      </c>
      <c r="AJ96" s="246" t="s">
        <v>345</v>
      </c>
      <c r="AK96" s="246" t="s">
        <v>345</v>
      </c>
      <c r="AL96" s="376" t="s">
        <v>1463</v>
      </c>
      <c r="AM96" s="377" t="s">
        <v>1464</v>
      </c>
      <c r="AN96" s="330">
        <v>2019</v>
      </c>
      <c r="AO96" s="41"/>
      <c r="AP96" s="41"/>
      <c r="AQ96" s="41"/>
      <c r="AR96" s="41"/>
      <c r="AS96" s="41"/>
      <c r="AT96" s="41"/>
      <c r="AU96" s="227"/>
    </row>
    <row r="97" spans="1:48" s="42" customFormat="1" ht="96.75" customHeight="1" x14ac:dyDescent="0.2">
      <c r="A97" s="224" t="s">
        <v>696</v>
      </c>
      <c r="B97" s="232" t="s">
        <v>697</v>
      </c>
      <c r="C97" s="185" t="s">
        <v>698</v>
      </c>
      <c r="D97" s="185" t="s">
        <v>699</v>
      </c>
      <c r="E97" s="185" t="s">
        <v>700</v>
      </c>
      <c r="F97" s="194">
        <v>0.28000000000000003</v>
      </c>
      <c r="G97" s="194" t="s">
        <v>160</v>
      </c>
      <c r="H97" s="185" t="s">
        <v>161</v>
      </c>
      <c r="I97" s="185" t="s">
        <v>63</v>
      </c>
      <c r="J97" s="194" t="s">
        <v>162</v>
      </c>
      <c r="K97" s="229" t="s">
        <v>163</v>
      </c>
      <c r="L97" s="194" t="s">
        <v>164</v>
      </c>
      <c r="M97" s="178">
        <v>43101</v>
      </c>
      <c r="N97" s="178">
        <v>43981</v>
      </c>
      <c r="O97" s="185" t="s">
        <v>701</v>
      </c>
      <c r="P97" s="185" t="s">
        <v>702</v>
      </c>
      <c r="Q97" s="179" t="s">
        <v>89</v>
      </c>
      <c r="R97" s="179">
        <v>1</v>
      </c>
      <c r="S97" s="179">
        <v>1</v>
      </c>
      <c r="T97" s="179">
        <v>1</v>
      </c>
      <c r="U97" s="191" t="s">
        <v>89</v>
      </c>
      <c r="V97" s="130" t="s">
        <v>89</v>
      </c>
      <c r="W97" s="179">
        <v>1</v>
      </c>
      <c r="X97" s="179">
        <v>1</v>
      </c>
      <c r="Y97" s="269">
        <v>1</v>
      </c>
      <c r="Z97" s="269">
        <v>1</v>
      </c>
      <c r="AA97" s="194"/>
      <c r="AB97" s="194"/>
      <c r="AC97" s="185" t="s">
        <v>703</v>
      </c>
      <c r="AD97" s="185" t="s">
        <v>169</v>
      </c>
      <c r="AE97" s="194"/>
      <c r="AF97" s="194">
        <v>1109</v>
      </c>
      <c r="AG97" s="185" t="s">
        <v>704</v>
      </c>
      <c r="AH97" s="185" t="s">
        <v>705</v>
      </c>
      <c r="AI97" s="297">
        <f>+[1]Hoja1!$G$9+[1]Hoja1!$G$10+602400000</f>
        <v>1780763200</v>
      </c>
      <c r="AJ97" s="293">
        <v>1</v>
      </c>
      <c r="AK97" s="302">
        <f>+AI97-602400000</f>
        <v>1178363200</v>
      </c>
      <c r="AL97" s="300" t="s">
        <v>1411</v>
      </c>
      <c r="AM97" s="324"/>
      <c r="AN97" s="330">
        <v>2019</v>
      </c>
      <c r="AO97" s="41"/>
      <c r="AP97" s="41"/>
      <c r="AQ97" s="41"/>
      <c r="AR97" s="41"/>
      <c r="AS97" s="41"/>
      <c r="AT97" s="41"/>
      <c r="AU97" s="227"/>
    </row>
    <row r="98" spans="1:48" s="41" customFormat="1" ht="127.5" x14ac:dyDescent="0.2">
      <c r="A98" s="224" t="s">
        <v>706</v>
      </c>
      <c r="B98" s="225" t="s">
        <v>697</v>
      </c>
      <c r="C98" s="195" t="s">
        <v>707</v>
      </c>
      <c r="D98" s="195" t="s">
        <v>708</v>
      </c>
      <c r="E98" s="194" t="s">
        <v>709</v>
      </c>
      <c r="F98" s="194">
        <v>0.28000000000000003</v>
      </c>
      <c r="G98" s="194" t="s">
        <v>710</v>
      </c>
      <c r="H98" s="194" t="s">
        <v>711</v>
      </c>
      <c r="I98" s="194" t="s">
        <v>63</v>
      </c>
      <c r="J98" s="194" t="s">
        <v>712</v>
      </c>
      <c r="K98" s="229" t="s">
        <v>713</v>
      </c>
      <c r="L98" s="229" t="s">
        <v>714</v>
      </c>
      <c r="M98" s="178">
        <v>43101</v>
      </c>
      <c r="N98" s="178">
        <v>43981</v>
      </c>
      <c r="O98" s="194" t="s">
        <v>715</v>
      </c>
      <c r="P98" s="194" t="s">
        <v>716</v>
      </c>
      <c r="Q98" s="194" t="s">
        <v>89</v>
      </c>
      <c r="R98" s="179">
        <v>1</v>
      </c>
      <c r="S98" s="179">
        <v>1</v>
      </c>
      <c r="T98" s="179">
        <v>1</v>
      </c>
      <c r="U98" s="194" t="s">
        <v>89</v>
      </c>
      <c r="V98" s="179" t="s">
        <v>89</v>
      </c>
      <c r="W98" s="179">
        <v>1</v>
      </c>
      <c r="X98" s="179">
        <v>1</v>
      </c>
      <c r="Y98" s="240">
        <v>1</v>
      </c>
      <c r="Z98" s="240">
        <v>1</v>
      </c>
      <c r="AA98" s="195"/>
      <c r="AB98" s="195"/>
      <c r="AC98" s="194" t="s">
        <v>717</v>
      </c>
      <c r="AD98" s="194" t="s">
        <v>718</v>
      </c>
      <c r="AE98" s="194"/>
      <c r="AF98" s="194">
        <v>1023</v>
      </c>
      <c r="AG98" s="194" t="s">
        <v>719</v>
      </c>
      <c r="AH98" s="133" t="s">
        <v>720</v>
      </c>
      <c r="AI98" s="85">
        <v>2980043200</v>
      </c>
      <c r="AJ98" s="179" t="s">
        <v>89</v>
      </c>
      <c r="AK98" s="194" t="s">
        <v>89</v>
      </c>
      <c r="AL98" s="194" t="s">
        <v>1486</v>
      </c>
      <c r="AM98" s="325" t="s">
        <v>721</v>
      </c>
      <c r="AN98" s="330">
        <v>2019</v>
      </c>
    </row>
    <row r="99" spans="1:48" s="42" customFormat="1" ht="153" x14ac:dyDescent="0.2">
      <c r="A99" s="224" t="s">
        <v>722</v>
      </c>
      <c r="B99" s="225" t="s">
        <v>697</v>
      </c>
      <c r="C99" s="195" t="s">
        <v>723</v>
      </c>
      <c r="D99" s="195" t="s">
        <v>724</v>
      </c>
      <c r="E99" s="194" t="s">
        <v>725</v>
      </c>
      <c r="F99" s="76">
        <v>0.91</v>
      </c>
      <c r="G99" s="194" t="s">
        <v>710</v>
      </c>
      <c r="H99" s="194" t="s">
        <v>711</v>
      </c>
      <c r="I99" s="194" t="s">
        <v>63</v>
      </c>
      <c r="J99" s="194" t="s">
        <v>712</v>
      </c>
      <c r="K99" s="161" t="s">
        <v>713</v>
      </c>
      <c r="L99" s="229" t="s">
        <v>714</v>
      </c>
      <c r="M99" s="178">
        <v>43101</v>
      </c>
      <c r="N99" s="178">
        <v>43981</v>
      </c>
      <c r="O99" s="194" t="s">
        <v>726</v>
      </c>
      <c r="P99" s="194" t="s">
        <v>727</v>
      </c>
      <c r="Q99" s="194" t="s">
        <v>89</v>
      </c>
      <c r="R99" s="179">
        <v>0.33</v>
      </c>
      <c r="S99" s="179">
        <v>0.33</v>
      </c>
      <c r="T99" s="179">
        <v>0.34</v>
      </c>
      <c r="U99" s="194" t="s">
        <v>89</v>
      </c>
      <c r="V99" s="179" t="s">
        <v>89</v>
      </c>
      <c r="W99" s="179">
        <v>0</v>
      </c>
      <c r="X99" s="179">
        <v>0</v>
      </c>
      <c r="Y99" s="179">
        <v>0.33</v>
      </c>
      <c r="Z99" s="240">
        <v>1</v>
      </c>
      <c r="AA99" s="195"/>
      <c r="AB99" s="195"/>
      <c r="AC99" s="194" t="s">
        <v>728</v>
      </c>
      <c r="AD99" s="194" t="s">
        <v>718</v>
      </c>
      <c r="AE99" s="194"/>
      <c r="AF99" s="194">
        <v>1023</v>
      </c>
      <c r="AG99" s="194" t="s">
        <v>719</v>
      </c>
      <c r="AH99" s="194" t="s">
        <v>729</v>
      </c>
      <c r="AI99" s="85">
        <v>2728000000</v>
      </c>
      <c r="AJ99" s="179" t="s">
        <v>89</v>
      </c>
      <c r="AK99" s="194" t="s">
        <v>89</v>
      </c>
      <c r="AL99" s="325" t="s">
        <v>730</v>
      </c>
      <c r="AN99" s="330">
        <v>2019</v>
      </c>
      <c r="AO99" s="41"/>
      <c r="AP99" s="41"/>
      <c r="AQ99" s="41"/>
      <c r="AR99" s="41"/>
      <c r="AS99" s="41"/>
      <c r="AT99" s="41"/>
      <c r="AU99" s="227"/>
    </row>
    <row r="100" spans="1:48" s="42" customFormat="1" ht="165.75" x14ac:dyDescent="0.2">
      <c r="A100" s="224" t="s">
        <v>731</v>
      </c>
      <c r="B100" s="225" t="s">
        <v>697</v>
      </c>
      <c r="C100" s="195" t="s">
        <v>723</v>
      </c>
      <c r="D100" s="195" t="s">
        <v>724</v>
      </c>
      <c r="E100" s="194" t="s">
        <v>732</v>
      </c>
      <c r="F100" s="76">
        <v>0.91</v>
      </c>
      <c r="G100" s="194" t="s">
        <v>710</v>
      </c>
      <c r="H100" s="194" t="s">
        <v>711</v>
      </c>
      <c r="I100" s="194" t="s">
        <v>63</v>
      </c>
      <c r="J100" s="194" t="s">
        <v>712</v>
      </c>
      <c r="K100" s="161" t="s">
        <v>713</v>
      </c>
      <c r="L100" s="229" t="s">
        <v>714</v>
      </c>
      <c r="M100" s="178">
        <v>43101</v>
      </c>
      <c r="N100" s="178">
        <v>43981</v>
      </c>
      <c r="O100" s="187" t="s">
        <v>1403</v>
      </c>
      <c r="P100" s="194" t="s">
        <v>1404</v>
      </c>
      <c r="Q100" s="194" t="s">
        <v>89</v>
      </c>
      <c r="R100" s="179">
        <v>1</v>
      </c>
      <c r="S100" s="179">
        <v>1</v>
      </c>
      <c r="T100" s="179">
        <v>1</v>
      </c>
      <c r="U100" s="194" t="s">
        <v>89</v>
      </c>
      <c r="V100" s="179" t="s">
        <v>89</v>
      </c>
      <c r="W100" s="179">
        <v>1</v>
      </c>
      <c r="X100" s="179">
        <v>1</v>
      </c>
      <c r="Y100" s="293">
        <v>1</v>
      </c>
      <c r="Z100" s="292">
        <v>1</v>
      </c>
      <c r="AA100" s="195"/>
      <c r="AB100" s="195"/>
      <c r="AC100" s="194" t="s">
        <v>728</v>
      </c>
      <c r="AD100" s="194" t="s">
        <v>718</v>
      </c>
      <c r="AE100" s="194"/>
      <c r="AF100" s="194">
        <v>1023</v>
      </c>
      <c r="AG100" s="194" t="s">
        <v>719</v>
      </c>
      <c r="AH100" s="194" t="s">
        <v>729</v>
      </c>
      <c r="AI100" s="85">
        <v>2728000000</v>
      </c>
      <c r="AJ100" s="179" t="s">
        <v>89</v>
      </c>
      <c r="AK100" s="194" t="s">
        <v>89</v>
      </c>
      <c r="AL100" s="194" t="s">
        <v>733</v>
      </c>
      <c r="AM100" s="325" t="s">
        <v>734</v>
      </c>
      <c r="AN100" s="330">
        <v>2019</v>
      </c>
      <c r="AO100" s="41"/>
      <c r="AP100" s="41"/>
      <c r="AQ100" s="41"/>
      <c r="AR100" s="41"/>
      <c r="AS100" s="41"/>
      <c r="AT100" s="41"/>
      <c r="AU100" s="227"/>
    </row>
    <row r="101" spans="1:48" s="42" customFormat="1" ht="178.5" x14ac:dyDescent="0.2">
      <c r="A101" s="224" t="s">
        <v>735</v>
      </c>
      <c r="B101" s="225" t="s">
        <v>697</v>
      </c>
      <c r="C101" s="195" t="s">
        <v>723</v>
      </c>
      <c r="D101" s="195" t="s">
        <v>724</v>
      </c>
      <c r="E101" s="194" t="s">
        <v>736</v>
      </c>
      <c r="F101" s="76">
        <v>0.91</v>
      </c>
      <c r="G101" s="194" t="s">
        <v>710</v>
      </c>
      <c r="H101" s="194" t="s">
        <v>711</v>
      </c>
      <c r="I101" s="194" t="s">
        <v>63</v>
      </c>
      <c r="J101" s="194" t="s">
        <v>712</v>
      </c>
      <c r="K101" s="161" t="s">
        <v>713</v>
      </c>
      <c r="L101" s="229" t="s">
        <v>714</v>
      </c>
      <c r="M101" s="178">
        <v>43101</v>
      </c>
      <c r="N101" s="178">
        <v>43981</v>
      </c>
      <c r="O101" s="194" t="s">
        <v>737</v>
      </c>
      <c r="P101" s="194" t="s">
        <v>738</v>
      </c>
      <c r="Q101" s="194" t="s">
        <v>89</v>
      </c>
      <c r="R101" s="179">
        <v>1</v>
      </c>
      <c r="S101" s="179">
        <v>1</v>
      </c>
      <c r="T101" s="179">
        <v>1</v>
      </c>
      <c r="U101" s="194" t="s">
        <v>89</v>
      </c>
      <c r="V101" s="179" t="s">
        <v>89</v>
      </c>
      <c r="W101" s="179">
        <v>1</v>
      </c>
      <c r="X101" s="179">
        <v>1</v>
      </c>
      <c r="Y101" s="340">
        <v>1</v>
      </c>
      <c r="Z101" s="292">
        <v>1</v>
      </c>
      <c r="AA101" s="195"/>
      <c r="AB101" s="195"/>
      <c r="AC101" s="194" t="s">
        <v>728</v>
      </c>
      <c r="AD101" s="194" t="s">
        <v>718</v>
      </c>
      <c r="AE101" s="194"/>
      <c r="AF101" s="194">
        <v>1023</v>
      </c>
      <c r="AG101" s="194" t="s">
        <v>719</v>
      </c>
      <c r="AH101" s="194" t="s">
        <v>739</v>
      </c>
      <c r="AI101" s="85">
        <v>1226000000</v>
      </c>
      <c r="AJ101" s="179" t="s">
        <v>89</v>
      </c>
      <c r="AK101" s="194" t="s">
        <v>89</v>
      </c>
      <c r="AL101" s="180" t="s">
        <v>1405</v>
      </c>
      <c r="AM101" s="325" t="s">
        <v>734</v>
      </c>
      <c r="AN101" s="330">
        <v>2019</v>
      </c>
      <c r="AO101" s="41"/>
      <c r="AP101" s="41"/>
      <c r="AQ101" s="41"/>
      <c r="AR101" s="41"/>
      <c r="AS101" s="41"/>
      <c r="AT101" s="41"/>
      <c r="AU101" s="227"/>
    </row>
    <row r="102" spans="1:48" s="41" customFormat="1" ht="97.5" customHeight="1" x14ac:dyDescent="0.2">
      <c r="A102" s="224" t="s">
        <v>740</v>
      </c>
      <c r="B102" s="225" t="s">
        <v>697</v>
      </c>
      <c r="C102" s="195" t="s">
        <v>723</v>
      </c>
      <c r="D102" s="195" t="s">
        <v>724</v>
      </c>
      <c r="E102" s="195" t="s">
        <v>741</v>
      </c>
      <c r="F102" s="194">
        <v>0.28000000000000003</v>
      </c>
      <c r="G102" s="194" t="s">
        <v>742</v>
      </c>
      <c r="H102" s="194"/>
      <c r="I102" s="194" t="s">
        <v>743</v>
      </c>
      <c r="J102" s="246" t="s">
        <v>1448</v>
      </c>
      <c r="K102" s="370" t="s">
        <v>1449</v>
      </c>
      <c r="L102" s="246" t="s">
        <v>1450</v>
      </c>
      <c r="M102" s="178">
        <v>43282</v>
      </c>
      <c r="N102" s="178">
        <v>44013</v>
      </c>
      <c r="O102" s="194" t="s">
        <v>744</v>
      </c>
      <c r="P102" s="194" t="s">
        <v>745</v>
      </c>
      <c r="Q102" s="194" t="s">
        <v>89</v>
      </c>
      <c r="R102" s="204">
        <v>1</v>
      </c>
      <c r="S102" s="204">
        <v>1</v>
      </c>
      <c r="T102" s="204">
        <v>1</v>
      </c>
      <c r="U102" s="194" t="s">
        <v>89</v>
      </c>
      <c r="V102" s="194" t="s">
        <v>89</v>
      </c>
      <c r="W102" s="204">
        <v>1</v>
      </c>
      <c r="X102" s="179">
        <v>1</v>
      </c>
      <c r="Y102" s="260">
        <v>1</v>
      </c>
      <c r="Z102" s="179">
        <v>1</v>
      </c>
      <c r="AA102" s="194"/>
      <c r="AB102" s="194"/>
      <c r="AC102" s="194" t="s">
        <v>345</v>
      </c>
      <c r="AD102" s="194" t="s">
        <v>345</v>
      </c>
      <c r="AE102" s="194" t="s">
        <v>345</v>
      </c>
      <c r="AF102" s="194" t="s">
        <v>345</v>
      </c>
      <c r="AG102" s="194" t="s">
        <v>345</v>
      </c>
      <c r="AH102" s="303" t="s">
        <v>1414</v>
      </c>
      <c r="AI102" s="194" t="s">
        <v>345</v>
      </c>
      <c r="AJ102" s="194" t="s">
        <v>345</v>
      </c>
      <c r="AK102" s="194" t="s">
        <v>345</v>
      </c>
      <c r="AL102" s="80" t="s">
        <v>1493</v>
      </c>
      <c r="AM102" s="389" t="s">
        <v>1482</v>
      </c>
      <c r="AN102" s="330">
        <v>2019</v>
      </c>
    </row>
    <row r="103" spans="1:48" s="153" customFormat="1" ht="130.5" customHeight="1" x14ac:dyDescent="0.2">
      <c r="A103" s="392" t="s">
        <v>1505</v>
      </c>
      <c r="B103" s="395" t="s">
        <v>747</v>
      </c>
      <c r="C103" s="87" t="s">
        <v>748</v>
      </c>
      <c r="D103" s="87" t="s">
        <v>286</v>
      </c>
      <c r="E103" s="87" t="s">
        <v>1369</v>
      </c>
      <c r="F103" s="76">
        <v>0.91</v>
      </c>
      <c r="G103" s="213" t="s">
        <v>175</v>
      </c>
      <c r="H103" s="213" t="s">
        <v>275</v>
      </c>
      <c r="I103" s="213" t="s">
        <v>63</v>
      </c>
      <c r="J103" s="264" t="s">
        <v>276</v>
      </c>
      <c r="K103" s="396" t="s">
        <v>277</v>
      </c>
      <c r="L103" s="76" t="s">
        <v>278</v>
      </c>
      <c r="M103" s="214">
        <v>42522</v>
      </c>
      <c r="N103" s="214">
        <v>43100</v>
      </c>
      <c r="O103" s="215" t="s">
        <v>1370</v>
      </c>
      <c r="P103" s="215" t="s">
        <v>1371</v>
      </c>
      <c r="Q103" s="215">
        <v>440</v>
      </c>
      <c r="R103" s="215" t="s">
        <v>89</v>
      </c>
      <c r="S103" s="215" t="s">
        <v>89</v>
      </c>
      <c r="T103" s="215" t="s">
        <v>89</v>
      </c>
      <c r="U103" s="216">
        <v>441</v>
      </c>
      <c r="V103" s="217">
        <f>+U103/Q103</f>
        <v>1.0022727272727272</v>
      </c>
      <c r="W103" s="264" t="s">
        <v>89</v>
      </c>
      <c r="X103" s="264" t="s">
        <v>89</v>
      </c>
      <c r="Y103" s="264" t="s">
        <v>89</v>
      </c>
      <c r="Z103" s="264" t="s">
        <v>89</v>
      </c>
      <c r="AA103" s="215"/>
      <c r="AB103" s="215"/>
      <c r="AC103" s="87" t="s">
        <v>290</v>
      </c>
      <c r="AD103" s="87" t="s">
        <v>291</v>
      </c>
      <c r="AE103" s="87" t="s">
        <v>292</v>
      </c>
      <c r="AF103" s="264">
        <v>987</v>
      </c>
      <c r="AG103" s="87" t="s">
        <v>816</v>
      </c>
      <c r="AH103" s="87" t="s">
        <v>1372</v>
      </c>
      <c r="AI103" s="154">
        <v>391000000</v>
      </c>
      <c r="AJ103" s="89" t="s">
        <v>89</v>
      </c>
      <c r="AK103" s="155" t="s">
        <v>89</v>
      </c>
      <c r="AL103" s="264" t="s">
        <v>1373</v>
      </c>
      <c r="AM103" s="323" t="s">
        <v>1374</v>
      </c>
      <c r="AN103" s="153" t="s">
        <v>1498</v>
      </c>
      <c r="AO103" s="41"/>
      <c r="AP103" s="41"/>
      <c r="AQ103" s="41"/>
      <c r="AR103" s="41"/>
      <c r="AS103" s="41"/>
      <c r="AT103" s="41"/>
      <c r="AU103" s="41"/>
      <c r="AV103" s="394"/>
    </row>
    <row r="104" spans="1:48" s="41" customFormat="1" ht="114.75" x14ac:dyDescent="0.2">
      <c r="A104" s="224" t="s">
        <v>746</v>
      </c>
      <c r="B104" s="225" t="s">
        <v>747</v>
      </c>
      <c r="C104" s="195" t="s">
        <v>748</v>
      </c>
      <c r="D104" s="195" t="s">
        <v>286</v>
      </c>
      <c r="E104" s="195" t="s">
        <v>749</v>
      </c>
      <c r="F104" s="76">
        <v>0.91</v>
      </c>
      <c r="G104" s="194" t="s">
        <v>378</v>
      </c>
      <c r="H104" s="194" t="s">
        <v>750</v>
      </c>
      <c r="I104" s="194" t="s">
        <v>63</v>
      </c>
      <c r="J104" s="194" t="s">
        <v>751</v>
      </c>
      <c r="K104" s="229" t="s">
        <v>752</v>
      </c>
      <c r="L104" s="194" t="s">
        <v>753</v>
      </c>
      <c r="M104" s="178">
        <v>42917</v>
      </c>
      <c r="N104" s="178">
        <v>43617</v>
      </c>
      <c r="O104" s="194" t="s">
        <v>754</v>
      </c>
      <c r="P104" s="187" t="s">
        <v>755</v>
      </c>
      <c r="Q104" s="179">
        <v>1</v>
      </c>
      <c r="R104" s="179">
        <v>1</v>
      </c>
      <c r="S104" s="179">
        <v>1</v>
      </c>
      <c r="T104" s="179">
        <v>1</v>
      </c>
      <c r="U104" s="191">
        <f>69/69</f>
        <v>1</v>
      </c>
      <c r="V104" s="179">
        <v>1</v>
      </c>
      <c r="W104" s="179">
        <v>1</v>
      </c>
      <c r="X104" s="179">
        <v>1</v>
      </c>
      <c r="Y104" s="260">
        <v>1</v>
      </c>
      <c r="Z104" s="179">
        <v>1</v>
      </c>
      <c r="AA104" s="195"/>
      <c r="AB104" s="195"/>
      <c r="AC104" s="195" t="s">
        <v>756</v>
      </c>
      <c r="AD104" s="195" t="s">
        <v>757</v>
      </c>
      <c r="AE104" s="195"/>
      <c r="AF104" s="194">
        <v>1014</v>
      </c>
      <c r="AG104" s="195" t="s">
        <v>758</v>
      </c>
      <c r="AH104" s="180" t="s">
        <v>759</v>
      </c>
      <c r="AI104" s="85">
        <f>4419000000/3</f>
        <v>1473000000</v>
      </c>
      <c r="AJ104" s="298">
        <f>+AK104/AI104</f>
        <v>8.2950889341479976E-3</v>
      </c>
      <c r="AK104" s="85">
        <v>12218666</v>
      </c>
      <c r="AL104" s="282" t="s">
        <v>760</v>
      </c>
      <c r="AM104" s="326" t="s">
        <v>761</v>
      </c>
      <c r="AN104" s="330">
        <v>2019</v>
      </c>
    </row>
    <row r="105" spans="1:48" s="41" customFormat="1" ht="108" customHeight="1" x14ac:dyDescent="0.2">
      <c r="A105" s="224" t="s">
        <v>762</v>
      </c>
      <c r="B105" s="225" t="s">
        <v>747</v>
      </c>
      <c r="C105" s="195" t="s">
        <v>748</v>
      </c>
      <c r="D105" s="195" t="s">
        <v>286</v>
      </c>
      <c r="E105" s="48" t="s">
        <v>763</v>
      </c>
      <c r="F105" s="76">
        <v>0.91</v>
      </c>
      <c r="G105" s="194" t="s">
        <v>674</v>
      </c>
      <c r="H105" s="194" t="s">
        <v>675</v>
      </c>
      <c r="I105" s="194" t="s">
        <v>63</v>
      </c>
      <c r="J105" s="194" t="s">
        <v>676</v>
      </c>
      <c r="K105" s="229">
        <v>3203285629</v>
      </c>
      <c r="L105" s="194" t="s">
        <v>677</v>
      </c>
      <c r="M105" s="178">
        <v>42860</v>
      </c>
      <c r="N105" s="178">
        <v>44043</v>
      </c>
      <c r="O105" s="195" t="s">
        <v>764</v>
      </c>
      <c r="P105" s="194" t="s">
        <v>765</v>
      </c>
      <c r="Q105" s="134">
        <v>1</v>
      </c>
      <c r="R105" s="134">
        <v>1</v>
      </c>
      <c r="S105" s="134">
        <v>1</v>
      </c>
      <c r="T105" s="134">
        <v>1</v>
      </c>
      <c r="U105" s="194">
        <v>1</v>
      </c>
      <c r="V105" s="179">
        <v>1</v>
      </c>
      <c r="W105" s="134">
        <v>1</v>
      </c>
      <c r="X105" s="179">
        <v>1</v>
      </c>
      <c r="Y105" s="134">
        <v>1</v>
      </c>
      <c r="Z105" s="179">
        <v>1</v>
      </c>
      <c r="AA105" s="195"/>
      <c r="AB105" s="195"/>
      <c r="AC105" s="195" t="s">
        <v>766</v>
      </c>
      <c r="AD105" s="195" t="s">
        <v>680</v>
      </c>
      <c r="AE105" s="195" t="s">
        <v>681</v>
      </c>
      <c r="AF105" s="194">
        <v>7527</v>
      </c>
      <c r="AG105" s="195" t="s">
        <v>767</v>
      </c>
      <c r="AH105" s="80" t="s">
        <v>768</v>
      </c>
      <c r="AI105" s="381">
        <v>689000000</v>
      </c>
      <c r="AJ105" s="246" t="s">
        <v>345</v>
      </c>
      <c r="AK105" s="246" t="s">
        <v>345</v>
      </c>
      <c r="AL105" s="376" t="s">
        <v>1465</v>
      </c>
      <c r="AM105" s="377" t="s">
        <v>1466</v>
      </c>
      <c r="AN105" s="330">
        <v>2019</v>
      </c>
    </row>
    <row r="106" spans="1:48" s="41" customFormat="1" ht="118.5" customHeight="1" x14ac:dyDescent="0.2">
      <c r="A106" s="224" t="s">
        <v>769</v>
      </c>
      <c r="B106" s="225" t="s">
        <v>747</v>
      </c>
      <c r="C106" s="195" t="s">
        <v>748</v>
      </c>
      <c r="D106" s="195" t="s">
        <v>286</v>
      </c>
      <c r="E106" s="195" t="s">
        <v>770</v>
      </c>
      <c r="F106" s="76">
        <v>0.91</v>
      </c>
      <c r="G106" s="194" t="s">
        <v>674</v>
      </c>
      <c r="H106" s="194" t="s">
        <v>675</v>
      </c>
      <c r="I106" s="194" t="s">
        <v>63</v>
      </c>
      <c r="J106" s="194" t="s">
        <v>676</v>
      </c>
      <c r="K106" s="229">
        <v>3203285629</v>
      </c>
      <c r="L106" s="194" t="s">
        <v>677</v>
      </c>
      <c r="M106" s="178">
        <v>42794</v>
      </c>
      <c r="N106" s="178">
        <v>44196</v>
      </c>
      <c r="O106" s="49" t="s">
        <v>771</v>
      </c>
      <c r="P106" s="49" t="s">
        <v>772</v>
      </c>
      <c r="Q106" s="179">
        <v>1</v>
      </c>
      <c r="R106" s="179">
        <v>1</v>
      </c>
      <c r="S106" s="179">
        <v>1</v>
      </c>
      <c r="T106" s="179">
        <v>1</v>
      </c>
      <c r="U106" s="179">
        <v>1</v>
      </c>
      <c r="V106" s="179">
        <v>1</v>
      </c>
      <c r="W106" s="179">
        <v>1</v>
      </c>
      <c r="X106" s="131">
        <v>1</v>
      </c>
      <c r="Y106" s="179">
        <v>1</v>
      </c>
      <c r="Z106" s="131">
        <v>1</v>
      </c>
      <c r="AA106" s="195"/>
      <c r="AB106" s="195"/>
      <c r="AC106" s="195" t="s">
        <v>766</v>
      </c>
      <c r="AD106" s="195" t="s">
        <v>680</v>
      </c>
      <c r="AE106" s="195" t="s">
        <v>681</v>
      </c>
      <c r="AF106" s="194">
        <v>7527</v>
      </c>
      <c r="AG106" s="195" t="s">
        <v>767</v>
      </c>
      <c r="AH106" s="180" t="s">
        <v>773</v>
      </c>
      <c r="AI106" s="381">
        <v>847000000</v>
      </c>
      <c r="AJ106" s="246" t="s">
        <v>345</v>
      </c>
      <c r="AK106" s="246" t="s">
        <v>345</v>
      </c>
      <c r="AL106" s="376" t="s">
        <v>1467</v>
      </c>
      <c r="AM106" s="377" t="s">
        <v>1468</v>
      </c>
      <c r="AN106" s="330">
        <v>2019</v>
      </c>
    </row>
    <row r="107" spans="1:48" s="41" customFormat="1" ht="100.5" customHeight="1" x14ac:dyDescent="0.2">
      <c r="A107" s="224" t="s">
        <v>774</v>
      </c>
      <c r="B107" s="225" t="s">
        <v>747</v>
      </c>
      <c r="C107" s="195" t="s">
        <v>748</v>
      </c>
      <c r="D107" s="195" t="s">
        <v>286</v>
      </c>
      <c r="E107" s="195" t="s">
        <v>775</v>
      </c>
      <c r="F107" s="76">
        <v>0.91</v>
      </c>
      <c r="G107" s="194" t="s">
        <v>674</v>
      </c>
      <c r="H107" s="194" t="s">
        <v>675</v>
      </c>
      <c r="I107" s="194" t="s">
        <v>63</v>
      </c>
      <c r="J107" s="194" t="s">
        <v>676</v>
      </c>
      <c r="K107" s="229">
        <v>3203285629</v>
      </c>
      <c r="L107" s="194" t="s">
        <v>677</v>
      </c>
      <c r="M107" s="178">
        <v>42917</v>
      </c>
      <c r="N107" s="178">
        <v>44043</v>
      </c>
      <c r="O107" s="49" t="s">
        <v>776</v>
      </c>
      <c r="P107" s="49" t="s">
        <v>777</v>
      </c>
      <c r="Q107" s="179">
        <v>1</v>
      </c>
      <c r="R107" s="179">
        <v>1</v>
      </c>
      <c r="S107" s="179">
        <v>1</v>
      </c>
      <c r="T107" s="179">
        <v>1</v>
      </c>
      <c r="U107" s="179">
        <v>0</v>
      </c>
      <c r="V107" s="179">
        <v>0</v>
      </c>
      <c r="W107" s="131">
        <v>1</v>
      </c>
      <c r="X107" s="131">
        <v>1</v>
      </c>
      <c r="Y107" s="131">
        <v>1</v>
      </c>
      <c r="Z107" s="131">
        <v>1</v>
      </c>
      <c r="AA107" s="195"/>
      <c r="AB107" s="195"/>
      <c r="AC107" s="195" t="s">
        <v>766</v>
      </c>
      <c r="AD107" s="195" t="s">
        <v>680</v>
      </c>
      <c r="AE107" s="195" t="s">
        <v>681</v>
      </c>
      <c r="AF107" s="194">
        <v>7527</v>
      </c>
      <c r="AG107" s="195" t="s">
        <v>767</v>
      </c>
      <c r="AH107" s="80" t="s">
        <v>768</v>
      </c>
      <c r="AI107" s="381">
        <v>689000000</v>
      </c>
      <c r="AJ107" s="246" t="s">
        <v>345</v>
      </c>
      <c r="AK107" s="246" t="s">
        <v>345</v>
      </c>
      <c r="AL107" s="376" t="s">
        <v>1469</v>
      </c>
      <c r="AM107" s="377" t="s">
        <v>1470</v>
      </c>
      <c r="AN107" s="330">
        <v>2019</v>
      </c>
    </row>
    <row r="108" spans="1:48" s="41" customFormat="1" ht="141.75" customHeight="1" x14ac:dyDescent="0.2">
      <c r="A108" s="224" t="s">
        <v>778</v>
      </c>
      <c r="B108" s="225" t="s">
        <v>747</v>
      </c>
      <c r="C108" s="195" t="s">
        <v>748</v>
      </c>
      <c r="D108" s="195" t="s">
        <v>286</v>
      </c>
      <c r="E108" s="195" t="s">
        <v>779</v>
      </c>
      <c r="F108" s="76">
        <v>0.91</v>
      </c>
      <c r="G108" s="194" t="s">
        <v>378</v>
      </c>
      <c r="H108" s="194" t="s">
        <v>379</v>
      </c>
      <c r="I108" s="194" t="s">
        <v>63</v>
      </c>
      <c r="J108" s="194" t="s">
        <v>380</v>
      </c>
      <c r="K108" s="194" t="s">
        <v>381</v>
      </c>
      <c r="L108" s="194" t="s">
        <v>382</v>
      </c>
      <c r="M108" s="178">
        <v>42856</v>
      </c>
      <c r="N108" s="178">
        <v>44012</v>
      </c>
      <c r="O108" s="195" t="s">
        <v>780</v>
      </c>
      <c r="P108" s="195" t="s">
        <v>781</v>
      </c>
      <c r="Q108" s="194">
        <v>6</v>
      </c>
      <c r="R108" s="194">
        <v>6</v>
      </c>
      <c r="S108" s="194">
        <v>6</v>
      </c>
      <c r="T108" s="194">
        <v>6</v>
      </c>
      <c r="U108" s="194">
        <v>6</v>
      </c>
      <c r="V108" s="179">
        <v>1</v>
      </c>
      <c r="W108" s="194">
        <v>5</v>
      </c>
      <c r="X108" s="179">
        <v>0.83</v>
      </c>
      <c r="Y108" s="194">
        <v>3</v>
      </c>
      <c r="Z108" s="293">
        <v>0.5</v>
      </c>
      <c r="AA108" s="195"/>
      <c r="AB108" s="195"/>
      <c r="AC108" s="195" t="s">
        <v>385</v>
      </c>
      <c r="AD108" s="195" t="s">
        <v>386</v>
      </c>
      <c r="AE108" s="195" t="s">
        <v>782</v>
      </c>
      <c r="AF108" s="194">
        <v>1131</v>
      </c>
      <c r="AG108" s="195" t="s">
        <v>783</v>
      </c>
      <c r="AH108" s="180" t="s">
        <v>784</v>
      </c>
      <c r="AI108" s="136">
        <v>2401773531</v>
      </c>
      <c r="AJ108" s="374">
        <f>AK108/AI108</f>
        <v>8.3490815187937054E-3</v>
      </c>
      <c r="AK108" s="375">
        <f>(67664*9)+(30281*37)+(76262*27)+(28268*67)+(130*110540)</f>
        <v>20052603</v>
      </c>
      <c r="AL108" s="376" t="s">
        <v>1483</v>
      </c>
      <c r="AM108" s="316" t="s">
        <v>1484</v>
      </c>
      <c r="AN108" s="330">
        <v>2019</v>
      </c>
    </row>
    <row r="109" spans="1:48" s="41" customFormat="1" ht="99" customHeight="1" x14ac:dyDescent="0.2">
      <c r="A109" s="224" t="s">
        <v>785</v>
      </c>
      <c r="B109" s="225" t="s">
        <v>747</v>
      </c>
      <c r="C109" s="195" t="s">
        <v>748</v>
      </c>
      <c r="D109" s="195" t="s">
        <v>286</v>
      </c>
      <c r="E109" s="49" t="s">
        <v>786</v>
      </c>
      <c r="F109" s="76">
        <v>0.91</v>
      </c>
      <c r="G109" s="194" t="s">
        <v>674</v>
      </c>
      <c r="H109" s="194" t="s">
        <v>675</v>
      </c>
      <c r="I109" s="194" t="s">
        <v>63</v>
      </c>
      <c r="J109" s="194" t="s">
        <v>676</v>
      </c>
      <c r="K109" s="229">
        <v>3203285629</v>
      </c>
      <c r="L109" s="194" t="s">
        <v>677</v>
      </c>
      <c r="M109" s="178">
        <v>42736</v>
      </c>
      <c r="N109" s="178">
        <v>44196</v>
      </c>
      <c r="O109" s="49" t="s">
        <v>787</v>
      </c>
      <c r="P109" s="49" t="s">
        <v>787</v>
      </c>
      <c r="Q109" s="194">
        <v>1</v>
      </c>
      <c r="R109" s="194">
        <v>1</v>
      </c>
      <c r="S109" s="194">
        <v>1</v>
      </c>
      <c r="T109" s="194">
        <v>1</v>
      </c>
      <c r="U109" s="194">
        <v>1</v>
      </c>
      <c r="V109" s="179">
        <v>1</v>
      </c>
      <c r="W109" s="137">
        <v>1</v>
      </c>
      <c r="X109" s="179">
        <v>1</v>
      </c>
      <c r="Y109" s="137">
        <v>1</v>
      </c>
      <c r="Z109" s="179">
        <v>1</v>
      </c>
      <c r="AA109" s="195"/>
      <c r="AB109" s="195"/>
      <c r="AC109" s="195" t="s">
        <v>766</v>
      </c>
      <c r="AD109" s="195" t="s">
        <v>680</v>
      </c>
      <c r="AE109" s="195" t="s">
        <v>681</v>
      </c>
      <c r="AF109" s="194">
        <v>7527</v>
      </c>
      <c r="AG109" s="195" t="s">
        <v>767</v>
      </c>
      <c r="AH109" s="180" t="s">
        <v>788</v>
      </c>
      <c r="AI109" s="380">
        <v>224000000</v>
      </c>
      <c r="AJ109" s="246" t="s">
        <v>345</v>
      </c>
      <c r="AK109" s="246" t="s">
        <v>345</v>
      </c>
      <c r="AL109" s="376" t="s">
        <v>1453</v>
      </c>
      <c r="AM109" s="377" t="s">
        <v>1454</v>
      </c>
      <c r="AN109" s="330">
        <v>2019</v>
      </c>
    </row>
    <row r="110" spans="1:48" s="41" customFormat="1" ht="142.5" customHeight="1" x14ac:dyDescent="0.2">
      <c r="A110" s="224" t="s">
        <v>789</v>
      </c>
      <c r="B110" s="225" t="s">
        <v>747</v>
      </c>
      <c r="C110" s="195" t="s">
        <v>748</v>
      </c>
      <c r="D110" s="195" t="s">
        <v>286</v>
      </c>
      <c r="E110" s="195" t="s">
        <v>790</v>
      </c>
      <c r="F110" s="194">
        <v>0.69</v>
      </c>
      <c r="G110" s="194" t="s">
        <v>61</v>
      </c>
      <c r="H110" s="194" t="s">
        <v>62</v>
      </c>
      <c r="I110" s="194" t="s">
        <v>63</v>
      </c>
      <c r="J110" s="194" t="s">
        <v>64</v>
      </c>
      <c r="K110" s="194">
        <v>3159286978</v>
      </c>
      <c r="L110" s="226" t="s">
        <v>65</v>
      </c>
      <c r="M110" s="178">
        <v>43101</v>
      </c>
      <c r="N110" s="178">
        <v>43981</v>
      </c>
      <c r="O110" s="180" t="s">
        <v>791</v>
      </c>
      <c r="P110" s="180" t="s">
        <v>792</v>
      </c>
      <c r="Q110" s="194" t="s">
        <v>68</v>
      </c>
      <c r="R110" s="194">
        <v>6</v>
      </c>
      <c r="S110" s="194">
        <v>6</v>
      </c>
      <c r="T110" s="194">
        <v>6</v>
      </c>
      <c r="U110" s="180" t="s">
        <v>89</v>
      </c>
      <c r="V110" s="180" t="s">
        <v>89</v>
      </c>
      <c r="W110" s="194">
        <v>6</v>
      </c>
      <c r="X110" s="179">
        <v>1</v>
      </c>
      <c r="Y110" s="194">
        <v>15</v>
      </c>
      <c r="Z110" s="179">
        <v>2.5</v>
      </c>
      <c r="AA110" s="195"/>
      <c r="AB110" s="195"/>
      <c r="AC110" s="195" t="s">
        <v>69</v>
      </c>
      <c r="AD110" s="195" t="s">
        <v>70</v>
      </c>
      <c r="AE110" s="195"/>
      <c r="AF110" s="194">
        <v>1108</v>
      </c>
      <c r="AG110" s="194" t="s">
        <v>71</v>
      </c>
      <c r="AH110" s="180" t="s">
        <v>72</v>
      </c>
      <c r="AI110" s="136">
        <v>60635373370</v>
      </c>
      <c r="AJ110" s="83" t="s">
        <v>68</v>
      </c>
      <c r="AK110" s="194" t="s">
        <v>68</v>
      </c>
      <c r="AL110" s="271" t="s">
        <v>793</v>
      </c>
      <c r="AM110" s="305" t="s">
        <v>90</v>
      </c>
      <c r="AN110" s="330">
        <v>2019</v>
      </c>
    </row>
    <row r="111" spans="1:48" s="41" customFormat="1" ht="104.25" customHeight="1" x14ac:dyDescent="0.2">
      <c r="A111" s="224" t="s">
        <v>794</v>
      </c>
      <c r="B111" s="225" t="s">
        <v>747</v>
      </c>
      <c r="C111" s="195" t="s">
        <v>748</v>
      </c>
      <c r="D111" s="195" t="s">
        <v>286</v>
      </c>
      <c r="E111" s="195" t="s">
        <v>795</v>
      </c>
      <c r="F111" s="194">
        <v>0.69</v>
      </c>
      <c r="G111" s="194" t="s">
        <v>61</v>
      </c>
      <c r="H111" s="194" t="s">
        <v>62</v>
      </c>
      <c r="I111" s="194" t="s">
        <v>63</v>
      </c>
      <c r="J111" s="194" t="s">
        <v>64</v>
      </c>
      <c r="K111" s="194">
        <v>3159286978</v>
      </c>
      <c r="L111" s="226" t="s">
        <v>65</v>
      </c>
      <c r="M111" s="178">
        <v>43101</v>
      </c>
      <c r="N111" s="178">
        <v>43981</v>
      </c>
      <c r="O111" s="49" t="s">
        <v>796</v>
      </c>
      <c r="P111" s="49" t="s">
        <v>797</v>
      </c>
      <c r="Q111" s="194" t="s">
        <v>68</v>
      </c>
      <c r="R111" s="194">
        <v>6</v>
      </c>
      <c r="S111" s="194">
        <v>6</v>
      </c>
      <c r="T111" s="194">
        <v>6</v>
      </c>
      <c r="U111" s="180" t="s">
        <v>89</v>
      </c>
      <c r="V111" s="180" t="s">
        <v>89</v>
      </c>
      <c r="W111" s="194">
        <v>6</v>
      </c>
      <c r="X111" s="179">
        <v>1</v>
      </c>
      <c r="Y111" s="194">
        <v>6</v>
      </c>
      <c r="Z111" s="179">
        <v>1</v>
      </c>
      <c r="AA111" s="195"/>
      <c r="AB111" s="195"/>
      <c r="AC111" s="195" t="s">
        <v>69</v>
      </c>
      <c r="AD111" s="195" t="s">
        <v>70</v>
      </c>
      <c r="AE111" s="195"/>
      <c r="AF111" s="194">
        <v>1108</v>
      </c>
      <c r="AG111" s="194" t="s">
        <v>71</v>
      </c>
      <c r="AH111" s="180" t="s">
        <v>72</v>
      </c>
      <c r="AI111" s="136">
        <v>60635373370</v>
      </c>
      <c r="AJ111" s="194" t="s">
        <v>68</v>
      </c>
      <c r="AK111" s="194" t="s">
        <v>68</v>
      </c>
      <c r="AL111" s="271" t="s">
        <v>1402</v>
      </c>
      <c r="AM111" s="305" t="s">
        <v>90</v>
      </c>
      <c r="AN111" s="330">
        <v>2019</v>
      </c>
    </row>
    <row r="112" spans="1:48" s="41" customFormat="1" ht="127.5" x14ac:dyDescent="0.2">
      <c r="A112" s="224" t="s">
        <v>798</v>
      </c>
      <c r="B112" s="225" t="s">
        <v>747</v>
      </c>
      <c r="C112" s="195" t="s">
        <v>799</v>
      </c>
      <c r="D112" s="195" t="s">
        <v>800</v>
      </c>
      <c r="E112" s="195" t="s">
        <v>801</v>
      </c>
      <c r="F112" s="76">
        <v>0.91</v>
      </c>
      <c r="G112" s="194" t="s">
        <v>378</v>
      </c>
      <c r="H112" s="194" t="s">
        <v>750</v>
      </c>
      <c r="I112" s="194" t="s">
        <v>63</v>
      </c>
      <c r="J112" s="194" t="s">
        <v>751</v>
      </c>
      <c r="K112" s="229" t="s">
        <v>752</v>
      </c>
      <c r="L112" s="194" t="s">
        <v>753</v>
      </c>
      <c r="M112" s="178">
        <v>42917</v>
      </c>
      <c r="N112" s="178">
        <v>43617</v>
      </c>
      <c r="O112" s="194" t="s">
        <v>802</v>
      </c>
      <c r="P112" s="194" t="s">
        <v>803</v>
      </c>
      <c r="Q112" s="179">
        <v>1</v>
      </c>
      <c r="R112" s="179">
        <v>1</v>
      </c>
      <c r="S112" s="179">
        <v>1</v>
      </c>
      <c r="T112" s="179">
        <v>1</v>
      </c>
      <c r="U112" s="191">
        <f>2/2</f>
        <v>1</v>
      </c>
      <c r="V112" s="179">
        <v>1</v>
      </c>
      <c r="W112" s="179">
        <v>1</v>
      </c>
      <c r="X112" s="179">
        <v>1</v>
      </c>
      <c r="Y112" s="131">
        <v>1</v>
      </c>
      <c r="Z112" s="131">
        <v>1</v>
      </c>
      <c r="AA112" s="195"/>
      <c r="AB112" s="195"/>
      <c r="AC112" s="195" t="s">
        <v>756</v>
      </c>
      <c r="AD112" s="195" t="s">
        <v>757</v>
      </c>
      <c r="AE112" s="195"/>
      <c r="AF112" s="194">
        <v>1014</v>
      </c>
      <c r="AG112" s="195" t="s">
        <v>758</v>
      </c>
      <c r="AH112" s="180" t="s">
        <v>759</v>
      </c>
      <c r="AI112" s="136">
        <f t="shared" ref="AI112:AI113" si="0">4419000000/3</f>
        <v>1473000000</v>
      </c>
      <c r="AJ112" s="121">
        <f t="shared" ref="AJ112:AJ113" si="1">+AK112/AI112</f>
        <v>8.2950889341479976E-3</v>
      </c>
      <c r="AK112" s="136">
        <v>12218666</v>
      </c>
      <c r="AL112" s="282" t="s">
        <v>804</v>
      </c>
      <c r="AM112" s="326" t="s">
        <v>761</v>
      </c>
      <c r="AN112" s="330">
        <v>2019</v>
      </c>
    </row>
    <row r="113" spans="1:47" s="41" customFormat="1" ht="84.75" customHeight="1" x14ac:dyDescent="0.2">
      <c r="A113" s="224" t="s">
        <v>805</v>
      </c>
      <c r="B113" s="225" t="s">
        <v>747</v>
      </c>
      <c r="C113" s="195" t="s">
        <v>799</v>
      </c>
      <c r="D113" s="195" t="s">
        <v>800</v>
      </c>
      <c r="E113" s="195" t="s">
        <v>806</v>
      </c>
      <c r="F113" s="76">
        <v>0.91</v>
      </c>
      <c r="G113" s="194" t="s">
        <v>378</v>
      </c>
      <c r="H113" s="194" t="s">
        <v>750</v>
      </c>
      <c r="I113" s="194" t="s">
        <v>63</v>
      </c>
      <c r="J113" s="194" t="s">
        <v>751</v>
      </c>
      <c r="K113" s="229" t="s">
        <v>752</v>
      </c>
      <c r="L113" s="194" t="s">
        <v>753</v>
      </c>
      <c r="M113" s="178">
        <v>42917</v>
      </c>
      <c r="N113" s="178">
        <v>43617</v>
      </c>
      <c r="O113" s="194" t="s">
        <v>807</v>
      </c>
      <c r="P113" s="194" t="s">
        <v>808</v>
      </c>
      <c r="Q113" s="179">
        <v>1</v>
      </c>
      <c r="R113" s="179">
        <v>1</v>
      </c>
      <c r="S113" s="179">
        <v>1</v>
      </c>
      <c r="T113" s="179">
        <v>1</v>
      </c>
      <c r="U113" s="191">
        <f>1/1</f>
        <v>1</v>
      </c>
      <c r="V113" s="179">
        <v>1</v>
      </c>
      <c r="W113" s="179">
        <v>1</v>
      </c>
      <c r="X113" s="179">
        <v>1</v>
      </c>
      <c r="Y113" s="131">
        <v>1</v>
      </c>
      <c r="Z113" s="131">
        <v>1</v>
      </c>
      <c r="AA113" s="195"/>
      <c r="AB113" s="195"/>
      <c r="AC113" s="195" t="s">
        <v>756</v>
      </c>
      <c r="AD113" s="195" t="s">
        <v>757</v>
      </c>
      <c r="AE113" s="195"/>
      <c r="AF113" s="194">
        <v>1014</v>
      </c>
      <c r="AG113" s="195" t="s">
        <v>758</v>
      </c>
      <c r="AH113" s="180" t="s">
        <v>759</v>
      </c>
      <c r="AI113" s="136">
        <f t="shared" si="0"/>
        <v>1473000000</v>
      </c>
      <c r="AJ113" s="121">
        <f t="shared" si="1"/>
        <v>8.2950889341479976E-3</v>
      </c>
      <c r="AK113" s="136">
        <v>12218666</v>
      </c>
      <c r="AL113" s="282" t="s">
        <v>809</v>
      </c>
      <c r="AM113" s="326" t="s">
        <v>761</v>
      </c>
      <c r="AN113" s="330">
        <v>2019</v>
      </c>
    </row>
    <row r="114" spans="1:47" s="42" customFormat="1" ht="141" customHeight="1" x14ac:dyDescent="0.2">
      <c r="A114" s="224" t="s">
        <v>810</v>
      </c>
      <c r="B114" s="168" t="s">
        <v>747</v>
      </c>
      <c r="C114" s="169" t="s">
        <v>811</v>
      </c>
      <c r="D114" s="169" t="s">
        <v>812</v>
      </c>
      <c r="E114" s="169" t="s">
        <v>813</v>
      </c>
      <c r="F114" s="76">
        <v>0.91</v>
      </c>
      <c r="G114" s="170" t="s">
        <v>175</v>
      </c>
      <c r="H114" s="170" t="s">
        <v>275</v>
      </c>
      <c r="I114" s="170" t="s">
        <v>63</v>
      </c>
      <c r="J114" s="187" t="s">
        <v>276</v>
      </c>
      <c r="K114" s="252" t="s">
        <v>277</v>
      </c>
      <c r="L114" s="194" t="s">
        <v>278</v>
      </c>
      <c r="M114" s="171">
        <v>43282</v>
      </c>
      <c r="N114" s="171">
        <v>44196</v>
      </c>
      <c r="O114" s="169" t="s">
        <v>814</v>
      </c>
      <c r="P114" s="169" t="s">
        <v>815</v>
      </c>
      <c r="Q114" s="172" t="s">
        <v>89</v>
      </c>
      <c r="R114" s="198">
        <v>7</v>
      </c>
      <c r="S114" s="198">
        <v>6</v>
      </c>
      <c r="T114" s="198">
        <v>3</v>
      </c>
      <c r="U114" s="173" t="s">
        <v>89</v>
      </c>
      <c r="V114" s="174" t="s">
        <v>89</v>
      </c>
      <c r="W114" s="194">
        <v>7</v>
      </c>
      <c r="X114" s="175">
        <v>1</v>
      </c>
      <c r="Y114" s="198">
        <v>6</v>
      </c>
      <c r="Z114" s="175">
        <v>1</v>
      </c>
      <c r="AA114" s="169"/>
      <c r="AB114" s="169"/>
      <c r="AC114" s="198" t="s">
        <v>290</v>
      </c>
      <c r="AD114" s="198" t="s">
        <v>291</v>
      </c>
      <c r="AE114" s="198" t="s">
        <v>292</v>
      </c>
      <c r="AF114" s="187">
        <v>987</v>
      </c>
      <c r="AG114" s="198" t="s">
        <v>816</v>
      </c>
      <c r="AH114" s="198" t="s">
        <v>817</v>
      </c>
      <c r="AI114" s="96">
        <v>6000000</v>
      </c>
      <c r="AJ114" s="56" t="s">
        <v>89</v>
      </c>
      <c r="AK114" s="96">
        <v>6000000</v>
      </c>
      <c r="AL114" s="57" t="s">
        <v>1458</v>
      </c>
      <c r="AM114" s="390" t="s">
        <v>1489</v>
      </c>
      <c r="AN114" s="330">
        <v>2019</v>
      </c>
      <c r="AO114" s="41"/>
      <c r="AP114" s="41"/>
      <c r="AQ114" s="41"/>
      <c r="AR114" s="41"/>
      <c r="AS114" s="41"/>
      <c r="AT114" s="41"/>
      <c r="AU114" s="227"/>
    </row>
    <row r="115" spans="1:47" s="41" customFormat="1" ht="102.75" customHeight="1" x14ac:dyDescent="0.2">
      <c r="A115" s="392" t="s">
        <v>1515</v>
      </c>
      <c r="B115" s="393" t="s">
        <v>747</v>
      </c>
      <c r="C115" s="77" t="s">
        <v>748</v>
      </c>
      <c r="D115" s="77" t="s">
        <v>286</v>
      </c>
      <c r="E115" s="77" t="s">
        <v>1375</v>
      </c>
      <c r="F115" s="76">
        <v>0.69</v>
      </c>
      <c r="G115" s="76" t="s">
        <v>61</v>
      </c>
      <c r="H115" s="76" t="s">
        <v>62</v>
      </c>
      <c r="I115" s="76" t="s">
        <v>63</v>
      </c>
      <c r="J115" s="76" t="s">
        <v>462</v>
      </c>
      <c r="K115" s="76" t="s">
        <v>463</v>
      </c>
      <c r="L115" s="76" t="s">
        <v>464</v>
      </c>
      <c r="M115" s="79">
        <v>42522</v>
      </c>
      <c r="N115" s="79">
        <v>43465</v>
      </c>
      <c r="O115" s="77" t="s">
        <v>1376</v>
      </c>
      <c r="P115" s="77" t="s">
        <v>1377</v>
      </c>
      <c r="Q115" s="76">
        <v>8</v>
      </c>
      <c r="R115" s="76">
        <v>8</v>
      </c>
      <c r="S115" s="76">
        <v>0</v>
      </c>
      <c r="T115" s="76">
        <v>0</v>
      </c>
      <c r="U115" s="76">
        <v>16</v>
      </c>
      <c r="V115" s="260">
        <v>2</v>
      </c>
      <c r="W115" s="76" t="s">
        <v>89</v>
      </c>
      <c r="X115" s="76" t="s">
        <v>89</v>
      </c>
      <c r="Y115" s="76" t="s">
        <v>89</v>
      </c>
      <c r="Z115" s="76" t="s">
        <v>89</v>
      </c>
      <c r="AA115" s="77"/>
      <c r="AB115" s="77"/>
      <c r="AC115" s="77" t="s">
        <v>69</v>
      </c>
      <c r="AD115" s="77" t="s">
        <v>467</v>
      </c>
      <c r="AE115" s="77"/>
      <c r="AF115" s="76">
        <v>1116</v>
      </c>
      <c r="AG115" s="76" t="s">
        <v>468</v>
      </c>
      <c r="AH115" s="77" t="s">
        <v>1378</v>
      </c>
      <c r="AI115" s="156">
        <v>4394389788</v>
      </c>
      <c r="AJ115" s="157" t="s">
        <v>1516</v>
      </c>
      <c r="AK115" s="157">
        <v>924887823</v>
      </c>
      <c r="AL115" s="76" t="s">
        <v>1517</v>
      </c>
      <c r="AM115" s="305" t="s">
        <v>1518</v>
      </c>
      <c r="AN115" s="153" t="s">
        <v>1498</v>
      </c>
    </row>
    <row r="116" spans="1:47" s="41" customFormat="1" ht="108.75" customHeight="1" x14ac:dyDescent="0.2">
      <c r="A116" s="224" t="s">
        <v>818</v>
      </c>
      <c r="B116" s="225" t="s">
        <v>819</v>
      </c>
      <c r="C116" s="195" t="s">
        <v>820</v>
      </c>
      <c r="D116" s="195" t="s">
        <v>821</v>
      </c>
      <c r="E116" s="195" t="s">
        <v>822</v>
      </c>
      <c r="F116" s="76">
        <v>0.91</v>
      </c>
      <c r="G116" s="194" t="s">
        <v>823</v>
      </c>
      <c r="H116" s="194" t="s">
        <v>824</v>
      </c>
      <c r="I116" s="194" t="s">
        <v>63</v>
      </c>
      <c r="J116" s="194" t="s">
        <v>825</v>
      </c>
      <c r="K116" s="229" t="s">
        <v>826</v>
      </c>
      <c r="L116" s="194" t="s">
        <v>827</v>
      </c>
      <c r="M116" s="178">
        <v>42736</v>
      </c>
      <c r="N116" s="178">
        <v>44196</v>
      </c>
      <c r="O116" s="194" t="s">
        <v>828</v>
      </c>
      <c r="P116" s="194" t="s">
        <v>829</v>
      </c>
      <c r="Q116" s="179">
        <v>0.25</v>
      </c>
      <c r="R116" s="179">
        <v>0.25</v>
      </c>
      <c r="S116" s="179">
        <v>0.25</v>
      </c>
      <c r="T116" s="179">
        <v>0.25</v>
      </c>
      <c r="U116" s="179">
        <v>0.25</v>
      </c>
      <c r="V116" s="179">
        <v>1</v>
      </c>
      <c r="W116" s="179">
        <v>0.25</v>
      </c>
      <c r="X116" s="179">
        <v>1</v>
      </c>
      <c r="Y116" s="293">
        <v>0.25</v>
      </c>
      <c r="Z116" s="292">
        <v>1</v>
      </c>
      <c r="AA116" s="195"/>
      <c r="AB116" s="195"/>
      <c r="AC116" s="195" t="s">
        <v>830</v>
      </c>
      <c r="AD116" s="195" t="s">
        <v>831</v>
      </c>
      <c r="AE116" s="195" t="s">
        <v>832</v>
      </c>
      <c r="AF116" s="194">
        <v>981</v>
      </c>
      <c r="AG116" s="195" t="s">
        <v>833</v>
      </c>
      <c r="AH116" s="180" t="s">
        <v>834</v>
      </c>
      <c r="AI116" s="176" t="s">
        <v>835</v>
      </c>
      <c r="AJ116" s="194" t="s">
        <v>345</v>
      </c>
      <c r="AK116" s="183" t="s">
        <v>68</v>
      </c>
      <c r="AL116" s="333" t="s">
        <v>1416</v>
      </c>
      <c r="AM116" s="332" t="s">
        <v>836</v>
      </c>
      <c r="AN116" s="330">
        <v>2019</v>
      </c>
    </row>
    <row r="117" spans="1:47" s="41" customFormat="1" ht="157.5" customHeight="1" x14ac:dyDescent="0.2">
      <c r="A117" s="224" t="s">
        <v>837</v>
      </c>
      <c r="B117" s="225" t="s">
        <v>819</v>
      </c>
      <c r="C117" s="195" t="s">
        <v>820</v>
      </c>
      <c r="D117" s="195" t="s">
        <v>821</v>
      </c>
      <c r="E117" s="195" t="s">
        <v>838</v>
      </c>
      <c r="F117" s="76">
        <v>0.91</v>
      </c>
      <c r="G117" s="194" t="s">
        <v>823</v>
      </c>
      <c r="H117" s="194" t="s">
        <v>824</v>
      </c>
      <c r="I117" s="194" t="s">
        <v>63</v>
      </c>
      <c r="J117" s="194" t="s">
        <v>825</v>
      </c>
      <c r="K117" s="229" t="s">
        <v>826</v>
      </c>
      <c r="L117" s="194" t="s">
        <v>827</v>
      </c>
      <c r="M117" s="178">
        <v>42736</v>
      </c>
      <c r="N117" s="178">
        <v>44196</v>
      </c>
      <c r="O117" s="194" t="s">
        <v>839</v>
      </c>
      <c r="P117" s="194" t="s">
        <v>840</v>
      </c>
      <c r="Q117" s="179">
        <v>0.25</v>
      </c>
      <c r="R117" s="179">
        <v>0.25</v>
      </c>
      <c r="S117" s="179">
        <v>0.25</v>
      </c>
      <c r="T117" s="179">
        <v>0.25</v>
      </c>
      <c r="U117" s="179">
        <v>0.25</v>
      </c>
      <c r="V117" s="179">
        <v>1</v>
      </c>
      <c r="W117" s="179">
        <v>0.25</v>
      </c>
      <c r="X117" s="179">
        <v>1</v>
      </c>
      <c r="Y117" s="293">
        <v>0.25</v>
      </c>
      <c r="Z117" s="292">
        <v>1</v>
      </c>
      <c r="AA117" s="195"/>
      <c r="AB117" s="195"/>
      <c r="AC117" s="195" t="s">
        <v>830</v>
      </c>
      <c r="AD117" s="195" t="s">
        <v>831</v>
      </c>
      <c r="AE117" s="195" t="s">
        <v>832</v>
      </c>
      <c r="AF117" s="194">
        <v>981</v>
      </c>
      <c r="AG117" s="195" t="s">
        <v>833</v>
      </c>
      <c r="AH117" s="180" t="s">
        <v>834</v>
      </c>
      <c r="AI117" s="176" t="s">
        <v>835</v>
      </c>
      <c r="AJ117" s="194" t="s">
        <v>345</v>
      </c>
      <c r="AK117" s="183" t="s">
        <v>68</v>
      </c>
      <c r="AL117" s="333" t="s">
        <v>1416</v>
      </c>
      <c r="AM117" s="327" t="s">
        <v>836</v>
      </c>
      <c r="AN117" s="330">
        <v>2019</v>
      </c>
    </row>
    <row r="118" spans="1:47" s="41" customFormat="1" ht="132" customHeight="1" x14ac:dyDescent="0.2">
      <c r="A118" s="224" t="s">
        <v>841</v>
      </c>
      <c r="B118" s="225" t="s">
        <v>819</v>
      </c>
      <c r="C118" s="195" t="s">
        <v>820</v>
      </c>
      <c r="D118" s="195" t="s">
        <v>821</v>
      </c>
      <c r="E118" s="195" t="s">
        <v>842</v>
      </c>
      <c r="F118" s="76">
        <v>0.91</v>
      </c>
      <c r="G118" s="194" t="s">
        <v>823</v>
      </c>
      <c r="H118" s="194" t="s">
        <v>824</v>
      </c>
      <c r="I118" s="194" t="s">
        <v>63</v>
      </c>
      <c r="J118" s="194" t="s">
        <v>825</v>
      </c>
      <c r="K118" s="229" t="s">
        <v>826</v>
      </c>
      <c r="L118" s="194" t="s">
        <v>827</v>
      </c>
      <c r="M118" s="178">
        <v>42736</v>
      </c>
      <c r="N118" s="178">
        <v>44196</v>
      </c>
      <c r="O118" s="195" t="s">
        <v>843</v>
      </c>
      <c r="P118" s="195" t="s">
        <v>844</v>
      </c>
      <c r="Q118" s="179">
        <v>1</v>
      </c>
      <c r="R118" s="179">
        <v>1</v>
      </c>
      <c r="S118" s="179">
        <v>1</v>
      </c>
      <c r="T118" s="179">
        <v>1</v>
      </c>
      <c r="U118" s="179">
        <v>1</v>
      </c>
      <c r="V118" s="179">
        <v>1</v>
      </c>
      <c r="W118" s="179">
        <v>1</v>
      </c>
      <c r="X118" s="179">
        <v>1</v>
      </c>
      <c r="Y118" s="293">
        <v>1</v>
      </c>
      <c r="Z118" s="292">
        <v>1</v>
      </c>
      <c r="AA118" s="195"/>
      <c r="AB118" s="195"/>
      <c r="AC118" s="195" t="s">
        <v>830</v>
      </c>
      <c r="AD118" s="195" t="s">
        <v>831</v>
      </c>
      <c r="AE118" s="195" t="s">
        <v>832</v>
      </c>
      <c r="AF118" s="194">
        <v>981</v>
      </c>
      <c r="AG118" s="195" t="s">
        <v>833</v>
      </c>
      <c r="AH118" s="180" t="s">
        <v>834</v>
      </c>
      <c r="AI118" s="176" t="s">
        <v>835</v>
      </c>
      <c r="AJ118" s="194" t="s">
        <v>345</v>
      </c>
      <c r="AK118" s="183" t="s">
        <v>68</v>
      </c>
      <c r="AL118" s="333" t="s">
        <v>1417</v>
      </c>
      <c r="AM118" s="327" t="s">
        <v>836</v>
      </c>
      <c r="AN118" s="330">
        <v>2019</v>
      </c>
    </row>
    <row r="119" spans="1:47" s="41" customFormat="1" ht="132" customHeight="1" x14ac:dyDescent="0.2">
      <c r="A119" s="224" t="s">
        <v>845</v>
      </c>
      <c r="B119" s="225" t="s">
        <v>819</v>
      </c>
      <c r="C119" s="195" t="s">
        <v>820</v>
      </c>
      <c r="D119" s="195" t="s">
        <v>821</v>
      </c>
      <c r="E119" s="195" t="s">
        <v>846</v>
      </c>
      <c r="F119" s="76">
        <v>0.91</v>
      </c>
      <c r="G119" s="194" t="s">
        <v>823</v>
      </c>
      <c r="H119" s="194" t="s">
        <v>824</v>
      </c>
      <c r="I119" s="194" t="s">
        <v>63</v>
      </c>
      <c r="J119" s="194" t="s">
        <v>825</v>
      </c>
      <c r="K119" s="229" t="s">
        <v>826</v>
      </c>
      <c r="L119" s="194" t="s">
        <v>827</v>
      </c>
      <c r="M119" s="178">
        <v>42736</v>
      </c>
      <c r="N119" s="178">
        <v>44196</v>
      </c>
      <c r="O119" s="195" t="s">
        <v>847</v>
      </c>
      <c r="P119" s="195" t="s">
        <v>848</v>
      </c>
      <c r="Q119" s="179">
        <v>1</v>
      </c>
      <c r="R119" s="179">
        <v>1</v>
      </c>
      <c r="S119" s="179">
        <v>1</v>
      </c>
      <c r="T119" s="179">
        <v>1</v>
      </c>
      <c r="U119" s="179">
        <v>1</v>
      </c>
      <c r="V119" s="179">
        <v>1</v>
      </c>
      <c r="W119" s="179">
        <v>1</v>
      </c>
      <c r="X119" s="179">
        <v>1</v>
      </c>
      <c r="Y119" s="293">
        <v>1</v>
      </c>
      <c r="Z119" s="292">
        <v>1</v>
      </c>
      <c r="AA119" s="195"/>
      <c r="AB119" s="195"/>
      <c r="AC119" s="195" t="s">
        <v>830</v>
      </c>
      <c r="AD119" s="195" t="s">
        <v>831</v>
      </c>
      <c r="AE119" s="195" t="s">
        <v>832</v>
      </c>
      <c r="AF119" s="194">
        <v>981</v>
      </c>
      <c r="AG119" s="195" t="s">
        <v>833</v>
      </c>
      <c r="AH119" s="180" t="s">
        <v>834</v>
      </c>
      <c r="AI119" s="176" t="s">
        <v>835</v>
      </c>
      <c r="AJ119" s="194" t="s">
        <v>345</v>
      </c>
      <c r="AK119" s="183" t="s">
        <v>68</v>
      </c>
      <c r="AL119" s="267" t="s">
        <v>1418</v>
      </c>
      <c r="AM119" s="327" t="s">
        <v>836</v>
      </c>
      <c r="AN119" s="330">
        <v>2019</v>
      </c>
    </row>
    <row r="120" spans="1:47" s="41" customFormat="1" ht="128.25" customHeight="1" x14ac:dyDescent="0.2">
      <c r="A120" s="224" t="s">
        <v>849</v>
      </c>
      <c r="B120" s="225" t="s">
        <v>819</v>
      </c>
      <c r="C120" s="195" t="s">
        <v>820</v>
      </c>
      <c r="D120" s="195" t="s">
        <v>821</v>
      </c>
      <c r="E120" s="195" t="s">
        <v>850</v>
      </c>
      <c r="F120" s="76">
        <v>0.91</v>
      </c>
      <c r="G120" s="194" t="s">
        <v>823</v>
      </c>
      <c r="H120" s="194" t="s">
        <v>824</v>
      </c>
      <c r="I120" s="194" t="s">
        <v>63</v>
      </c>
      <c r="J120" s="194" t="s">
        <v>825</v>
      </c>
      <c r="K120" s="229" t="s">
        <v>826</v>
      </c>
      <c r="L120" s="194" t="s">
        <v>827</v>
      </c>
      <c r="M120" s="178">
        <v>42736</v>
      </c>
      <c r="N120" s="178">
        <v>44196</v>
      </c>
      <c r="O120" s="195" t="s">
        <v>851</v>
      </c>
      <c r="P120" s="195" t="s">
        <v>852</v>
      </c>
      <c r="Q120" s="179">
        <v>1</v>
      </c>
      <c r="R120" s="179">
        <v>1</v>
      </c>
      <c r="S120" s="179">
        <v>1</v>
      </c>
      <c r="T120" s="179">
        <v>1</v>
      </c>
      <c r="U120" s="179">
        <v>1</v>
      </c>
      <c r="V120" s="179">
        <v>1</v>
      </c>
      <c r="W120" s="179">
        <v>1</v>
      </c>
      <c r="X120" s="179">
        <v>1</v>
      </c>
      <c r="Y120" s="293">
        <v>1</v>
      </c>
      <c r="Z120" s="292">
        <v>1</v>
      </c>
      <c r="AA120" s="195"/>
      <c r="AB120" s="195"/>
      <c r="AC120" s="195" t="s">
        <v>830</v>
      </c>
      <c r="AD120" s="195" t="s">
        <v>831</v>
      </c>
      <c r="AE120" s="195" t="s">
        <v>832</v>
      </c>
      <c r="AF120" s="194">
        <v>981</v>
      </c>
      <c r="AG120" s="195" t="s">
        <v>833</v>
      </c>
      <c r="AH120" s="180" t="s">
        <v>834</v>
      </c>
      <c r="AI120" s="176" t="s">
        <v>835</v>
      </c>
      <c r="AJ120" s="194" t="s">
        <v>345</v>
      </c>
      <c r="AK120" s="183" t="s">
        <v>68</v>
      </c>
      <c r="AL120" s="267" t="s">
        <v>1419</v>
      </c>
      <c r="AM120" s="327" t="s">
        <v>836</v>
      </c>
      <c r="AN120" s="330">
        <v>2019</v>
      </c>
    </row>
    <row r="121" spans="1:47" s="41" customFormat="1" ht="76.5" customHeight="1" x14ac:dyDescent="0.2">
      <c r="A121" s="224" t="s">
        <v>853</v>
      </c>
      <c r="B121" s="225" t="s">
        <v>819</v>
      </c>
      <c r="C121" s="195" t="s">
        <v>820</v>
      </c>
      <c r="D121" s="195" t="s">
        <v>821</v>
      </c>
      <c r="E121" s="195" t="s">
        <v>854</v>
      </c>
      <c r="F121" s="76">
        <v>0.91</v>
      </c>
      <c r="G121" s="194" t="s">
        <v>823</v>
      </c>
      <c r="H121" s="194" t="s">
        <v>824</v>
      </c>
      <c r="I121" s="194" t="s">
        <v>63</v>
      </c>
      <c r="J121" s="194" t="s">
        <v>825</v>
      </c>
      <c r="K121" s="229" t="s">
        <v>826</v>
      </c>
      <c r="L121" s="194" t="s">
        <v>827</v>
      </c>
      <c r="M121" s="178">
        <v>42736</v>
      </c>
      <c r="N121" s="178">
        <v>44196</v>
      </c>
      <c r="O121" s="43" t="s">
        <v>855</v>
      </c>
      <c r="P121" s="195" t="s">
        <v>856</v>
      </c>
      <c r="Q121" s="179">
        <v>1</v>
      </c>
      <c r="R121" s="179">
        <v>1</v>
      </c>
      <c r="S121" s="179">
        <v>1</v>
      </c>
      <c r="T121" s="179">
        <v>1</v>
      </c>
      <c r="U121" s="179">
        <v>1</v>
      </c>
      <c r="V121" s="179">
        <v>1</v>
      </c>
      <c r="W121" s="179">
        <v>1</v>
      </c>
      <c r="X121" s="179">
        <v>1</v>
      </c>
      <c r="Y121" s="293">
        <v>1</v>
      </c>
      <c r="Z121" s="292">
        <v>1</v>
      </c>
      <c r="AA121" s="195"/>
      <c r="AB121" s="195"/>
      <c r="AC121" s="195" t="s">
        <v>830</v>
      </c>
      <c r="AD121" s="195" t="s">
        <v>831</v>
      </c>
      <c r="AE121" s="195" t="s">
        <v>832</v>
      </c>
      <c r="AF121" s="194">
        <v>981</v>
      </c>
      <c r="AG121" s="195" t="s">
        <v>833</v>
      </c>
      <c r="AH121" s="180" t="s">
        <v>834</v>
      </c>
      <c r="AI121" s="176" t="s">
        <v>835</v>
      </c>
      <c r="AJ121" s="194" t="s">
        <v>345</v>
      </c>
      <c r="AK121" s="183" t="s">
        <v>68</v>
      </c>
      <c r="AL121" s="267" t="s">
        <v>1420</v>
      </c>
      <c r="AM121" s="327" t="s">
        <v>836</v>
      </c>
      <c r="AN121" s="330">
        <v>2019</v>
      </c>
    </row>
    <row r="122" spans="1:47" s="41" customFormat="1" ht="100.5" customHeight="1" x14ac:dyDescent="0.2">
      <c r="A122" s="224" t="s">
        <v>857</v>
      </c>
      <c r="B122" s="225" t="s">
        <v>819</v>
      </c>
      <c r="C122" s="195" t="s">
        <v>820</v>
      </c>
      <c r="D122" s="195" t="s">
        <v>821</v>
      </c>
      <c r="E122" s="195" t="s">
        <v>858</v>
      </c>
      <c r="F122" s="76">
        <v>0.91</v>
      </c>
      <c r="G122" s="194" t="s">
        <v>378</v>
      </c>
      <c r="H122" s="194" t="s">
        <v>859</v>
      </c>
      <c r="I122" s="194" t="s">
        <v>63</v>
      </c>
      <c r="J122" s="194" t="s">
        <v>860</v>
      </c>
      <c r="K122" s="229" t="s">
        <v>861</v>
      </c>
      <c r="L122" s="194" t="s">
        <v>862</v>
      </c>
      <c r="M122" s="177">
        <v>43070</v>
      </c>
      <c r="N122" s="177">
        <v>43981</v>
      </c>
      <c r="O122" s="194" t="s">
        <v>863</v>
      </c>
      <c r="P122" s="194" t="s">
        <v>864</v>
      </c>
      <c r="Q122" s="53">
        <v>100</v>
      </c>
      <c r="R122" s="53">
        <v>100</v>
      </c>
      <c r="S122" s="53">
        <v>100</v>
      </c>
      <c r="T122" s="53">
        <v>100</v>
      </c>
      <c r="U122" s="179">
        <v>1</v>
      </c>
      <c r="V122" s="54">
        <v>1</v>
      </c>
      <c r="W122" s="54">
        <v>1</v>
      </c>
      <c r="X122" s="179">
        <v>1</v>
      </c>
      <c r="Y122" s="194" t="s">
        <v>1494</v>
      </c>
      <c r="Z122" s="194" t="s">
        <v>1494</v>
      </c>
      <c r="AA122" s="194"/>
      <c r="AB122" s="194"/>
      <c r="AC122" s="55" t="s">
        <v>168</v>
      </c>
      <c r="AD122" s="55" t="s">
        <v>865</v>
      </c>
      <c r="AE122" s="55" t="s">
        <v>866</v>
      </c>
      <c r="AF122" s="53">
        <v>1065</v>
      </c>
      <c r="AG122" s="55" t="s">
        <v>867</v>
      </c>
      <c r="AH122" s="55" t="s">
        <v>868</v>
      </c>
      <c r="AI122" s="96">
        <v>1925958365</v>
      </c>
      <c r="AJ122" s="54">
        <v>0.16</v>
      </c>
      <c r="AK122" s="96"/>
      <c r="AL122" s="55"/>
      <c r="AM122" s="382" t="s">
        <v>1471</v>
      </c>
      <c r="AN122" s="330">
        <v>2019</v>
      </c>
    </row>
    <row r="123" spans="1:47" s="41" customFormat="1" ht="76.5" x14ac:dyDescent="0.2">
      <c r="A123" s="224" t="s">
        <v>869</v>
      </c>
      <c r="B123" s="254" t="s">
        <v>819</v>
      </c>
      <c r="C123" s="254" t="s">
        <v>820</v>
      </c>
      <c r="D123" s="107" t="s">
        <v>870</v>
      </c>
      <c r="E123" s="107" t="s">
        <v>871</v>
      </c>
      <c r="F123" s="76">
        <v>0.91</v>
      </c>
      <c r="G123" s="194" t="s">
        <v>872</v>
      </c>
      <c r="H123" s="194" t="s">
        <v>873</v>
      </c>
      <c r="I123" s="194" t="s">
        <v>63</v>
      </c>
      <c r="J123" s="194" t="s">
        <v>874</v>
      </c>
      <c r="K123" s="229" t="s">
        <v>875</v>
      </c>
      <c r="L123" s="194" t="s">
        <v>876</v>
      </c>
      <c r="M123" s="178">
        <v>42917</v>
      </c>
      <c r="N123" s="178">
        <v>43464</v>
      </c>
      <c r="O123" s="107" t="s">
        <v>877</v>
      </c>
      <c r="P123" s="107" t="s">
        <v>877</v>
      </c>
      <c r="Q123" s="194" t="s">
        <v>89</v>
      </c>
      <c r="R123" s="194">
        <v>1</v>
      </c>
      <c r="S123" s="194" t="s">
        <v>89</v>
      </c>
      <c r="T123" s="194" t="s">
        <v>89</v>
      </c>
      <c r="U123" s="194" t="s">
        <v>89</v>
      </c>
      <c r="V123" s="194" t="s">
        <v>89</v>
      </c>
      <c r="W123" s="194">
        <v>1</v>
      </c>
      <c r="X123" s="179">
        <v>1</v>
      </c>
      <c r="Y123" s="180" t="s">
        <v>89</v>
      </c>
      <c r="Z123" s="180" t="s">
        <v>89</v>
      </c>
      <c r="AA123" s="195"/>
      <c r="AB123" s="195"/>
      <c r="AC123" s="195" t="s">
        <v>878</v>
      </c>
      <c r="AD123" s="195" t="s">
        <v>879</v>
      </c>
      <c r="AE123" s="195"/>
      <c r="AF123" s="194">
        <v>990</v>
      </c>
      <c r="AG123" s="247" t="s">
        <v>880</v>
      </c>
      <c r="AH123" s="247" t="s">
        <v>881</v>
      </c>
      <c r="AI123" s="96">
        <v>4350695760</v>
      </c>
      <c r="AJ123" s="194" t="s">
        <v>89</v>
      </c>
      <c r="AK123" s="194" t="s">
        <v>89</v>
      </c>
      <c r="AL123" s="180" t="s">
        <v>882</v>
      </c>
      <c r="AM123" s="311"/>
      <c r="AN123" s="403" t="s">
        <v>1413</v>
      </c>
    </row>
    <row r="124" spans="1:47" s="41" customFormat="1" ht="110.25" customHeight="1" x14ac:dyDescent="0.2">
      <c r="A124" s="224" t="s">
        <v>883</v>
      </c>
      <c r="B124" s="232" t="s">
        <v>819</v>
      </c>
      <c r="C124" s="185" t="s">
        <v>820</v>
      </c>
      <c r="D124" s="185" t="s">
        <v>821</v>
      </c>
      <c r="E124" s="185" t="s">
        <v>884</v>
      </c>
      <c r="F124" s="76">
        <v>0.91</v>
      </c>
      <c r="G124" s="194" t="s">
        <v>160</v>
      </c>
      <c r="H124" s="185" t="s">
        <v>161</v>
      </c>
      <c r="I124" s="185" t="s">
        <v>63</v>
      </c>
      <c r="J124" s="194" t="s">
        <v>162</v>
      </c>
      <c r="K124" s="229" t="s">
        <v>163</v>
      </c>
      <c r="L124" s="194" t="s">
        <v>164</v>
      </c>
      <c r="M124" s="178">
        <v>42736</v>
      </c>
      <c r="N124" s="178">
        <v>43981</v>
      </c>
      <c r="O124" s="185" t="s">
        <v>885</v>
      </c>
      <c r="P124" s="185" t="s">
        <v>886</v>
      </c>
      <c r="Q124" s="179">
        <v>1</v>
      </c>
      <c r="R124" s="179">
        <v>1</v>
      </c>
      <c r="S124" s="179">
        <v>1</v>
      </c>
      <c r="T124" s="179">
        <v>1</v>
      </c>
      <c r="U124" s="194">
        <v>0</v>
      </c>
      <c r="V124" s="179">
        <v>0</v>
      </c>
      <c r="W124" s="179">
        <v>1</v>
      </c>
      <c r="X124" s="179">
        <v>1</v>
      </c>
      <c r="Y124" s="269">
        <v>1</v>
      </c>
      <c r="Z124" s="269">
        <v>1</v>
      </c>
      <c r="AA124" s="194"/>
      <c r="AB124" s="194"/>
      <c r="AC124" s="185" t="s">
        <v>703</v>
      </c>
      <c r="AD124" s="185" t="s">
        <v>169</v>
      </c>
      <c r="AE124" s="194"/>
      <c r="AF124" s="194">
        <v>1109</v>
      </c>
      <c r="AG124" s="185" t="s">
        <v>704</v>
      </c>
      <c r="AH124" s="185" t="s">
        <v>705</v>
      </c>
      <c r="AI124" s="297">
        <f>+[1]Hoja1!$E$8+[1]Hoja1!$G$10+[1]Hoja1!$G$9+602400000</f>
        <v>2980043200</v>
      </c>
      <c r="AJ124" s="293">
        <v>1</v>
      </c>
      <c r="AK124" s="302">
        <f>+AI124-602400000</f>
        <v>2377643200</v>
      </c>
      <c r="AL124" s="300" t="s">
        <v>1412</v>
      </c>
      <c r="AM124" s="324"/>
      <c r="AN124" s="330">
        <v>2019</v>
      </c>
    </row>
    <row r="125" spans="1:47" s="41" customFormat="1" ht="102" x14ac:dyDescent="0.2">
      <c r="A125" s="224" t="s">
        <v>887</v>
      </c>
      <c r="B125" s="225" t="s">
        <v>819</v>
      </c>
      <c r="C125" s="195" t="s">
        <v>888</v>
      </c>
      <c r="D125" s="195" t="s">
        <v>889</v>
      </c>
      <c r="E125" s="195" t="s">
        <v>890</v>
      </c>
      <c r="F125" s="76">
        <v>0.91</v>
      </c>
      <c r="G125" s="194" t="s">
        <v>872</v>
      </c>
      <c r="H125" s="194" t="s">
        <v>873</v>
      </c>
      <c r="I125" s="194" t="s">
        <v>63</v>
      </c>
      <c r="J125" s="194" t="s">
        <v>874</v>
      </c>
      <c r="K125" s="229" t="s">
        <v>875</v>
      </c>
      <c r="L125" s="194" t="s">
        <v>876</v>
      </c>
      <c r="M125" s="178">
        <v>42736</v>
      </c>
      <c r="N125" s="178">
        <v>44195</v>
      </c>
      <c r="O125" s="195" t="s">
        <v>891</v>
      </c>
      <c r="P125" s="195" t="s">
        <v>891</v>
      </c>
      <c r="Q125" s="194">
        <v>1</v>
      </c>
      <c r="R125" s="194">
        <v>1</v>
      </c>
      <c r="S125" s="194">
        <v>1</v>
      </c>
      <c r="T125" s="194">
        <v>1</v>
      </c>
      <c r="U125" s="194">
        <v>1</v>
      </c>
      <c r="V125" s="179">
        <v>1</v>
      </c>
      <c r="W125" s="194">
        <v>1</v>
      </c>
      <c r="X125" s="179">
        <v>1</v>
      </c>
      <c r="Y125" s="294">
        <v>1</v>
      </c>
      <c r="Z125" s="240">
        <v>1</v>
      </c>
      <c r="AA125" s="195"/>
      <c r="AB125" s="195"/>
      <c r="AC125" s="195" t="s">
        <v>892</v>
      </c>
      <c r="AD125" s="194"/>
      <c r="AE125" s="194"/>
      <c r="AF125" s="194" t="s">
        <v>345</v>
      </c>
      <c r="AG125" s="195" t="s">
        <v>893</v>
      </c>
      <c r="AH125" s="194" t="s">
        <v>345</v>
      </c>
      <c r="AI125" s="194" t="s">
        <v>345</v>
      </c>
      <c r="AJ125" s="194" t="s">
        <v>345</v>
      </c>
      <c r="AK125" s="194" t="s">
        <v>89</v>
      </c>
      <c r="AL125" s="194" t="s">
        <v>894</v>
      </c>
      <c r="AM125" s="311" t="s">
        <v>895</v>
      </c>
      <c r="AN125" s="330">
        <v>2019</v>
      </c>
    </row>
    <row r="126" spans="1:47" s="41" customFormat="1" ht="165.75" x14ac:dyDescent="0.2">
      <c r="A126" s="224" t="s">
        <v>896</v>
      </c>
      <c r="B126" s="225" t="s">
        <v>819</v>
      </c>
      <c r="C126" s="195" t="s">
        <v>897</v>
      </c>
      <c r="D126" s="195" t="s">
        <v>898</v>
      </c>
      <c r="E126" s="255" t="s">
        <v>899</v>
      </c>
      <c r="F126" s="76">
        <v>0.91</v>
      </c>
      <c r="G126" s="194" t="s">
        <v>900</v>
      </c>
      <c r="H126" s="194" t="s">
        <v>901</v>
      </c>
      <c r="I126" s="194" t="s">
        <v>63</v>
      </c>
      <c r="J126" s="194" t="s">
        <v>902</v>
      </c>
      <c r="K126" s="229" t="s">
        <v>903</v>
      </c>
      <c r="L126" s="194" t="s">
        <v>904</v>
      </c>
      <c r="M126" s="178">
        <v>42736</v>
      </c>
      <c r="N126" s="178">
        <v>43981</v>
      </c>
      <c r="O126" s="256" t="s">
        <v>905</v>
      </c>
      <c r="P126" s="195" t="s">
        <v>906</v>
      </c>
      <c r="Q126" s="179">
        <v>1</v>
      </c>
      <c r="R126" s="179">
        <v>1</v>
      </c>
      <c r="S126" s="179">
        <v>1</v>
      </c>
      <c r="T126" s="179">
        <v>1</v>
      </c>
      <c r="U126" s="179">
        <v>1</v>
      </c>
      <c r="V126" s="179">
        <v>1</v>
      </c>
      <c r="W126" s="179">
        <v>1</v>
      </c>
      <c r="X126" s="179">
        <v>1</v>
      </c>
      <c r="Y126" s="240">
        <v>1</v>
      </c>
      <c r="Z126" s="240">
        <v>1</v>
      </c>
      <c r="AA126" s="195"/>
      <c r="AB126" s="195"/>
      <c r="AC126" s="195" t="s">
        <v>907</v>
      </c>
      <c r="AD126" s="195" t="s">
        <v>908</v>
      </c>
      <c r="AE126" s="195"/>
      <c r="AF126" s="194">
        <v>1059</v>
      </c>
      <c r="AG126" s="194" t="s">
        <v>909</v>
      </c>
      <c r="AH126" s="180" t="s">
        <v>910</v>
      </c>
      <c r="AI126" s="96">
        <v>22329801000</v>
      </c>
      <c r="AJ126" s="257" t="s">
        <v>89</v>
      </c>
      <c r="AK126" s="257" t="s">
        <v>89</v>
      </c>
      <c r="AL126" s="256" t="s">
        <v>911</v>
      </c>
      <c r="AM126" s="328" t="s">
        <v>1407</v>
      </c>
      <c r="AN126" s="330">
        <v>2019</v>
      </c>
    </row>
    <row r="127" spans="1:47" s="41" customFormat="1" ht="102" x14ac:dyDescent="0.2">
      <c r="A127" s="224" t="s">
        <v>912</v>
      </c>
      <c r="B127" s="225" t="s">
        <v>819</v>
      </c>
      <c r="C127" s="195" t="s">
        <v>897</v>
      </c>
      <c r="D127" s="195" t="s">
        <v>898</v>
      </c>
      <c r="E127" s="195" t="s">
        <v>913</v>
      </c>
      <c r="F127" s="76">
        <v>0.91</v>
      </c>
      <c r="G127" s="194" t="s">
        <v>900</v>
      </c>
      <c r="H127" s="194" t="s">
        <v>901</v>
      </c>
      <c r="I127" s="194" t="s">
        <v>63</v>
      </c>
      <c r="J127" s="194" t="s">
        <v>902</v>
      </c>
      <c r="K127" s="229" t="s">
        <v>903</v>
      </c>
      <c r="L127" s="194" t="s">
        <v>904</v>
      </c>
      <c r="M127" s="178">
        <v>42736</v>
      </c>
      <c r="N127" s="178">
        <v>43981</v>
      </c>
      <c r="O127" s="195" t="s">
        <v>914</v>
      </c>
      <c r="P127" s="195" t="s">
        <v>914</v>
      </c>
      <c r="Q127" s="194">
        <v>1</v>
      </c>
      <c r="R127" s="194">
        <v>1</v>
      </c>
      <c r="S127" s="194">
        <v>1</v>
      </c>
      <c r="T127" s="194">
        <v>1</v>
      </c>
      <c r="U127" s="194">
        <v>1</v>
      </c>
      <c r="V127" s="179">
        <v>1</v>
      </c>
      <c r="W127" s="134">
        <v>1</v>
      </c>
      <c r="X127" s="179">
        <v>1</v>
      </c>
      <c r="Y127" s="180">
        <v>1</v>
      </c>
      <c r="Z127" s="179">
        <v>1</v>
      </c>
      <c r="AA127" s="195"/>
      <c r="AB127" s="195"/>
      <c r="AC127" s="195" t="s">
        <v>907</v>
      </c>
      <c r="AD127" s="195" t="s">
        <v>908</v>
      </c>
      <c r="AE127" s="195"/>
      <c r="AF127" s="194">
        <v>1059</v>
      </c>
      <c r="AG127" s="194" t="s">
        <v>909</v>
      </c>
      <c r="AH127" s="180" t="s">
        <v>910</v>
      </c>
      <c r="AI127" s="96">
        <v>22329801000</v>
      </c>
      <c r="AJ127" s="194" t="s">
        <v>373</v>
      </c>
      <c r="AK127" s="194" t="s">
        <v>373</v>
      </c>
      <c r="AL127" s="180" t="s">
        <v>915</v>
      </c>
      <c r="AM127" s="312" t="s">
        <v>916</v>
      </c>
      <c r="AN127" s="330">
        <v>2019</v>
      </c>
    </row>
    <row r="128" spans="1:47" s="41" customFormat="1" ht="153" x14ac:dyDescent="0.2">
      <c r="A128" s="224" t="s">
        <v>917</v>
      </c>
      <c r="B128" s="225" t="s">
        <v>819</v>
      </c>
      <c r="C128" s="195" t="s">
        <v>897</v>
      </c>
      <c r="D128" s="180" t="s">
        <v>918</v>
      </c>
      <c r="E128" s="180" t="s">
        <v>919</v>
      </c>
      <c r="F128" s="76">
        <v>0.91</v>
      </c>
      <c r="G128" s="194" t="s">
        <v>900</v>
      </c>
      <c r="H128" s="194" t="s">
        <v>920</v>
      </c>
      <c r="I128" s="194" t="s">
        <v>63</v>
      </c>
      <c r="J128" s="194" t="s">
        <v>921</v>
      </c>
      <c r="K128" s="194" t="s">
        <v>922</v>
      </c>
      <c r="L128" s="180" t="s">
        <v>923</v>
      </c>
      <c r="M128" s="178">
        <v>42948</v>
      </c>
      <c r="N128" s="178">
        <v>44196</v>
      </c>
      <c r="O128" s="180" t="s">
        <v>924</v>
      </c>
      <c r="P128" s="180" t="s">
        <v>925</v>
      </c>
      <c r="Q128" s="194">
        <v>2</v>
      </c>
      <c r="R128" s="194">
        <v>4</v>
      </c>
      <c r="S128" s="194">
        <v>4</v>
      </c>
      <c r="T128" s="194">
        <v>2</v>
      </c>
      <c r="U128" s="194">
        <v>2</v>
      </c>
      <c r="V128" s="179">
        <v>1</v>
      </c>
      <c r="W128" s="258">
        <v>10</v>
      </c>
      <c r="X128" s="259">
        <v>2.5</v>
      </c>
      <c r="Y128" s="359">
        <v>12</v>
      </c>
      <c r="Z128" s="259">
        <v>3</v>
      </c>
      <c r="AA128" s="195"/>
      <c r="AB128" s="195"/>
      <c r="AC128" s="195" t="s">
        <v>668</v>
      </c>
      <c r="AD128" s="195" t="s">
        <v>926</v>
      </c>
      <c r="AE128" s="195"/>
      <c r="AF128" s="194">
        <v>71</v>
      </c>
      <c r="AG128" s="78" t="s">
        <v>927</v>
      </c>
      <c r="AH128" s="86" t="s">
        <v>928</v>
      </c>
      <c r="AI128" s="361">
        <v>112050000</v>
      </c>
      <c r="AJ128" s="360" t="s">
        <v>89</v>
      </c>
      <c r="AK128" s="362" t="s">
        <v>89</v>
      </c>
      <c r="AL128" s="363" t="s">
        <v>1440</v>
      </c>
      <c r="AM128" s="364" t="s">
        <v>1441</v>
      </c>
      <c r="AN128" s="330">
        <v>2019</v>
      </c>
    </row>
    <row r="129" spans="1:40" s="41" customFormat="1" ht="114.75" x14ac:dyDescent="0.2">
      <c r="A129" s="224" t="s">
        <v>929</v>
      </c>
      <c r="B129" s="225" t="s">
        <v>819</v>
      </c>
      <c r="C129" s="195" t="s">
        <v>897</v>
      </c>
      <c r="D129" s="180" t="s">
        <v>918</v>
      </c>
      <c r="E129" s="180" t="s">
        <v>930</v>
      </c>
      <c r="F129" s="76">
        <v>0.91</v>
      </c>
      <c r="G129" s="194" t="s">
        <v>900</v>
      </c>
      <c r="H129" s="194" t="s">
        <v>920</v>
      </c>
      <c r="I129" s="194" t="s">
        <v>63</v>
      </c>
      <c r="J129" s="194" t="s">
        <v>921</v>
      </c>
      <c r="K129" s="194" t="s">
        <v>922</v>
      </c>
      <c r="L129" s="180" t="s">
        <v>923</v>
      </c>
      <c r="M129" s="178">
        <v>42946</v>
      </c>
      <c r="N129" s="178">
        <v>44196</v>
      </c>
      <c r="O129" s="180" t="s">
        <v>931</v>
      </c>
      <c r="P129" s="180" t="s">
        <v>932</v>
      </c>
      <c r="Q129" s="179">
        <v>1</v>
      </c>
      <c r="R129" s="179">
        <v>1</v>
      </c>
      <c r="S129" s="179">
        <v>1</v>
      </c>
      <c r="T129" s="179">
        <v>1</v>
      </c>
      <c r="U129" s="179">
        <v>1</v>
      </c>
      <c r="V129" s="179">
        <v>1</v>
      </c>
      <c r="W129" s="179">
        <v>1</v>
      </c>
      <c r="X129" s="179">
        <v>1</v>
      </c>
      <c r="Y129" s="179">
        <v>1</v>
      </c>
      <c r="Z129" s="179">
        <v>1</v>
      </c>
      <c r="AA129" s="195"/>
      <c r="AB129" s="195"/>
      <c r="AC129" s="195" t="s">
        <v>933</v>
      </c>
      <c r="AD129" s="195" t="s">
        <v>908</v>
      </c>
      <c r="AE129" s="195"/>
      <c r="AF129" s="194">
        <v>71</v>
      </c>
      <c r="AG129" s="78" t="s">
        <v>927</v>
      </c>
      <c r="AH129" s="86" t="s">
        <v>934</v>
      </c>
      <c r="AI129" s="361">
        <v>450000000</v>
      </c>
      <c r="AJ129" s="268" t="s">
        <v>935</v>
      </c>
      <c r="AK129" s="343">
        <v>10350000</v>
      </c>
      <c r="AL129" s="365" t="s">
        <v>1442</v>
      </c>
      <c r="AM129" s="364" t="s">
        <v>936</v>
      </c>
      <c r="AN129" s="330">
        <v>2019</v>
      </c>
    </row>
    <row r="130" spans="1:40" s="41" customFormat="1" ht="204" x14ac:dyDescent="0.2">
      <c r="A130" s="224" t="s">
        <v>937</v>
      </c>
      <c r="B130" s="225" t="s">
        <v>819</v>
      </c>
      <c r="C130" s="195" t="s">
        <v>897</v>
      </c>
      <c r="D130" s="195" t="s">
        <v>918</v>
      </c>
      <c r="E130" s="195" t="s">
        <v>938</v>
      </c>
      <c r="F130" s="76">
        <v>0.91</v>
      </c>
      <c r="G130" s="194" t="s">
        <v>160</v>
      </c>
      <c r="H130" s="194" t="s">
        <v>315</v>
      </c>
      <c r="I130" s="194" t="s">
        <v>63</v>
      </c>
      <c r="J130" s="344" t="s">
        <v>1429</v>
      </c>
      <c r="K130" s="344" t="s">
        <v>316</v>
      </c>
      <c r="L130" s="345" t="s">
        <v>1430</v>
      </c>
      <c r="M130" s="178">
        <v>42736</v>
      </c>
      <c r="N130" s="178">
        <v>43981</v>
      </c>
      <c r="O130" s="195" t="s">
        <v>939</v>
      </c>
      <c r="P130" s="195" t="s">
        <v>940</v>
      </c>
      <c r="Q130" s="179">
        <v>1</v>
      </c>
      <c r="R130" s="179">
        <v>1</v>
      </c>
      <c r="S130" s="179">
        <v>1</v>
      </c>
      <c r="T130" s="179">
        <v>1</v>
      </c>
      <c r="U130" s="179">
        <v>1</v>
      </c>
      <c r="V130" s="179">
        <v>1</v>
      </c>
      <c r="W130" s="179">
        <v>1</v>
      </c>
      <c r="X130" s="179">
        <v>1</v>
      </c>
      <c r="Y130" s="342">
        <v>0.75729999999999997</v>
      </c>
      <c r="Z130" s="342">
        <v>0.75729999999999997</v>
      </c>
      <c r="AA130" s="195"/>
      <c r="AB130" s="195"/>
      <c r="AC130" s="195" t="s">
        <v>168</v>
      </c>
      <c r="AD130" s="195" t="s">
        <v>941</v>
      </c>
      <c r="AE130" s="195"/>
      <c r="AF130" s="194">
        <v>417</v>
      </c>
      <c r="AG130" s="195" t="s">
        <v>942</v>
      </c>
      <c r="AH130" s="180" t="s">
        <v>943</v>
      </c>
      <c r="AI130" s="96">
        <v>5476000000</v>
      </c>
      <c r="AJ130" s="179"/>
      <c r="AK130" s="343">
        <v>3976000</v>
      </c>
      <c r="AL130" s="285" t="s">
        <v>1455</v>
      </c>
      <c r="AM130" s="311"/>
      <c r="AN130" s="330">
        <v>2019</v>
      </c>
    </row>
    <row r="131" spans="1:40" s="41" customFormat="1" x14ac:dyDescent="0.2">
      <c r="A131" s="224"/>
      <c r="B131" s="43"/>
      <c r="C131" s="43"/>
      <c r="D131" s="43"/>
      <c r="E131" s="43"/>
      <c r="F131" s="194"/>
      <c r="G131" s="43"/>
      <c r="H131" s="43"/>
      <c r="I131" s="43"/>
      <c r="J131" s="43"/>
      <c r="K131" s="44"/>
      <c r="L131" s="44"/>
      <c r="M131" s="45"/>
      <c r="N131" s="45"/>
      <c r="O131" s="43"/>
      <c r="P131" s="43"/>
      <c r="Q131" s="43"/>
      <c r="R131" s="43"/>
      <c r="S131" s="43"/>
      <c r="T131" s="43"/>
      <c r="U131" s="43"/>
      <c r="V131" s="43"/>
      <c r="W131" s="100"/>
      <c r="X131" s="44"/>
      <c r="Y131" s="43"/>
      <c r="Z131" s="43"/>
      <c r="AA131" s="43"/>
      <c r="AB131" s="43"/>
      <c r="AC131" s="43"/>
      <c r="AD131" s="43"/>
      <c r="AE131" s="43"/>
      <c r="AF131" s="43"/>
      <c r="AG131" s="43"/>
      <c r="AH131" s="43"/>
      <c r="AI131" s="43"/>
      <c r="AJ131" s="43"/>
      <c r="AK131" s="43"/>
      <c r="AL131" s="43"/>
      <c r="AM131" s="43"/>
    </row>
    <row r="132" spans="1:40" s="41" customFormat="1" x14ac:dyDescent="0.2">
      <c r="A132" s="224"/>
      <c r="B132" s="43"/>
      <c r="C132" s="43"/>
      <c r="D132" s="43"/>
      <c r="E132" s="43"/>
      <c r="F132" s="43"/>
      <c r="G132" s="43"/>
      <c r="H132" s="43"/>
      <c r="I132" s="43"/>
      <c r="J132" s="43"/>
      <c r="K132" s="44"/>
      <c r="L132" s="44"/>
      <c r="M132" s="45"/>
      <c r="N132" s="45"/>
      <c r="O132" s="43"/>
      <c r="P132" s="43"/>
      <c r="Q132" s="43"/>
      <c r="R132" s="43"/>
      <c r="S132" s="43"/>
      <c r="T132" s="43"/>
      <c r="U132" s="43"/>
      <c r="V132" s="43"/>
      <c r="W132" s="44"/>
      <c r="X132" s="44"/>
      <c r="Y132" s="43"/>
      <c r="Z132" s="43"/>
      <c r="AA132" s="43"/>
      <c r="AB132" s="43"/>
      <c r="AC132" s="43"/>
      <c r="AD132" s="43"/>
      <c r="AE132" s="43"/>
      <c r="AF132" s="43"/>
      <c r="AG132" s="43"/>
      <c r="AH132" s="43"/>
      <c r="AI132" s="43"/>
      <c r="AJ132" s="43"/>
      <c r="AK132" s="43"/>
      <c r="AL132" s="43"/>
      <c r="AM132" s="43"/>
    </row>
    <row r="133" spans="1:40" s="41" customFormat="1" x14ac:dyDescent="0.2">
      <c r="A133" s="224"/>
      <c r="B133" s="43"/>
      <c r="C133" s="43"/>
      <c r="D133" s="43"/>
      <c r="E133" s="43"/>
      <c r="F133" s="43"/>
      <c r="G133" s="43"/>
      <c r="H133" s="43"/>
      <c r="I133" s="43"/>
      <c r="J133" s="43"/>
      <c r="K133" s="44"/>
      <c r="L133" s="44"/>
      <c r="M133" s="45"/>
      <c r="N133" s="45"/>
      <c r="O133" s="43"/>
      <c r="P133" s="43"/>
      <c r="Q133" s="46"/>
      <c r="R133" s="43"/>
      <c r="S133" s="43"/>
      <c r="T133" s="43"/>
      <c r="U133" s="43"/>
      <c r="V133" s="43"/>
      <c r="W133" s="44"/>
      <c r="X133" s="44"/>
      <c r="Y133" s="43"/>
      <c r="Z133" s="43"/>
      <c r="AA133" s="43"/>
      <c r="AB133" s="43"/>
      <c r="AC133" s="43"/>
      <c r="AD133" s="43"/>
      <c r="AE133" s="43"/>
      <c r="AF133" s="43"/>
      <c r="AG133" s="43"/>
      <c r="AH133" s="43"/>
      <c r="AI133" s="43"/>
      <c r="AJ133" s="43"/>
      <c r="AK133" s="43"/>
      <c r="AL133" s="43"/>
      <c r="AM133" s="43"/>
    </row>
    <row r="134" spans="1:40" s="41" customFormat="1" x14ac:dyDescent="0.2">
      <c r="A134" s="224"/>
      <c r="B134" s="43"/>
      <c r="C134" s="43"/>
      <c r="D134" s="43"/>
      <c r="E134" s="43"/>
      <c r="F134" s="43"/>
      <c r="G134" s="43"/>
      <c r="H134" s="43"/>
      <c r="I134" s="43"/>
      <c r="J134" s="43"/>
      <c r="K134" s="44"/>
      <c r="L134" s="44"/>
      <c r="M134" s="45"/>
      <c r="N134" s="45"/>
      <c r="O134" s="43"/>
      <c r="P134" s="43"/>
      <c r="Q134" s="43"/>
      <c r="R134" s="43"/>
      <c r="S134" s="43"/>
      <c r="T134" s="43"/>
      <c r="U134" s="43"/>
      <c r="V134" s="43"/>
      <c r="W134" s="44"/>
      <c r="X134" s="44"/>
      <c r="Y134" s="43"/>
      <c r="Z134" s="43"/>
      <c r="AA134" s="43"/>
      <c r="AB134" s="43"/>
      <c r="AC134" s="43"/>
      <c r="AD134" s="43"/>
      <c r="AE134" s="43"/>
      <c r="AF134" s="43"/>
      <c r="AG134" s="43"/>
      <c r="AH134" s="43"/>
      <c r="AI134" s="43"/>
      <c r="AJ134" s="43"/>
      <c r="AK134" s="43"/>
      <c r="AL134" s="43"/>
      <c r="AM134" s="43"/>
    </row>
    <row r="135" spans="1:40" s="41" customFormat="1" x14ac:dyDescent="0.2">
      <c r="A135" s="224"/>
      <c r="B135" s="43"/>
      <c r="C135" s="43"/>
      <c r="D135" s="43"/>
      <c r="E135" s="43"/>
      <c r="F135" s="43"/>
      <c r="G135" s="43"/>
      <c r="H135" s="43"/>
      <c r="I135" s="43"/>
      <c r="J135" s="43"/>
      <c r="K135" s="44"/>
      <c r="L135" s="44"/>
      <c r="M135" s="45"/>
      <c r="N135" s="45"/>
      <c r="O135" s="43"/>
      <c r="P135" s="43"/>
      <c r="Q135" s="43"/>
      <c r="R135" s="43"/>
      <c r="S135" s="43"/>
      <c r="T135" s="43"/>
      <c r="U135" s="50"/>
      <c r="V135" s="50"/>
      <c r="W135" s="44"/>
      <c r="X135" s="44"/>
      <c r="Y135" s="43"/>
      <c r="Z135" s="43"/>
      <c r="AA135" s="43"/>
      <c r="AB135" s="43"/>
      <c r="AC135" s="43"/>
      <c r="AD135" s="43"/>
      <c r="AE135" s="43"/>
      <c r="AF135" s="43"/>
      <c r="AG135" s="43"/>
      <c r="AH135" s="43"/>
      <c r="AI135" s="43"/>
      <c r="AJ135" s="43"/>
      <c r="AK135" s="43"/>
      <c r="AL135" s="43"/>
      <c r="AM135" s="43"/>
    </row>
    <row r="136" spans="1:40" s="41" customFormat="1" x14ac:dyDescent="0.2">
      <c r="A136" s="224"/>
      <c r="B136" s="43"/>
      <c r="C136" s="43"/>
      <c r="D136" s="43"/>
      <c r="E136" s="43"/>
      <c r="F136" s="43"/>
      <c r="G136" s="43"/>
      <c r="H136" s="43"/>
      <c r="I136" s="43"/>
      <c r="J136" s="43"/>
      <c r="K136" s="44"/>
      <c r="L136" s="44"/>
      <c r="M136" s="45"/>
      <c r="N136" s="45"/>
      <c r="O136" s="43"/>
      <c r="P136" s="43"/>
      <c r="Q136" s="43"/>
      <c r="R136" s="43"/>
      <c r="S136" s="43"/>
      <c r="T136" s="43"/>
      <c r="U136" s="50"/>
      <c r="V136" s="50"/>
      <c r="W136" s="44"/>
      <c r="X136" s="44"/>
      <c r="Y136" s="43"/>
      <c r="Z136" s="43"/>
      <c r="AA136" s="43"/>
      <c r="AB136" s="43"/>
      <c r="AC136" s="43"/>
      <c r="AD136" s="43"/>
      <c r="AE136" s="43"/>
      <c r="AF136" s="43"/>
      <c r="AG136" s="43"/>
      <c r="AH136" s="43"/>
      <c r="AI136" s="43"/>
      <c r="AJ136" s="43"/>
      <c r="AK136" s="43"/>
      <c r="AL136" s="43"/>
      <c r="AM136" s="43"/>
    </row>
    <row r="137" spans="1:40" s="41" customFormat="1" x14ac:dyDescent="0.2">
      <c r="A137" s="224"/>
      <c r="B137" s="43"/>
      <c r="C137" s="43"/>
      <c r="D137" s="43"/>
      <c r="E137" s="43"/>
      <c r="F137" s="43"/>
      <c r="G137" s="43"/>
      <c r="H137" s="43"/>
      <c r="I137" s="43"/>
      <c r="J137" s="43"/>
      <c r="K137" s="44"/>
      <c r="L137" s="44"/>
      <c r="M137" s="45"/>
      <c r="N137" s="45"/>
      <c r="O137" s="43"/>
      <c r="P137" s="43"/>
      <c r="Q137" s="43"/>
      <c r="R137" s="43"/>
      <c r="S137" s="43"/>
      <c r="T137" s="43"/>
      <c r="U137" s="50"/>
      <c r="V137" s="50"/>
      <c r="W137" s="44"/>
      <c r="X137" s="44"/>
      <c r="Y137" s="43"/>
      <c r="Z137" s="43"/>
      <c r="AA137" s="43"/>
      <c r="AB137" s="43"/>
      <c r="AC137" s="43"/>
      <c r="AD137" s="43"/>
      <c r="AE137" s="43"/>
      <c r="AF137" s="43"/>
      <c r="AG137" s="43"/>
      <c r="AH137" s="43"/>
      <c r="AI137" s="43"/>
      <c r="AJ137" s="43"/>
      <c r="AK137" s="43"/>
      <c r="AL137" s="43"/>
      <c r="AM137" s="43"/>
    </row>
    <row r="138" spans="1:40" s="41" customFormat="1" x14ac:dyDescent="0.2">
      <c r="A138" s="224"/>
      <c r="B138" s="43"/>
      <c r="C138" s="43"/>
      <c r="D138" s="43"/>
      <c r="E138" s="43"/>
      <c r="F138" s="43"/>
      <c r="G138" s="43"/>
      <c r="H138" s="43"/>
      <c r="I138" s="43"/>
      <c r="J138" s="43"/>
      <c r="K138" s="44"/>
      <c r="L138" s="44"/>
      <c r="M138" s="45"/>
      <c r="N138" s="45"/>
      <c r="O138" s="43"/>
      <c r="P138" s="43"/>
      <c r="Q138" s="43"/>
      <c r="R138" s="43"/>
      <c r="S138" s="43"/>
      <c r="T138" s="43"/>
      <c r="U138" s="50"/>
      <c r="V138" s="50"/>
      <c r="W138" s="44"/>
      <c r="X138" s="44"/>
      <c r="Y138" s="43"/>
      <c r="Z138" s="43"/>
      <c r="AA138" s="43"/>
      <c r="AB138" s="43"/>
      <c r="AC138" s="43"/>
      <c r="AD138" s="43"/>
      <c r="AE138" s="43"/>
      <c r="AF138" s="43"/>
      <c r="AG138" s="43"/>
      <c r="AH138" s="43"/>
      <c r="AI138" s="43"/>
      <c r="AJ138" s="43"/>
      <c r="AK138" s="43"/>
      <c r="AL138" s="43"/>
      <c r="AM138" s="43"/>
    </row>
    <row r="139" spans="1:40" s="41" customFormat="1" x14ac:dyDescent="0.2">
      <c r="A139" s="224"/>
      <c r="B139" s="43"/>
      <c r="C139" s="43"/>
      <c r="D139" s="43"/>
      <c r="E139" s="43"/>
      <c r="F139" s="43"/>
      <c r="G139" s="43"/>
      <c r="H139" s="43"/>
      <c r="I139" s="43"/>
      <c r="J139" s="43"/>
      <c r="K139" s="44"/>
      <c r="L139" s="44"/>
      <c r="M139" s="45"/>
      <c r="N139" s="45"/>
      <c r="O139" s="43"/>
      <c r="P139" s="43"/>
      <c r="Q139" s="43"/>
      <c r="R139" s="43"/>
      <c r="S139" s="43"/>
      <c r="T139" s="43"/>
      <c r="U139" s="50"/>
      <c r="V139" s="50"/>
      <c r="W139" s="44"/>
      <c r="X139" s="44"/>
      <c r="Y139" s="43"/>
      <c r="Z139" s="43"/>
      <c r="AA139" s="43"/>
      <c r="AB139" s="43"/>
      <c r="AC139" s="43"/>
      <c r="AD139" s="43"/>
      <c r="AE139" s="43"/>
      <c r="AF139" s="43"/>
      <c r="AG139" s="43"/>
      <c r="AH139" s="43"/>
      <c r="AI139" s="43"/>
      <c r="AJ139" s="43"/>
      <c r="AK139" s="43"/>
      <c r="AL139" s="43"/>
      <c r="AM139" s="43"/>
    </row>
    <row r="140" spans="1:40" s="41" customFormat="1" x14ac:dyDescent="0.2">
      <c r="A140" s="224"/>
      <c r="B140" s="43"/>
      <c r="C140" s="43"/>
      <c r="D140" s="43"/>
      <c r="E140" s="43"/>
      <c r="F140" s="43"/>
      <c r="G140" s="43"/>
      <c r="H140" s="43"/>
      <c r="I140" s="43"/>
      <c r="J140" s="43"/>
      <c r="K140" s="44"/>
      <c r="L140" s="44"/>
      <c r="M140" s="45"/>
      <c r="N140" s="45"/>
      <c r="O140" s="43"/>
      <c r="P140" s="43"/>
      <c r="Q140" s="43"/>
      <c r="R140" s="43"/>
      <c r="S140" s="43"/>
      <c r="T140" s="43"/>
      <c r="U140" s="50"/>
      <c r="V140" s="50"/>
      <c r="W140" s="44"/>
      <c r="X140" s="44"/>
      <c r="Y140" s="43"/>
      <c r="Z140" s="43"/>
      <c r="AA140" s="43"/>
      <c r="AB140" s="43"/>
      <c r="AC140" s="43"/>
      <c r="AD140" s="43"/>
      <c r="AE140" s="43"/>
      <c r="AF140" s="43"/>
      <c r="AG140" s="43"/>
      <c r="AH140" s="43"/>
      <c r="AI140" s="43"/>
      <c r="AJ140" s="43"/>
      <c r="AK140" s="43"/>
      <c r="AL140" s="43"/>
      <c r="AM140" s="43"/>
    </row>
    <row r="141" spans="1:40" s="41" customFormat="1" x14ac:dyDescent="0.2">
      <c r="A141" s="224"/>
      <c r="B141" s="43"/>
      <c r="C141" s="43"/>
      <c r="D141" s="43"/>
      <c r="E141" s="43"/>
      <c r="F141" s="43"/>
      <c r="G141" s="43"/>
      <c r="H141" s="43"/>
      <c r="I141" s="43"/>
      <c r="J141" s="43"/>
      <c r="K141" s="44"/>
      <c r="L141" s="44"/>
      <c r="M141" s="45"/>
      <c r="N141" s="45"/>
      <c r="O141" s="43"/>
      <c r="P141" s="43"/>
      <c r="Q141" s="43"/>
      <c r="R141" s="43"/>
      <c r="S141" s="43"/>
      <c r="T141" s="43"/>
      <c r="U141" s="50"/>
      <c r="V141" s="50"/>
      <c r="W141" s="44"/>
      <c r="X141" s="44"/>
      <c r="Y141" s="43"/>
      <c r="Z141" s="43"/>
      <c r="AA141" s="43"/>
      <c r="AB141" s="43"/>
      <c r="AC141" s="43"/>
      <c r="AD141" s="43"/>
      <c r="AE141" s="43"/>
      <c r="AF141" s="43"/>
      <c r="AG141" s="43"/>
      <c r="AH141" s="43"/>
      <c r="AI141" s="43"/>
      <c r="AJ141" s="43"/>
      <c r="AK141" s="43"/>
      <c r="AL141" s="43"/>
      <c r="AM141" s="43"/>
    </row>
    <row r="142" spans="1:40" s="41" customFormat="1" x14ac:dyDescent="0.2">
      <c r="A142" s="224"/>
      <c r="B142" s="43"/>
      <c r="C142" s="43"/>
      <c r="D142" s="43"/>
      <c r="E142" s="43"/>
      <c r="F142" s="43"/>
      <c r="G142" s="43"/>
      <c r="H142" s="43"/>
      <c r="I142" s="43"/>
      <c r="J142" s="43"/>
      <c r="K142" s="44"/>
      <c r="L142" s="44"/>
      <c r="M142" s="45"/>
      <c r="N142" s="45"/>
      <c r="O142" s="43"/>
      <c r="P142" s="43"/>
      <c r="Q142" s="43"/>
      <c r="R142" s="43"/>
      <c r="S142" s="43"/>
      <c r="T142" s="43"/>
      <c r="U142" s="50"/>
      <c r="V142" s="50"/>
      <c r="W142" s="44"/>
      <c r="X142" s="44"/>
      <c r="Y142" s="43"/>
      <c r="Z142" s="43"/>
      <c r="AA142" s="43"/>
      <c r="AB142" s="43"/>
      <c r="AC142" s="43"/>
      <c r="AD142" s="43"/>
      <c r="AE142" s="43"/>
      <c r="AF142" s="43"/>
      <c r="AG142" s="43"/>
      <c r="AH142" s="43"/>
      <c r="AI142" s="43"/>
      <c r="AJ142" s="43"/>
      <c r="AK142" s="43"/>
      <c r="AL142" s="43"/>
      <c r="AM142" s="43"/>
    </row>
    <row r="143" spans="1:40" s="41" customFormat="1" x14ac:dyDescent="0.2">
      <c r="A143" s="224"/>
      <c r="B143" s="43"/>
      <c r="C143" s="43"/>
      <c r="D143" s="43"/>
      <c r="E143" s="43"/>
      <c r="F143" s="43"/>
      <c r="G143" s="43"/>
      <c r="H143" s="43"/>
      <c r="I143" s="43"/>
      <c r="J143" s="43"/>
      <c r="K143" s="44"/>
      <c r="L143" s="44"/>
      <c r="M143" s="45"/>
      <c r="N143" s="45"/>
      <c r="O143" s="43"/>
      <c r="P143" s="43"/>
      <c r="Q143" s="43"/>
      <c r="R143" s="43"/>
      <c r="S143" s="43"/>
      <c r="T143" s="43"/>
      <c r="U143" s="50"/>
      <c r="V143" s="50"/>
      <c r="W143" s="44"/>
      <c r="X143" s="44"/>
      <c r="Y143" s="43"/>
      <c r="Z143" s="43"/>
      <c r="AA143" s="43"/>
      <c r="AB143" s="43"/>
      <c r="AC143" s="43"/>
      <c r="AD143" s="43"/>
      <c r="AE143" s="43"/>
      <c r="AF143" s="43"/>
      <c r="AG143" s="43"/>
      <c r="AH143" s="43"/>
      <c r="AI143" s="43"/>
      <c r="AJ143" s="43"/>
      <c r="AK143" s="43"/>
      <c r="AL143" s="43"/>
      <c r="AM143" s="43"/>
    </row>
    <row r="144" spans="1:40" s="41" customFormat="1" x14ac:dyDescent="0.2">
      <c r="A144" s="224"/>
      <c r="B144" s="43"/>
      <c r="C144" s="43"/>
      <c r="D144" s="43"/>
      <c r="E144" s="43"/>
      <c r="F144" s="43"/>
      <c r="G144" s="43"/>
      <c r="H144" s="43"/>
      <c r="I144" s="43"/>
      <c r="J144" s="43"/>
      <c r="K144" s="44"/>
      <c r="L144" s="44"/>
      <c r="M144" s="45"/>
      <c r="N144" s="45"/>
      <c r="O144" s="43"/>
      <c r="P144" s="43"/>
      <c r="Q144" s="43"/>
      <c r="R144" s="43"/>
      <c r="S144" s="43"/>
      <c r="T144" s="43"/>
      <c r="U144" s="50"/>
      <c r="V144" s="50"/>
      <c r="W144" s="44"/>
      <c r="X144" s="44"/>
      <c r="Y144" s="43"/>
      <c r="Z144" s="43"/>
      <c r="AA144" s="43"/>
      <c r="AB144" s="43"/>
      <c r="AC144" s="43"/>
      <c r="AD144" s="43"/>
      <c r="AE144" s="43"/>
      <c r="AF144" s="43"/>
      <c r="AG144" s="43"/>
      <c r="AH144" s="43"/>
      <c r="AI144" s="43"/>
      <c r="AJ144" s="43"/>
      <c r="AK144" s="43"/>
      <c r="AL144" s="43"/>
      <c r="AM144" s="43"/>
    </row>
    <row r="145" spans="1:39" x14ac:dyDescent="0.2">
      <c r="A145" s="221"/>
      <c r="B145" s="36"/>
      <c r="C145" s="36"/>
      <c r="D145" s="36"/>
      <c r="E145" s="36"/>
      <c r="F145" s="36"/>
      <c r="G145" s="36"/>
      <c r="H145" s="36"/>
      <c r="I145" s="36"/>
      <c r="J145" s="36"/>
      <c r="K145" s="37"/>
      <c r="L145" s="37"/>
      <c r="M145" s="38"/>
      <c r="N145" s="38"/>
      <c r="O145" s="36"/>
      <c r="P145" s="36"/>
      <c r="Q145" s="36"/>
      <c r="R145" s="36"/>
      <c r="S145" s="36"/>
      <c r="T145" s="36"/>
      <c r="U145" s="51"/>
      <c r="V145" s="51"/>
      <c r="W145" s="37"/>
      <c r="X145" s="37"/>
      <c r="Y145" s="36"/>
      <c r="Z145" s="36"/>
      <c r="AA145" s="36"/>
      <c r="AB145" s="36"/>
      <c r="AC145" s="36"/>
      <c r="AD145" s="36"/>
      <c r="AE145" s="36"/>
      <c r="AF145" s="36"/>
      <c r="AG145" s="36"/>
      <c r="AH145" s="36"/>
      <c r="AI145" s="36"/>
      <c r="AJ145" s="36"/>
      <c r="AK145" s="36"/>
      <c r="AL145" s="36"/>
      <c r="AM145" s="36"/>
    </row>
    <row r="146" spans="1:39" x14ac:dyDescent="0.2">
      <c r="A146" s="221"/>
      <c r="B146" s="36"/>
      <c r="C146" s="36"/>
      <c r="D146" s="36"/>
      <c r="E146" s="36"/>
      <c r="F146" s="36"/>
      <c r="G146" s="36"/>
      <c r="H146" s="36"/>
      <c r="I146" s="36"/>
      <c r="J146" s="36"/>
      <c r="K146" s="37"/>
      <c r="L146" s="37"/>
      <c r="M146" s="38"/>
      <c r="N146" s="38"/>
      <c r="O146" s="36"/>
      <c r="P146" s="36"/>
      <c r="Q146" s="36"/>
      <c r="R146" s="36"/>
      <c r="S146" s="36"/>
      <c r="T146" s="36"/>
      <c r="U146" s="51"/>
      <c r="V146" s="51"/>
      <c r="W146" s="37"/>
      <c r="X146" s="37"/>
      <c r="Y146" s="36"/>
      <c r="Z146" s="36"/>
      <c r="AA146" s="36"/>
      <c r="AB146" s="36"/>
      <c r="AC146" s="36"/>
      <c r="AD146" s="36"/>
      <c r="AE146" s="36"/>
      <c r="AF146" s="36"/>
      <c r="AG146" s="36"/>
      <c r="AH146" s="36"/>
      <c r="AI146" s="36"/>
      <c r="AJ146" s="36"/>
      <c r="AK146" s="36"/>
      <c r="AL146" s="36"/>
      <c r="AM146" s="36"/>
    </row>
    <row r="147" spans="1:39" x14ac:dyDescent="0.2">
      <c r="A147" s="221"/>
      <c r="B147" s="36"/>
      <c r="C147" s="36"/>
      <c r="D147" s="36"/>
      <c r="E147" s="36"/>
      <c r="F147" s="36"/>
      <c r="G147" s="36"/>
      <c r="H147" s="36"/>
      <c r="I147" s="36"/>
      <c r="J147" s="36"/>
      <c r="K147" s="37"/>
      <c r="L147" s="37"/>
      <c r="M147" s="38"/>
      <c r="N147" s="38"/>
      <c r="O147" s="36"/>
      <c r="P147" s="36"/>
      <c r="Q147" s="36"/>
      <c r="R147" s="36"/>
      <c r="S147" s="36"/>
      <c r="T147" s="36"/>
      <c r="U147" s="51"/>
      <c r="V147" s="51"/>
      <c r="W147" s="37"/>
      <c r="X147" s="37"/>
      <c r="Y147" s="36"/>
      <c r="Z147" s="36"/>
      <c r="AA147" s="36"/>
      <c r="AB147" s="36"/>
      <c r="AC147" s="36"/>
      <c r="AD147" s="36"/>
      <c r="AE147" s="36"/>
      <c r="AF147" s="36"/>
      <c r="AG147" s="36"/>
      <c r="AH147" s="36"/>
      <c r="AI147" s="36"/>
      <c r="AJ147" s="36"/>
      <c r="AK147" s="36"/>
      <c r="AL147" s="36"/>
      <c r="AM147" s="36"/>
    </row>
    <row r="148" spans="1:39" x14ac:dyDescent="0.2">
      <c r="A148" s="221"/>
      <c r="B148" s="36"/>
      <c r="C148" s="36"/>
      <c r="D148" s="36"/>
      <c r="E148" s="36"/>
      <c r="F148" s="36"/>
      <c r="G148" s="36"/>
      <c r="H148" s="36"/>
      <c r="I148" s="36"/>
      <c r="J148" s="36"/>
      <c r="K148" s="37"/>
      <c r="L148" s="37"/>
      <c r="M148" s="38"/>
      <c r="N148" s="38"/>
      <c r="O148" s="36"/>
      <c r="P148" s="36"/>
      <c r="Q148" s="36"/>
      <c r="R148" s="36"/>
      <c r="S148" s="36"/>
      <c r="T148" s="36"/>
      <c r="U148" s="51"/>
      <c r="V148" s="51"/>
      <c r="W148" s="37"/>
      <c r="X148" s="37"/>
      <c r="Y148" s="36"/>
      <c r="Z148" s="36"/>
      <c r="AA148" s="36"/>
      <c r="AB148" s="36"/>
      <c r="AC148" s="36"/>
      <c r="AD148" s="36"/>
      <c r="AE148" s="36"/>
      <c r="AF148" s="36"/>
      <c r="AG148" s="36"/>
      <c r="AH148" s="36"/>
      <c r="AI148" s="36"/>
      <c r="AJ148" s="36"/>
      <c r="AK148" s="36"/>
      <c r="AL148" s="36"/>
      <c r="AM148" s="36"/>
    </row>
    <row r="149" spans="1:39" x14ac:dyDescent="0.2">
      <c r="A149" s="221"/>
      <c r="B149" s="36"/>
      <c r="C149" s="36"/>
      <c r="D149" s="36"/>
      <c r="E149" s="36"/>
      <c r="F149" s="36"/>
      <c r="G149" s="36"/>
      <c r="H149" s="36"/>
      <c r="I149" s="36"/>
      <c r="J149" s="36"/>
      <c r="K149" s="37"/>
      <c r="L149" s="37"/>
      <c r="M149" s="38"/>
      <c r="N149" s="38"/>
      <c r="O149" s="36"/>
      <c r="P149" s="36"/>
      <c r="Q149" s="36"/>
      <c r="R149" s="36"/>
      <c r="S149" s="36"/>
      <c r="T149" s="36"/>
      <c r="U149" s="51"/>
      <c r="V149" s="51"/>
      <c r="W149" s="37"/>
      <c r="X149" s="37"/>
      <c r="Y149" s="36"/>
      <c r="Z149" s="36"/>
      <c r="AA149" s="36"/>
      <c r="AB149" s="36"/>
      <c r="AC149" s="36"/>
      <c r="AD149" s="36"/>
      <c r="AE149" s="36"/>
      <c r="AF149" s="36"/>
      <c r="AG149" s="36"/>
      <c r="AH149" s="36"/>
      <c r="AI149" s="36"/>
      <c r="AJ149" s="36"/>
      <c r="AK149" s="36"/>
      <c r="AL149" s="36"/>
      <c r="AM149" s="36"/>
    </row>
    <row r="150" spans="1:39" x14ac:dyDescent="0.2">
      <c r="A150" s="221"/>
      <c r="B150" s="36"/>
      <c r="C150" s="36"/>
      <c r="D150" s="36"/>
      <c r="E150" s="36"/>
      <c r="F150" s="36"/>
      <c r="G150" s="36"/>
      <c r="H150" s="36"/>
      <c r="I150" s="36"/>
      <c r="J150" s="36"/>
      <c r="K150" s="37"/>
      <c r="L150" s="37"/>
      <c r="M150" s="38"/>
      <c r="N150" s="38"/>
      <c r="O150" s="36"/>
      <c r="P150" s="36"/>
      <c r="Q150" s="36"/>
      <c r="R150" s="36"/>
      <c r="S150" s="36"/>
      <c r="T150" s="36"/>
      <c r="U150" s="51"/>
      <c r="V150" s="51"/>
      <c r="W150" s="37"/>
      <c r="X150" s="37"/>
      <c r="Y150" s="36"/>
      <c r="Z150" s="36"/>
      <c r="AA150" s="36"/>
      <c r="AB150" s="36"/>
      <c r="AC150" s="36"/>
      <c r="AD150" s="36"/>
      <c r="AE150" s="36"/>
      <c r="AF150" s="36"/>
      <c r="AG150" s="36"/>
      <c r="AH150" s="36"/>
      <c r="AI150" s="36"/>
      <c r="AJ150" s="36"/>
      <c r="AK150" s="36"/>
      <c r="AL150" s="36"/>
      <c r="AM150" s="36"/>
    </row>
    <row r="151" spans="1:39" x14ac:dyDescent="0.2">
      <c r="A151" s="221"/>
      <c r="B151" s="36"/>
      <c r="C151" s="36"/>
      <c r="D151" s="36"/>
      <c r="E151" s="36"/>
      <c r="F151" s="36"/>
      <c r="G151" s="36"/>
      <c r="H151" s="36"/>
      <c r="I151" s="36"/>
      <c r="J151" s="36"/>
      <c r="K151" s="37"/>
      <c r="L151" s="37"/>
      <c r="M151" s="38"/>
      <c r="N151" s="38"/>
      <c r="O151" s="36"/>
      <c r="P151" s="36"/>
      <c r="Q151" s="36"/>
      <c r="R151" s="36"/>
      <c r="S151" s="36"/>
      <c r="T151" s="36"/>
      <c r="U151" s="51"/>
      <c r="V151" s="51"/>
      <c r="W151" s="37"/>
      <c r="X151" s="37"/>
      <c r="Y151" s="36"/>
      <c r="Z151" s="36"/>
      <c r="AA151" s="36"/>
      <c r="AB151" s="36"/>
      <c r="AC151" s="36"/>
      <c r="AD151" s="36"/>
      <c r="AE151" s="36"/>
      <c r="AF151" s="36"/>
      <c r="AG151" s="36"/>
      <c r="AH151" s="36"/>
      <c r="AI151" s="36"/>
      <c r="AJ151" s="36"/>
      <c r="AK151" s="36"/>
      <c r="AL151" s="36"/>
      <c r="AM151" s="36"/>
    </row>
    <row r="152" spans="1:39" x14ac:dyDescent="0.2">
      <c r="B152" s="36"/>
      <c r="C152" s="36"/>
      <c r="D152" s="36"/>
      <c r="E152" s="36"/>
      <c r="F152" s="36"/>
      <c r="G152" s="36"/>
      <c r="H152" s="36"/>
      <c r="I152" s="36"/>
      <c r="J152" s="36"/>
      <c r="K152" s="37"/>
      <c r="L152" s="37"/>
      <c r="M152" s="38"/>
      <c r="N152" s="38"/>
      <c r="O152" s="36"/>
      <c r="P152" s="36"/>
      <c r="Q152" s="36"/>
      <c r="R152" s="36"/>
      <c r="S152" s="36"/>
      <c r="T152" s="36"/>
      <c r="U152" s="51"/>
      <c r="V152" s="51"/>
      <c r="W152" s="37"/>
      <c r="X152" s="37"/>
      <c r="Y152" s="36"/>
      <c r="Z152" s="36"/>
      <c r="AA152" s="36"/>
      <c r="AB152" s="36"/>
      <c r="AC152" s="36"/>
      <c r="AD152" s="36"/>
      <c r="AE152" s="36"/>
      <c r="AF152" s="36"/>
      <c r="AG152" s="36"/>
      <c r="AH152" s="36"/>
      <c r="AI152" s="36"/>
      <c r="AJ152" s="36"/>
      <c r="AK152" s="36"/>
      <c r="AL152" s="36"/>
      <c r="AM152" s="36"/>
    </row>
    <row r="153" spans="1:39" x14ac:dyDescent="0.2">
      <c r="B153" s="36"/>
      <c r="C153" s="36"/>
      <c r="D153" s="36"/>
      <c r="E153" s="36"/>
      <c r="F153" s="36"/>
      <c r="G153" s="36"/>
      <c r="H153" s="36"/>
      <c r="I153" s="36"/>
      <c r="J153" s="36"/>
      <c r="K153" s="37"/>
      <c r="L153" s="37"/>
      <c r="M153" s="38"/>
      <c r="N153" s="38"/>
      <c r="O153" s="36"/>
      <c r="P153" s="36"/>
      <c r="Q153" s="36"/>
      <c r="R153" s="36"/>
      <c r="S153" s="36"/>
      <c r="T153" s="36"/>
      <c r="U153" s="51"/>
      <c r="V153" s="51"/>
      <c r="W153" s="37"/>
      <c r="X153" s="37"/>
      <c r="Y153" s="36"/>
      <c r="Z153" s="36"/>
      <c r="AA153" s="36"/>
      <c r="AB153" s="36"/>
      <c r="AC153" s="36"/>
      <c r="AD153" s="36"/>
      <c r="AE153" s="36"/>
      <c r="AF153" s="36"/>
      <c r="AG153" s="36"/>
      <c r="AH153" s="36"/>
      <c r="AI153" s="36"/>
      <c r="AJ153" s="36"/>
      <c r="AK153" s="36"/>
      <c r="AL153" s="36"/>
      <c r="AM153" s="36"/>
    </row>
    <row r="154" spans="1:39" x14ac:dyDescent="0.2">
      <c r="B154" s="36"/>
      <c r="C154" s="36"/>
      <c r="D154" s="36"/>
      <c r="E154" s="36"/>
      <c r="F154" s="36"/>
      <c r="G154" s="36"/>
      <c r="H154" s="36"/>
      <c r="I154" s="36"/>
      <c r="J154" s="36"/>
      <c r="K154" s="37"/>
      <c r="L154" s="37"/>
      <c r="M154" s="38"/>
      <c r="N154" s="38"/>
      <c r="O154" s="36"/>
      <c r="P154" s="36"/>
      <c r="Q154" s="36"/>
      <c r="R154" s="36"/>
      <c r="S154" s="36"/>
      <c r="T154" s="36"/>
      <c r="U154" s="51"/>
      <c r="V154" s="51"/>
      <c r="W154" s="37"/>
      <c r="X154" s="37"/>
      <c r="Y154" s="36"/>
      <c r="Z154" s="36"/>
      <c r="AA154" s="36"/>
      <c r="AB154" s="36"/>
      <c r="AC154" s="36"/>
      <c r="AD154" s="36"/>
      <c r="AE154" s="36"/>
      <c r="AF154" s="36"/>
      <c r="AG154" s="36"/>
      <c r="AH154" s="36"/>
      <c r="AI154" s="36"/>
      <c r="AJ154" s="36"/>
      <c r="AK154" s="36"/>
      <c r="AL154" s="36"/>
      <c r="AM154" s="36"/>
    </row>
    <row r="155" spans="1:39" x14ac:dyDescent="0.2">
      <c r="B155" s="36"/>
      <c r="C155" s="36"/>
      <c r="D155" s="36"/>
      <c r="E155" s="36"/>
      <c r="F155" s="36"/>
      <c r="G155" s="36"/>
      <c r="H155" s="36"/>
      <c r="I155" s="36"/>
      <c r="J155" s="36"/>
      <c r="K155" s="37"/>
      <c r="L155" s="37"/>
      <c r="M155" s="38"/>
      <c r="N155" s="38"/>
      <c r="O155" s="36"/>
      <c r="P155" s="36"/>
      <c r="Q155" s="36"/>
      <c r="R155" s="36"/>
      <c r="S155" s="36"/>
      <c r="T155" s="36"/>
      <c r="U155" s="51"/>
      <c r="V155" s="51"/>
      <c r="W155" s="37"/>
      <c r="X155" s="37"/>
      <c r="Y155" s="36"/>
      <c r="Z155" s="36"/>
      <c r="AA155" s="36"/>
      <c r="AB155" s="36"/>
      <c r="AC155" s="36"/>
      <c r="AD155" s="36"/>
      <c r="AE155" s="36"/>
      <c r="AF155" s="36"/>
      <c r="AG155" s="36"/>
      <c r="AH155" s="36"/>
      <c r="AI155" s="36"/>
      <c r="AJ155" s="36"/>
      <c r="AK155" s="36"/>
      <c r="AL155" s="36"/>
      <c r="AM155" s="36"/>
    </row>
    <row r="156" spans="1:39" x14ac:dyDescent="0.2">
      <c r="B156" s="36"/>
      <c r="C156" s="36"/>
      <c r="D156" s="36"/>
      <c r="E156" s="36"/>
      <c r="F156" s="36"/>
      <c r="G156" s="36"/>
      <c r="H156" s="36"/>
      <c r="I156" s="36"/>
      <c r="J156" s="36"/>
      <c r="K156" s="37"/>
      <c r="L156" s="37"/>
      <c r="M156" s="38"/>
      <c r="N156" s="38"/>
      <c r="O156" s="36"/>
      <c r="P156" s="36"/>
      <c r="Q156" s="36"/>
      <c r="R156" s="36"/>
      <c r="S156" s="36"/>
      <c r="T156" s="36"/>
      <c r="U156" s="51"/>
      <c r="V156" s="51"/>
      <c r="W156" s="37"/>
      <c r="X156" s="37"/>
      <c r="Y156" s="36"/>
      <c r="Z156" s="36"/>
      <c r="AA156" s="36"/>
      <c r="AB156" s="36"/>
      <c r="AC156" s="36"/>
      <c r="AD156" s="36"/>
      <c r="AE156" s="36"/>
      <c r="AF156" s="36"/>
      <c r="AG156" s="36"/>
      <c r="AH156" s="36"/>
      <c r="AI156" s="36"/>
      <c r="AJ156" s="36"/>
      <c r="AK156" s="36"/>
      <c r="AL156" s="36"/>
      <c r="AM156" s="36"/>
    </row>
    <row r="157" spans="1:39" x14ac:dyDescent="0.2">
      <c r="B157" s="36"/>
      <c r="C157" s="36"/>
      <c r="D157" s="36"/>
      <c r="E157" s="36"/>
      <c r="F157" s="36"/>
      <c r="G157" s="36"/>
      <c r="H157" s="36"/>
      <c r="I157" s="36"/>
      <c r="J157" s="36"/>
      <c r="K157" s="37"/>
      <c r="L157" s="37"/>
      <c r="M157" s="38"/>
      <c r="N157" s="38"/>
      <c r="O157" s="36"/>
      <c r="P157" s="36"/>
      <c r="Q157" s="36"/>
      <c r="R157" s="36"/>
      <c r="S157" s="36"/>
      <c r="T157" s="36"/>
      <c r="U157" s="51"/>
      <c r="V157" s="51"/>
      <c r="W157" s="37"/>
      <c r="X157" s="37"/>
      <c r="Y157" s="36"/>
      <c r="Z157" s="36"/>
      <c r="AA157" s="36"/>
      <c r="AB157" s="36"/>
      <c r="AC157" s="36"/>
      <c r="AD157" s="36"/>
      <c r="AE157" s="36"/>
      <c r="AF157" s="36"/>
      <c r="AG157" s="36"/>
      <c r="AH157" s="36"/>
      <c r="AI157" s="36"/>
      <c r="AJ157" s="36"/>
      <c r="AK157" s="36"/>
      <c r="AL157" s="36"/>
      <c r="AM157" s="36"/>
    </row>
    <row r="158" spans="1:39" x14ac:dyDescent="0.2">
      <c r="B158" s="36"/>
      <c r="C158" s="36"/>
      <c r="D158" s="36"/>
      <c r="E158" s="36"/>
      <c r="F158" s="36"/>
      <c r="G158" s="36"/>
      <c r="H158" s="36"/>
      <c r="I158" s="36"/>
      <c r="J158" s="36"/>
      <c r="K158" s="37"/>
      <c r="L158" s="37"/>
      <c r="M158" s="38"/>
      <c r="N158" s="38"/>
      <c r="O158" s="36"/>
      <c r="P158" s="36"/>
      <c r="Q158" s="36"/>
      <c r="R158" s="36"/>
      <c r="S158" s="36"/>
      <c r="T158" s="36"/>
      <c r="U158" s="51"/>
      <c r="V158" s="51"/>
      <c r="W158" s="37"/>
      <c r="X158" s="37"/>
      <c r="Y158" s="36"/>
      <c r="Z158" s="36"/>
      <c r="AA158" s="36"/>
      <c r="AB158" s="36"/>
      <c r="AC158" s="36"/>
      <c r="AD158" s="36"/>
      <c r="AE158" s="36"/>
      <c r="AF158" s="36"/>
      <c r="AG158" s="36"/>
      <c r="AH158" s="36"/>
      <c r="AI158" s="36"/>
      <c r="AJ158" s="36"/>
      <c r="AK158" s="36"/>
      <c r="AL158" s="36"/>
      <c r="AM158" s="36"/>
    </row>
    <row r="159" spans="1:39" x14ac:dyDescent="0.2">
      <c r="B159" s="36"/>
      <c r="C159" s="36"/>
      <c r="D159" s="36"/>
      <c r="E159" s="36"/>
      <c r="F159" s="36"/>
      <c r="G159" s="36"/>
      <c r="H159" s="36"/>
      <c r="I159" s="36"/>
      <c r="J159" s="36"/>
      <c r="K159" s="37"/>
      <c r="L159" s="37"/>
      <c r="M159" s="38"/>
      <c r="N159" s="38"/>
      <c r="O159" s="36"/>
      <c r="P159" s="36"/>
      <c r="Q159" s="36"/>
      <c r="R159" s="36"/>
      <c r="S159" s="36"/>
      <c r="T159" s="36"/>
      <c r="U159" s="51"/>
      <c r="V159" s="51"/>
      <c r="W159" s="37"/>
      <c r="X159" s="37"/>
      <c r="Y159" s="36"/>
      <c r="Z159" s="36"/>
      <c r="AA159" s="36"/>
      <c r="AB159" s="36"/>
      <c r="AC159" s="36"/>
      <c r="AD159" s="36"/>
      <c r="AE159" s="36"/>
      <c r="AF159" s="36"/>
      <c r="AG159" s="36"/>
      <c r="AH159" s="36"/>
      <c r="AI159" s="36"/>
      <c r="AJ159" s="36"/>
      <c r="AK159" s="36"/>
      <c r="AL159" s="36"/>
      <c r="AM159" s="36"/>
    </row>
    <row r="160" spans="1:39" x14ac:dyDescent="0.2">
      <c r="B160" s="36"/>
      <c r="C160" s="36"/>
      <c r="D160" s="36"/>
      <c r="E160" s="36"/>
      <c r="F160" s="36"/>
      <c r="G160" s="36"/>
      <c r="H160" s="36"/>
      <c r="I160" s="36"/>
      <c r="J160" s="36"/>
      <c r="K160" s="37"/>
      <c r="L160" s="37"/>
      <c r="M160" s="38"/>
      <c r="N160" s="38"/>
      <c r="O160" s="36"/>
      <c r="P160" s="36"/>
      <c r="Q160" s="36"/>
      <c r="R160" s="36"/>
      <c r="S160" s="36"/>
      <c r="T160" s="36"/>
      <c r="U160" s="51"/>
      <c r="V160" s="51"/>
      <c r="W160" s="37"/>
      <c r="X160" s="37"/>
      <c r="Y160" s="36"/>
      <c r="Z160" s="36"/>
      <c r="AA160" s="36"/>
      <c r="AB160" s="36"/>
      <c r="AC160" s="36"/>
      <c r="AD160" s="36"/>
      <c r="AE160" s="36"/>
      <c r="AF160" s="36"/>
      <c r="AG160" s="36"/>
      <c r="AH160" s="36"/>
      <c r="AI160" s="36"/>
      <c r="AJ160" s="36"/>
      <c r="AK160" s="36"/>
      <c r="AL160" s="36"/>
      <c r="AM160" s="36"/>
    </row>
    <row r="161" spans="2:39" x14ac:dyDescent="0.2">
      <c r="B161" s="36"/>
      <c r="C161" s="36"/>
      <c r="D161" s="36"/>
      <c r="E161" s="36"/>
      <c r="F161" s="36"/>
      <c r="G161" s="36"/>
      <c r="H161" s="36"/>
      <c r="I161" s="36"/>
      <c r="J161" s="36"/>
      <c r="K161" s="37"/>
      <c r="L161" s="37"/>
      <c r="M161" s="38"/>
      <c r="N161" s="38"/>
      <c r="O161" s="36"/>
      <c r="P161" s="36"/>
      <c r="Q161" s="36"/>
      <c r="R161" s="36"/>
      <c r="S161" s="36"/>
      <c r="T161" s="36"/>
      <c r="U161" s="51"/>
      <c r="V161" s="51"/>
      <c r="W161" s="37"/>
      <c r="X161" s="37"/>
      <c r="Y161" s="36"/>
      <c r="Z161" s="36"/>
      <c r="AA161" s="36"/>
      <c r="AB161" s="36"/>
      <c r="AC161" s="36"/>
      <c r="AD161" s="36"/>
      <c r="AE161" s="36"/>
      <c r="AF161" s="36"/>
      <c r="AG161" s="36"/>
      <c r="AH161" s="36"/>
      <c r="AI161" s="36"/>
      <c r="AJ161" s="36"/>
      <c r="AK161" s="36"/>
      <c r="AL161" s="36"/>
      <c r="AM161" s="36"/>
    </row>
    <row r="162" spans="2:39" x14ac:dyDescent="0.2">
      <c r="B162" s="36"/>
      <c r="C162" s="36"/>
      <c r="D162" s="36"/>
      <c r="E162" s="36"/>
      <c r="F162" s="36"/>
      <c r="G162" s="36"/>
      <c r="H162" s="36"/>
      <c r="I162" s="36"/>
      <c r="J162" s="36"/>
      <c r="K162" s="37"/>
      <c r="L162" s="37"/>
      <c r="M162" s="38"/>
      <c r="N162" s="38"/>
      <c r="O162" s="36"/>
      <c r="P162" s="36"/>
      <c r="Q162" s="36"/>
      <c r="R162" s="36"/>
      <c r="S162" s="36"/>
      <c r="T162" s="36"/>
      <c r="U162" s="51"/>
      <c r="V162" s="51"/>
      <c r="W162" s="37"/>
      <c r="X162" s="37"/>
      <c r="Y162" s="36"/>
      <c r="Z162" s="36"/>
      <c r="AA162" s="36"/>
      <c r="AB162" s="36"/>
      <c r="AC162" s="36"/>
      <c r="AD162" s="36"/>
      <c r="AE162" s="36"/>
      <c r="AF162" s="36"/>
      <c r="AG162" s="36"/>
      <c r="AH162" s="36"/>
      <c r="AI162" s="36"/>
      <c r="AJ162" s="36"/>
      <c r="AK162" s="36"/>
      <c r="AL162" s="36"/>
      <c r="AM162" s="36"/>
    </row>
    <row r="163" spans="2:39" x14ac:dyDescent="0.2">
      <c r="B163" s="36"/>
      <c r="C163" s="36"/>
      <c r="D163" s="36"/>
      <c r="E163" s="36"/>
      <c r="F163" s="36"/>
      <c r="G163" s="36"/>
      <c r="H163" s="36"/>
      <c r="I163" s="36"/>
      <c r="J163" s="36"/>
      <c r="K163" s="37"/>
      <c r="L163" s="37"/>
      <c r="M163" s="38"/>
      <c r="N163" s="38"/>
      <c r="O163" s="36"/>
      <c r="P163" s="36"/>
      <c r="Q163" s="36"/>
      <c r="R163" s="36"/>
      <c r="S163" s="36"/>
      <c r="T163" s="36"/>
      <c r="U163" s="51"/>
      <c r="V163" s="51"/>
      <c r="W163" s="37"/>
      <c r="X163" s="37"/>
      <c r="Y163" s="36"/>
      <c r="Z163" s="36"/>
      <c r="AA163" s="36"/>
      <c r="AB163" s="36"/>
      <c r="AC163" s="36"/>
      <c r="AD163" s="36"/>
      <c r="AE163" s="36"/>
      <c r="AF163" s="36"/>
      <c r="AG163" s="36"/>
      <c r="AH163" s="36"/>
      <c r="AI163" s="36"/>
      <c r="AJ163" s="36"/>
      <c r="AK163" s="36"/>
      <c r="AL163" s="36"/>
      <c r="AM163" s="36"/>
    </row>
    <row r="164" spans="2:39" x14ac:dyDescent="0.2">
      <c r="B164" s="36"/>
      <c r="C164" s="36"/>
      <c r="D164" s="36"/>
      <c r="E164" s="36"/>
      <c r="F164" s="36"/>
      <c r="G164" s="36"/>
      <c r="H164" s="36"/>
      <c r="I164" s="36"/>
      <c r="J164" s="36"/>
      <c r="K164" s="37"/>
      <c r="L164" s="37"/>
      <c r="M164" s="38"/>
      <c r="N164" s="38"/>
      <c r="O164" s="36"/>
      <c r="P164" s="36"/>
      <c r="Q164" s="36"/>
      <c r="R164" s="36"/>
      <c r="S164" s="36"/>
      <c r="T164" s="36"/>
      <c r="U164" s="51"/>
      <c r="V164" s="51"/>
      <c r="W164" s="37"/>
      <c r="X164" s="37"/>
      <c r="Y164" s="36"/>
      <c r="Z164" s="36"/>
      <c r="AA164" s="36"/>
      <c r="AB164" s="36"/>
      <c r="AC164" s="36"/>
      <c r="AD164" s="36"/>
      <c r="AE164" s="36"/>
      <c r="AF164" s="36"/>
      <c r="AG164" s="36"/>
      <c r="AH164" s="36"/>
      <c r="AI164" s="36"/>
      <c r="AJ164" s="36"/>
      <c r="AK164" s="36"/>
      <c r="AL164" s="36"/>
      <c r="AM164" s="36"/>
    </row>
    <row r="165" spans="2:39" x14ac:dyDescent="0.2">
      <c r="B165" s="36"/>
      <c r="C165" s="36"/>
      <c r="D165" s="36"/>
      <c r="E165" s="36"/>
      <c r="F165" s="36"/>
      <c r="G165" s="36"/>
      <c r="H165" s="36"/>
      <c r="I165" s="36"/>
      <c r="J165" s="36"/>
      <c r="K165" s="37"/>
      <c r="L165" s="37"/>
      <c r="M165" s="38"/>
      <c r="N165" s="38"/>
      <c r="O165" s="36"/>
      <c r="P165" s="36"/>
      <c r="Q165" s="36"/>
      <c r="R165" s="36"/>
      <c r="S165" s="36"/>
      <c r="T165" s="36"/>
      <c r="U165" s="51"/>
      <c r="V165" s="51"/>
      <c r="W165" s="37"/>
      <c r="X165" s="37"/>
      <c r="Y165" s="36"/>
      <c r="Z165" s="36"/>
      <c r="AA165" s="36"/>
      <c r="AB165" s="36"/>
      <c r="AC165" s="36"/>
      <c r="AD165" s="36"/>
      <c r="AE165" s="36"/>
      <c r="AF165" s="36"/>
      <c r="AG165" s="36"/>
      <c r="AH165" s="36"/>
      <c r="AI165" s="36"/>
      <c r="AJ165" s="36"/>
      <c r="AK165" s="36"/>
      <c r="AL165" s="36"/>
      <c r="AM165" s="36"/>
    </row>
    <row r="166" spans="2:39" x14ac:dyDescent="0.2">
      <c r="B166" s="36"/>
      <c r="C166" s="36"/>
      <c r="D166" s="36"/>
      <c r="E166" s="36"/>
      <c r="F166" s="36"/>
      <c r="G166" s="36"/>
      <c r="H166" s="36"/>
      <c r="I166" s="36"/>
      <c r="J166" s="36"/>
      <c r="K166" s="37"/>
      <c r="L166" s="37"/>
      <c r="M166" s="38"/>
      <c r="N166" s="38"/>
      <c r="O166" s="36"/>
      <c r="P166" s="36"/>
      <c r="Q166" s="36"/>
      <c r="R166" s="36"/>
      <c r="S166" s="36"/>
      <c r="T166" s="36"/>
      <c r="U166" s="51"/>
      <c r="V166" s="51"/>
      <c r="W166" s="37"/>
      <c r="X166" s="37"/>
      <c r="Y166" s="36"/>
      <c r="Z166" s="36"/>
      <c r="AA166" s="36"/>
      <c r="AB166" s="36"/>
      <c r="AC166" s="36"/>
      <c r="AD166" s="36"/>
      <c r="AE166" s="36"/>
      <c r="AF166" s="36"/>
      <c r="AG166" s="36"/>
      <c r="AH166" s="36"/>
      <c r="AI166" s="36"/>
      <c r="AJ166" s="36"/>
      <c r="AK166" s="36"/>
      <c r="AL166" s="36"/>
      <c r="AM166" s="36"/>
    </row>
    <row r="167" spans="2:39" x14ac:dyDescent="0.2">
      <c r="B167" s="36"/>
      <c r="C167" s="36"/>
      <c r="D167" s="36"/>
      <c r="E167" s="36"/>
      <c r="F167" s="36"/>
      <c r="G167" s="36"/>
      <c r="H167" s="36"/>
      <c r="I167" s="36"/>
      <c r="J167" s="36"/>
      <c r="K167" s="37"/>
      <c r="L167" s="37"/>
      <c r="M167" s="38"/>
      <c r="N167" s="38"/>
      <c r="O167" s="36"/>
      <c r="P167" s="36"/>
      <c r="Q167" s="36"/>
      <c r="R167" s="36"/>
      <c r="S167" s="36"/>
      <c r="T167" s="36"/>
      <c r="U167" s="51"/>
      <c r="V167" s="51"/>
      <c r="W167" s="37"/>
      <c r="X167" s="37"/>
      <c r="Y167" s="36"/>
      <c r="Z167" s="36"/>
      <c r="AA167" s="36"/>
      <c r="AB167" s="36"/>
      <c r="AC167" s="36"/>
      <c r="AD167" s="36"/>
      <c r="AE167" s="36"/>
      <c r="AF167" s="36"/>
      <c r="AG167" s="36"/>
      <c r="AH167" s="36"/>
      <c r="AI167" s="36"/>
      <c r="AJ167" s="36"/>
      <c r="AK167" s="36"/>
      <c r="AL167" s="36"/>
      <c r="AM167" s="36"/>
    </row>
    <row r="168" spans="2:39" x14ac:dyDescent="0.2">
      <c r="B168" s="36"/>
      <c r="C168" s="36"/>
      <c r="D168" s="36"/>
      <c r="E168" s="36"/>
      <c r="F168" s="36"/>
      <c r="G168" s="36"/>
      <c r="H168" s="36"/>
      <c r="I168" s="36"/>
      <c r="J168" s="36"/>
      <c r="K168" s="37"/>
      <c r="L168" s="37"/>
      <c r="M168" s="38"/>
      <c r="N168" s="38"/>
      <c r="O168" s="36"/>
      <c r="P168" s="36"/>
      <c r="Q168" s="36"/>
      <c r="R168" s="36"/>
      <c r="S168" s="36"/>
      <c r="T168" s="36"/>
      <c r="U168" s="51"/>
      <c r="V168" s="51"/>
      <c r="W168" s="37"/>
      <c r="X168" s="37"/>
      <c r="Y168" s="36"/>
      <c r="Z168" s="36"/>
      <c r="AA168" s="36"/>
      <c r="AB168" s="36"/>
      <c r="AC168" s="36"/>
      <c r="AD168" s="36"/>
      <c r="AE168" s="36"/>
      <c r="AF168" s="36"/>
      <c r="AG168" s="36"/>
      <c r="AH168" s="36"/>
      <c r="AI168" s="36"/>
      <c r="AJ168" s="36"/>
      <c r="AK168" s="36"/>
      <c r="AL168" s="36"/>
      <c r="AM168" s="36"/>
    </row>
    <row r="169" spans="2:39" x14ac:dyDescent="0.2">
      <c r="B169" s="36"/>
      <c r="C169" s="36"/>
      <c r="D169" s="36"/>
      <c r="E169" s="36"/>
      <c r="F169" s="36"/>
      <c r="G169" s="36"/>
      <c r="H169" s="36"/>
      <c r="I169" s="36"/>
      <c r="J169" s="36"/>
      <c r="K169" s="37"/>
      <c r="L169" s="37"/>
      <c r="M169" s="38"/>
      <c r="N169" s="38"/>
      <c r="O169" s="36"/>
      <c r="P169" s="36"/>
      <c r="Q169" s="36"/>
      <c r="R169" s="36"/>
      <c r="S169" s="36"/>
      <c r="T169" s="36"/>
      <c r="U169" s="51"/>
      <c r="V169" s="51"/>
      <c r="W169" s="37"/>
      <c r="X169" s="37"/>
      <c r="Y169" s="36"/>
      <c r="Z169" s="36"/>
      <c r="AA169" s="36"/>
      <c r="AB169" s="36"/>
      <c r="AC169" s="36"/>
      <c r="AD169" s="36"/>
      <c r="AE169" s="36"/>
      <c r="AF169" s="36"/>
      <c r="AG169" s="36"/>
      <c r="AH169" s="36"/>
      <c r="AI169" s="36"/>
      <c r="AJ169" s="36"/>
      <c r="AK169" s="36"/>
      <c r="AL169" s="36"/>
      <c r="AM169" s="36"/>
    </row>
    <row r="170" spans="2:39" x14ac:dyDescent="0.2">
      <c r="B170" s="36"/>
      <c r="C170" s="36"/>
      <c r="D170" s="36"/>
      <c r="E170" s="36"/>
      <c r="F170" s="36"/>
      <c r="G170" s="36"/>
      <c r="H170" s="36"/>
      <c r="I170" s="36"/>
      <c r="J170" s="36"/>
      <c r="K170" s="37"/>
      <c r="L170" s="37"/>
      <c r="M170" s="38"/>
      <c r="N170" s="38"/>
      <c r="O170" s="36"/>
      <c r="P170" s="36"/>
      <c r="Q170" s="36"/>
      <c r="R170" s="36"/>
      <c r="S170" s="36"/>
      <c r="T170" s="36"/>
      <c r="U170" s="51"/>
      <c r="V170" s="51"/>
      <c r="W170" s="37"/>
      <c r="X170" s="37"/>
      <c r="Y170" s="36"/>
      <c r="Z170" s="36"/>
      <c r="AA170" s="36"/>
      <c r="AB170" s="36"/>
      <c r="AC170" s="36"/>
      <c r="AD170" s="36"/>
      <c r="AE170" s="36"/>
      <c r="AF170" s="36"/>
      <c r="AG170" s="36"/>
      <c r="AH170" s="36"/>
      <c r="AI170" s="36"/>
      <c r="AJ170" s="36"/>
      <c r="AK170" s="36"/>
      <c r="AL170" s="36"/>
      <c r="AM170" s="36"/>
    </row>
    <row r="171" spans="2:39" x14ac:dyDescent="0.2">
      <c r="B171" s="36"/>
      <c r="C171" s="36"/>
      <c r="D171" s="36"/>
      <c r="E171" s="36"/>
      <c r="F171" s="36"/>
      <c r="G171" s="36"/>
      <c r="H171" s="36"/>
      <c r="I171" s="36"/>
      <c r="J171" s="36"/>
      <c r="K171" s="37"/>
      <c r="L171" s="37"/>
      <c r="M171" s="38"/>
      <c r="N171" s="38"/>
      <c r="O171" s="36"/>
      <c r="P171" s="36"/>
      <c r="Q171" s="36"/>
      <c r="R171" s="36"/>
      <c r="S171" s="36"/>
      <c r="T171" s="36"/>
      <c r="U171" s="51"/>
      <c r="V171" s="51"/>
      <c r="W171" s="37"/>
      <c r="X171" s="37"/>
      <c r="Y171" s="36"/>
      <c r="Z171" s="36"/>
      <c r="AA171" s="36"/>
      <c r="AB171" s="36"/>
      <c r="AC171" s="36"/>
      <c r="AD171" s="36"/>
      <c r="AE171" s="36"/>
      <c r="AF171" s="36"/>
      <c r="AG171" s="36"/>
      <c r="AH171" s="36"/>
      <c r="AI171" s="36"/>
      <c r="AJ171" s="36"/>
      <c r="AK171" s="36"/>
      <c r="AL171" s="36"/>
      <c r="AM171" s="36"/>
    </row>
    <row r="172" spans="2:39" x14ac:dyDescent="0.2">
      <c r="B172" s="36"/>
      <c r="C172" s="36"/>
      <c r="D172" s="36"/>
      <c r="E172" s="36"/>
      <c r="F172" s="36"/>
      <c r="G172" s="36"/>
      <c r="H172" s="36"/>
      <c r="I172" s="36"/>
      <c r="J172" s="36"/>
      <c r="K172" s="37"/>
      <c r="L172" s="37"/>
      <c r="M172" s="38"/>
      <c r="N172" s="38"/>
      <c r="O172" s="36"/>
      <c r="P172" s="36"/>
      <c r="Q172" s="36"/>
      <c r="R172" s="36"/>
      <c r="S172" s="36"/>
      <c r="T172" s="36"/>
      <c r="U172" s="51"/>
      <c r="V172" s="51"/>
      <c r="W172" s="37"/>
      <c r="X172" s="37"/>
      <c r="Y172" s="36"/>
      <c r="Z172" s="36"/>
      <c r="AA172" s="36"/>
      <c r="AB172" s="36"/>
      <c r="AC172" s="36"/>
      <c r="AD172" s="36"/>
      <c r="AE172" s="36"/>
      <c r="AF172" s="36"/>
      <c r="AG172" s="36"/>
      <c r="AH172" s="36"/>
      <c r="AI172" s="36"/>
      <c r="AJ172" s="36"/>
      <c r="AK172" s="36"/>
      <c r="AL172" s="36"/>
      <c r="AM172" s="36"/>
    </row>
    <row r="173" spans="2:39" x14ac:dyDescent="0.2">
      <c r="B173" s="36"/>
      <c r="C173" s="36"/>
      <c r="D173" s="36"/>
      <c r="E173" s="36"/>
      <c r="F173" s="36"/>
      <c r="G173" s="36"/>
      <c r="H173" s="36"/>
      <c r="I173" s="36"/>
      <c r="J173" s="36"/>
      <c r="K173" s="37"/>
      <c r="L173" s="37"/>
      <c r="M173" s="38"/>
      <c r="N173" s="38"/>
      <c r="O173" s="36"/>
      <c r="P173" s="36"/>
      <c r="Q173" s="36"/>
      <c r="R173" s="36"/>
      <c r="S173" s="36"/>
      <c r="T173" s="36"/>
      <c r="U173" s="51"/>
      <c r="V173" s="51"/>
      <c r="W173" s="37"/>
      <c r="X173" s="37"/>
      <c r="Y173" s="36"/>
      <c r="Z173" s="36"/>
      <c r="AA173" s="36"/>
      <c r="AB173" s="36"/>
      <c r="AC173" s="36"/>
      <c r="AD173" s="36"/>
      <c r="AE173" s="36"/>
      <c r="AF173" s="36"/>
      <c r="AG173" s="36"/>
      <c r="AH173" s="36"/>
      <c r="AI173" s="36"/>
      <c r="AJ173" s="36"/>
      <c r="AK173" s="36"/>
      <c r="AL173" s="36"/>
      <c r="AM173" s="36"/>
    </row>
    <row r="174" spans="2:39" x14ac:dyDescent="0.2">
      <c r="B174" s="36"/>
      <c r="C174" s="36"/>
      <c r="D174" s="36"/>
      <c r="E174" s="36"/>
      <c r="F174" s="36"/>
      <c r="G174" s="36"/>
      <c r="H174" s="36"/>
      <c r="I174" s="36"/>
      <c r="J174" s="36"/>
      <c r="K174" s="37"/>
      <c r="L174" s="37"/>
      <c r="M174" s="38"/>
      <c r="N174" s="38"/>
      <c r="O174" s="36"/>
      <c r="P174" s="36"/>
      <c r="Q174" s="36"/>
      <c r="R174" s="36"/>
      <c r="S174" s="36"/>
      <c r="T174" s="36"/>
      <c r="U174" s="51"/>
      <c r="V174" s="51"/>
      <c r="W174" s="37"/>
      <c r="X174" s="37"/>
      <c r="Y174" s="36"/>
      <c r="Z174" s="36"/>
      <c r="AA174" s="36"/>
      <c r="AB174" s="36"/>
      <c r="AC174" s="36"/>
      <c r="AD174" s="36"/>
      <c r="AE174" s="36"/>
      <c r="AF174" s="36"/>
      <c r="AG174" s="36"/>
      <c r="AH174" s="36"/>
      <c r="AI174" s="36"/>
      <c r="AJ174" s="36"/>
      <c r="AK174" s="36"/>
      <c r="AL174" s="36"/>
      <c r="AM174" s="36"/>
    </row>
    <row r="175" spans="2:39" x14ac:dyDescent="0.2">
      <c r="B175" s="36"/>
      <c r="C175" s="36"/>
      <c r="D175" s="36"/>
      <c r="E175" s="36"/>
      <c r="F175" s="36"/>
      <c r="G175" s="36"/>
      <c r="H175" s="36"/>
      <c r="I175" s="36"/>
      <c r="J175" s="36"/>
      <c r="K175" s="37"/>
      <c r="L175" s="37"/>
      <c r="M175" s="38"/>
      <c r="N175" s="38"/>
      <c r="O175" s="36"/>
      <c r="P175" s="36"/>
      <c r="Q175" s="36"/>
      <c r="R175" s="36"/>
      <c r="S175" s="36"/>
      <c r="T175" s="36"/>
      <c r="U175" s="51"/>
      <c r="V175" s="51"/>
      <c r="W175" s="37"/>
      <c r="X175" s="37"/>
      <c r="Y175" s="36"/>
      <c r="Z175" s="36"/>
      <c r="AA175" s="36"/>
      <c r="AB175" s="36"/>
      <c r="AC175" s="36"/>
      <c r="AD175" s="36"/>
      <c r="AE175" s="36"/>
      <c r="AF175" s="36"/>
      <c r="AG175" s="36"/>
      <c r="AH175" s="36"/>
      <c r="AI175" s="36"/>
      <c r="AJ175" s="36"/>
      <c r="AK175" s="36"/>
      <c r="AL175" s="36"/>
      <c r="AM175" s="36"/>
    </row>
    <row r="176" spans="2:39" x14ac:dyDescent="0.2">
      <c r="B176" s="36"/>
      <c r="C176" s="36"/>
      <c r="D176" s="36"/>
      <c r="E176" s="36"/>
      <c r="F176" s="36"/>
      <c r="G176" s="36"/>
      <c r="H176" s="36"/>
      <c r="I176" s="36"/>
      <c r="J176" s="36"/>
      <c r="K176" s="37"/>
      <c r="L176" s="37"/>
      <c r="M176" s="38"/>
      <c r="N176" s="38"/>
      <c r="O176" s="36"/>
      <c r="P176" s="36"/>
      <c r="Q176" s="36"/>
      <c r="R176" s="36"/>
      <c r="S176" s="36"/>
      <c r="T176" s="36"/>
      <c r="U176" s="51"/>
      <c r="V176" s="51"/>
      <c r="W176" s="37"/>
      <c r="X176" s="37"/>
      <c r="Y176" s="36"/>
      <c r="Z176" s="36"/>
      <c r="AA176" s="36"/>
      <c r="AB176" s="36"/>
      <c r="AC176" s="36"/>
      <c r="AD176" s="36"/>
      <c r="AE176" s="36"/>
      <c r="AF176" s="36"/>
      <c r="AG176" s="36"/>
      <c r="AH176" s="36"/>
      <c r="AI176" s="36"/>
      <c r="AJ176" s="36"/>
      <c r="AK176" s="36"/>
      <c r="AL176" s="36"/>
      <c r="AM176" s="36"/>
    </row>
    <row r="177" spans="2:39" x14ac:dyDescent="0.2">
      <c r="B177" s="36"/>
      <c r="C177" s="36"/>
      <c r="D177" s="36"/>
      <c r="E177" s="36"/>
      <c r="F177" s="36"/>
      <c r="G177" s="36"/>
      <c r="H177" s="36"/>
      <c r="I177" s="36"/>
      <c r="J177" s="36"/>
      <c r="K177" s="37"/>
      <c r="L177" s="37"/>
      <c r="M177" s="38"/>
      <c r="N177" s="38"/>
      <c r="O177" s="36"/>
      <c r="P177" s="36"/>
      <c r="Q177" s="36"/>
      <c r="R177" s="36"/>
      <c r="S177" s="36"/>
      <c r="T177" s="36"/>
      <c r="U177" s="51"/>
      <c r="V177" s="51"/>
      <c r="W177" s="37"/>
      <c r="X177" s="37"/>
      <c r="Y177" s="36"/>
      <c r="Z177" s="36"/>
      <c r="AA177" s="36"/>
      <c r="AB177" s="36"/>
      <c r="AC177" s="36"/>
      <c r="AD177" s="36"/>
      <c r="AE177" s="36"/>
      <c r="AF177" s="36"/>
      <c r="AG177" s="36"/>
      <c r="AH177" s="36"/>
      <c r="AI177" s="36"/>
      <c r="AJ177" s="36"/>
      <c r="AK177" s="36"/>
      <c r="AL177" s="36"/>
      <c r="AM177" s="36"/>
    </row>
    <row r="178" spans="2:39" x14ac:dyDescent="0.2">
      <c r="B178" s="36"/>
      <c r="C178" s="36"/>
      <c r="D178" s="36"/>
      <c r="E178" s="36"/>
      <c r="F178" s="36"/>
      <c r="G178" s="36"/>
      <c r="H178" s="36"/>
      <c r="I178" s="36"/>
      <c r="J178" s="36"/>
      <c r="K178" s="37"/>
      <c r="L178" s="37"/>
      <c r="M178" s="38"/>
      <c r="N178" s="38"/>
      <c r="O178" s="36"/>
      <c r="P178" s="36"/>
      <c r="Q178" s="36"/>
      <c r="R178" s="36"/>
      <c r="S178" s="36"/>
      <c r="T178" s="36"/>
      <c r="U178" s="51"/>
      <c r="V178" s="51"/>
      <c r="W178" s="37"/>
      <c r="X178" s="37"/>
      <c r="Y178" s="36"/>
      <c r="Z178" s="36"/>
      <c r="AA178" s="36"/>
      <c r="AB178" s="36"/>
      <c r="AC178" s="36"/>
      <c r="AD178" s="36"/>
      <c r="AE178" s="36"/>
      <c r="AF178" s="36"/>
      <c r="AG178" s="36"/>
      <c r="AH178" s="36"/>
      <c r="AI178" s="36"/>
      <c r="AJ178" s="36"/>
      <c r="AK178" s="36"/>
      <c r="AL178" s="36"/>
      <c r="AM178" s="36"/>
    </row>
    <row r="179" spans="2:39" x14ac:dyDescent="0.2">
      <c r="B179" s="36"/>
      <c r="C179" s="36"/>
      <c r="D179" s="36"/>
      <c r="E179" s="36"/>
      <c r="F179" s="36"/>
      <c r="G179" s="36"/>
      <c r="H179" s="36"/>
      <c r="I179" s="36"/>
      <c r="J179" s="36"/>
      <c r="K179" s="37"/>
      <c r="L179" s="37"/>
      <c r="M179" s="38"/>
      <c r="N179" s="38"/>
      <c r="O179" s="36"/>
      <c r="P179" s="36"/>
      <c r="Q179" s="36"/>
      <c r="R179" s="36"/>
      <c r="S179" s="36"/>
      <c r="T179" s="36"/>
      <c r="U179" s="51"/>
      <c r="V179" s="51"/>
      <c r="W179" s="37"/>
      <c r="X179" s="37"/>
      <c r="Y179" s="36"/>
      <c r="Z179" s="36"/>
      <c r="AA179" s="36"/>
      <c r="AB179" s="36"/>
      <c r="AC179" s="36"/>
      <c r="AD179" s="36"/>
      <c r="AE179" s="36"/>
      <c r="AF179" s="36"/>
      <c r="AG179" s="36"/>
      <c r="AH179" s="36"/>
      <c r="AI179" s="36"/>
      <c r="AJ179" s="36"/>
      <c r="AK179" s="36"/>
      <c r="AL179" s="36"/>
      <c r="AM179" s="36"/>
    </row>
    <row r="180" spans="2:39" x14ac:dyDescent="0.2">
      <c r="B180" s="36"/>
      <c r="C180" s="36"/>
      <c r="D180" s="36"/>
      <c r="E180" s="36"/>
      <c r="F180" s="36"/>
      <c r="G180" s="36"/>
      <c r="H180" s="36"/>
      <c r="I180" s="36"/>
      <c r="J180" s="36"/>
      <c r="K180" s="37"/>
      <c r="L180" s="37"/>
      <c r="M180" s="38"/>
      <c r="N180" s="38"/>
      <c r="O180" s="36"/>
      <c r="P180" s="36"/>
      <c r="Q180" s="36"/>
      <c r="R180" s="36"/>
      <c r="S180" s="36"/>
      <c r="T180" s="36"/>
      <c r="U180" s="51"/>
      <c r="V180" s="51"/>
      <c r="W180" s="37"/>
      <c r="X180" s="37"/>
      <c r="Y180" s="36"/>
      <c r="Z180" s="36"/>
      <c r="AA180" s="36"/>
      <c r="AB180" s="36"/>
      <c r="AC180" s="36"/>
      <c r="AD180" s="36"/>
      <c r="AE180" s="36"/>
      <c r="AF180" s="36"/>
      <c r="AG180" s="36"/>
      <c r="AH180" s="36"/>
      <c r="AI180" s="36"/>
      <c r="AJ180" s="36"/>
      <c r="AK180" s="36"/>
      <c r="AL180" s="36"/>
      <c r="AM180" s="36"/>
    </row>
    <row r="181" spans="2:39" x14ac:dyDescent="0.2">
      <c r="B181" s="36"/>
      <c r="C181" s="36"/>
      <c r="D181" s="36"/>
      <c r="E181" s="36"/>
      <c r="F181" s="36"/>
      <c r="G181" s="36"/>
      <c r="H181" s="36"/>
      <c r="I181" s="36"/>
      <c r="J181" s="36"/>
      <c r="K181" s="37"/>
      <c r="L181" s="37"/>
      <c r="M181" s="38"/>
      <c r="N181" s="38"/>
      <c r="O181" s="36"/>
      <c r="P181" s="36"/>
      <c r="Q181" s="36"/>
      <c r="R181" s="36"/>
      <c r="S181" s="36"/>
      <c r="T181" s="36"/>
      <c r="U181" s="51"/>
      <c r="V181" s="51"/>
      <c r="W181" s="37"/>
      <c r="X181" s="37"/>
      <c r="Y181" s="36"/>
      <c r="Z181" s="36"/>
      <c r="AA181" s="36"/>
      <c r="AB181" s="36"/>
      <c r="AC181" s="36"/>
      <c r="AD181" s="36"/>
      <c r="AE181" s="36"/>
      <c r="AF181" s="36"/>
      <c r="AG181" s="36"/>
      <c r="AH181" s="36"/>
      <c r="AI181" s="36"/>
      <c r="AJ181" s="36"/>
      <c r="AK181" s="36"/>
      <c r="AL181" s="36"/>
      <c r="AM181" s="36"/>
    </row>
    <row r="182" spans="2:39" x14ac:dyDescent="0.2">
      <c r="B182" s="36"/>
      <c r="C182" s="36"/>
      <c r="D182" s="36"/>
      <c r="E182" s="36"/>
      <c r="F182" s="36"/>
      <c r="G182" s="36"/>
      <c r="H182" s="36"/>
      <c r="I182" s="36"/>
      <c r="J182" s="36"/>
      <c r="K182" s="37"/>
      <c r="L182" s="37"/>
      <c r="M182" s="38"/>
      <c r="N182" s="38"/>
      <c r="O182" s="36"/>
      <c r="P182" s="36"/>
      <c r="Q182" s="36"/>
      <c r="R182" s="36"/>
      <c r="S182" s="36"/>
      <c r="T182" s="36"/>
      <c r="U182" s="51"/>
      <c r="V182" s="51"/>
      <c r="W182" s="37"/>
      <c r="X182" s="37"/>
      <c r="Y182" s="36"/>
      <c r="Z182" s="36"/>
      <c r="AA182" s="36"/>
      <c r="AB182" s="36"/>
      <c r="AC182" s="36"/>
      <c r="AD182" s="36"/>
      <c r="AE182" s="36"/>
      <c r="AF182" s="36"/>
      <c r="AG182" s="36"/>
      <c r="AH182" s="36"/>
      <c r="AI182" s="36"/>
      <c r="AJ182" s="36"/>
      <c r="AK182" s="36"/>
      <c r="AL182" s="36"/>
      <c r="AM182" s="36"/>
    </row>
    <row r="183" spans="2:39" x14ac:dyDescent="0.2">
      <c r="B183" s="36"/>
      <c r="C183" s="36"/>
      <c r="D183" s="36"/>
      <c r="E183" s="36"/>
      <c r="F183" s="36"/>
      <c r="G183" s="36"/>
      <c r="H183" s="36"/>
      <c r="I183" s="36"/>
      <c r="J183" s="36"/>
      <c r="K183" s="37"/>
      <c r="L183" s="37"/>
      <c r="M183" s="38"/>
      <c r="N183" s="38"/>
      <c r="O183" s="36"/>
      <c r="P183" s="36"/>
      <c r="Q183" s="36"/>
      <c r="R183" s="36"/>
      <c r="S183" s="36"/>
      <c r="T183" s="36"/>
      <c r="U183" s="51"/>
      <c r="V183" s="51"/>
      <c r="W183" s="37"/>
      <c r="X183" s="37"/>
      <c r="Y183" s="36"/>
      <c r="Z183" s="36"/>
      <c r="AA183" s="36"/>
      <c r="AB183" s="36"/>
      <c r="AC183" s="36"/>
      <c r="AD183" s="36"/>
      <c r="AE183" s="36"/>
      <c r="AF183" s="36"/>
      <c r="AG183" s="36"/>
      <c r="AH183" s="36"/>
      <c r="AI183" s="36"/>
      <c r="AJ183" s="36"/>
      <c r="AK183" s="36"/>
      <c r="AL183" s="36"/>
      <c r="AM183" s="36"/>
    </row>
    <row r="184" spans="2:39" x14ac:dyDescent="0.2">
      <c r="B184" s="36"/>
      <c r="C184" s="36"/>
      <c r="D184" s="36"/>
      <c r="E184" s="36"/>
      <c r="F184" s="36"/>
      <c r="G184" s="36"/>
      <c r="H184" s="36"/>
      <c r="I184" s="36"/>
      <c r="J184" s="36"/>
      <c r="K184" s="37"/>
      <c r="L184" s="37"/>
      <c r="M184" s="38"/>
      <c r="N184" s="38"/>
      <c r="O184" s="36"/>
      <c r="P184" s="36"/>
      <c r="Q184" s="36"/>
      <c r="R184" s="36"/>
      <c r="S184" s="36"/>
      <c r="T184" s="36"/>
      <c r="U184" s="51"/>
      <c r="V184" s="51"/>
      <c r="W184" s="37"/>
      <c r="X184" s="37"/>
      <c r="Y184" s="36"/>
      <c r="Z184" s="36"/>
      <c r="AA184" s="36"/>
      <c r="AB184" s="36"/>
      <c r="AC184" s="36"/>
      <c r="AD184" s="36"/>
      <c r="AE184" s="36"/>
      <c r="AF184" s="36"/>
      <c r="AG184" s="36"/>
      <c r="AH184" s="36"/>
      <c r="AI184" s="36"/>
      <c r="AJ184" s="36"/>
      <c r="AK184" s="36"/>
      <c r="AL184" s="36"/>
      <c r="AM184" s="36"/>
    </row>
    <row r="185" spans="2:39" x14ac:dyDescent="0.2">
      <c r="B185" s="36"/>
      <c r="C185" s="36"/>
      <c r="D185" s="36"/>
      <c r="E185" s="36"/>
      <c r="F185" s="36"/>
      <c r="G185" s="36"/>
      <c r="H185" s="36"/>
      <c r="I185" s="36"/>
      <c r="J185" s="36"/>
      <c r="K185" s="37"/>
      <c r="L185" s="37"/>
      <c r="M185" s="38"/>
      <c r="N185" s="38"/>
      <c r="O185" s="36"/>
      <c r="P185" s="36"/>
      <c r="Q185" s="36"/>
      <c r="R185" s="36"/>
      <c r="S185" s="36"/>
      <c r="T185" s="36"/>
      <c r="U185" s="51"/>
      <c r="V185" s="51"/>
      <c r="W185" s="37"/>
      <c r="X185" s="37"/>
      <c r="Y185" s="36"/>
      <c r="Z185" s="36"/>
      <c r="AA185" s="36"/>
      <c r="AB185" s="36"/>
      <c r="AC185" s="36"/>
      <c r="AD185" s="36"/>
      <c r="AE185" s="36"/>
      <c r="AF185" s="36"/>
      <c r="AG185" s="36"/>
      <c r="AH185" s="36"/>
      <c r="AI185" s="36"/>
      <c r="AJ185" s="36"/>
      <c r="AK185" s="36"/>
      <c r="AL185" s="36"/>
      <c r="AM185" s="36"/>
    </row>
    <row r="186" spans="2:39" x14ac:dyDescent="0.2">
      <c r="B186" s="36"/>
      <c r="C186" s="36"/>
      <c r="D186" s="36"/>
      <c r="E186" s="36"/>
      <c r="F186" s="36"/>
      <c r="G186" s="36"/>
      <c r="H186" s="36"/>
      <c r="I186" s="36"/>
      <c r="J186" s="36"/>
      <c r="K186" s="37"/>
      <c r="L186" s="37"/>
      <c r="M186" s="38"/>
      <c r="N186" s="38"/>
      <c r="O186" s="36"/>
      <c r="P186" s="36"/>
      <c r="Q186" s="36"/>
      <c r="R186" s="36"/>
      <c r="S186" s="36"/>
      <c r="T186" s="36"/>
      <c r="U186" s="51"/>
      <c r="V186" s="51"/>
      <c r="W186" s="37"/>
      <c r="X186" s="37"/>
      <c r="Y186" s="36"/>
      <c r="Z186" s="36"/>
      <c r="AA186" s="36"/>
      <c r="AB186" s="36"/>
      <c r="AC186" s="36"/>
      <c r="AD186" s="36"/>
      <c r="AE186" s="36"/>
      <c r="AF186" s="36"/>
      <c r="AG186" s="36"/>
      <c r="AH186" s="36"/>
      <c r="AI186" s="36"/>
      <c r="AJ186" s="36"/>
      <c r="AK186" s="36"/>
      <c r="AL186" s="36"/>
      <c r="AM186" s="36"/>
    </row>
    <row r="187" spans="2:39" x14ac:dyDescent="0.2">
      <c r="B187" s="36"/>
      <c r="C187" s="36"/>
      <c r="D187" s="36"/>
      <c r="E187" s="36"/>
      <c r="F187" s="36"/>
      <c r="G187" s="36"/>
      <c r="H187" s="36"/>
      <c r="I187" s="36"/>
      <c r="J187" s="36"/>
      <c r="K187" s="37"/>
      <c r="L187" s="37"/>
      <c r="M187" s="38"/>
      <c r="N187" s="38"/>
      <c r="O187" s="36"/>
      <c r="P187" s="36"/>
      <c r="Q187" s="36"/>
      <c r="R187" s="36"/>
      <c r="S187" s="36"/>
      <c r="T187" s="36"/>
      <c r="U187" s="51"/>
      <c r="V187" s="51"/>
      <c r="W187" s="37"/>
      <c r="X187" s="37"/>
      <c r="Y187" s="36"/>
      <c r="Z187" s="36"/>
      <c r="AA187" s="36"/>
      <c r="AB187" s="36"/>
      <c r="AC187" s="36"/>
      <c r="AD187" s="36"/>
      <c r="AE187" s="36"/>
      <c r="AF187" s="36"/>
      <c r="AG187" s="36"/>
      <c r="AH187" s="36"/>
      <c r="AI187" s="36"/>
      <c r="AJ187" s="36"/>
      <c r="AK187" s="36"/>
      <c r="AL187" s="36"/>
      <c r="AM187" s="36"/>
    </row>
    <row r="188" spans="2:39" x14ac:dyDescent="0.2">
      <c r="B188" s="36"/>
      <c r="C188" s="36"/>
      <c r="D188" s="36"/>
      <c r="E188" s="36"/>
      <c r="F188" s="36"/>
      <c r="G188" s="36"/>
      <c r="H188" s="36"/>
      <c r="I188" s="36"/>
      <c r="J188" s="36"/>
      <c r="K188" s="37"/>
      <c r="L188" s="37"/>
      <c r="M188" s="38"/>
      <c r="N188" s="38"/>
      <c r="O188" s="36"/>
      <c r="P188" s="36"/>
      <c r="Q188" s="36"/>
      <c r="R188" s="36"/>
      <c r="S188" s="36"/>
      <c r="T188" s="36"/>
      <c r="U188" s="51"/>
      <c r="V188" s="51"/>
      <c r="W188" s="37"/>
      <c r="X188" s="37"/>
      <c r="Y188" s="36"/>
      <c r="Z188" s="36"/>
      <c r="AA188" s="36"/>
      <c r="AB188" s="36"/>
      <c r="AC188" s="36"/>
      <c r="AD188" s="36"/>
      <c r="AE188" s="36"/>
      <c r="AF188" s="36"/>
      <c r="AG188" s="36"/>
      <c r="AH188" s="36"/>
      <c r="AI188" s="36"/>
      <c r="AJ188" s="36"/>
      <c r="AK188" s="36"/>
      <c r="AL188" s="36"/>
      <c r="AM188" s="36"/>
    </row>
    <row r="189" spans="2:39" x14ac:dyDescent="0.2">
      <c r="B189" s="36"/>
      <c r="C189" s="36"/>
      <c r="D189" s="36"/>
      <c r="E189" s="36"/>
      <c r="F189" s="36"/>
      <c r="G189" s="36"/>
      <c r="H189" s="36"/>
      <c r="I189" s="36"/>
      <c r="J189" s="36"/>
      <c r="K189" s="37"/>
      <c r="L189" s="37"/>
      <c r="M189" s="38"/>
      <c r="N189" s="38"/>
      <c r="O189" s="36"/>
      <c r="P189" s="36"/>
      <c r="Q189" s="36"/>
      <c r="R189" s="36"/>
      <c r="S189" s="36"/>
      <c r="T189" s="36"/>
      <c r="U189" s="51"/>
      <c r="V189" s="51"/>
      <c r="W189" s="37"/>
      <c r="X189" s="37"/>
      <c r="Y189" s="36"/>
      <c r="Z189" s="36"/>
      <c r="AA189" s="36"/>
      <c r="AB189" s="36"/>
      <c r="AC189" s="36"/>
      <c r="AD189" s="36"/>
      <c r="AE189" s="36"/>
      <c r="AF189" s="36"/>
      <c r="AG189" s="36"/>
      <c r="AH189" s="36"/>
      <c r="AI189" s="36"/>
      <c r="AJ189" s="36"/>
      <c r="AK189" s="36"/>
      <c r="AL189" s="36"/>
      <c r="AM189" s="36"/>
    </row>
    <row r="190" spans="2:39" x14ac:dyDescent="0.2">
      <c r="B190" s="36"/>
      <c r="C190" s="36"/>
      <c r="D190" s="36"/>
      <c r="E190" s="36"/>
      <c r="F190" s="36"/>
      <c r="G190" s="36"/>
      <c r="H190" s="36"/>
      <c r="I190" s="36"/>
      <c r="J190" s="36"/>
      <c r="K190" s="37"/>
      <c r="L190" s="37"/>
      <c r="M190" s="38"/>
      <c r="N190" s="38"/>
      <c r="O190" s="36"/>
      <c r="P190" s="36"/>
      <c r="Q190" s="36"/>
      <c r="R190" s="36"/>
      <c r="S190" s="36"/>
      <c r="T190" s="36"/>
      <c r="U190" s="51"/>
      <c r="V190" s="51"/>
      <c r="W190" s="37"/>
      <c r="X190" s="37"/>
      <c r="Y190" s="36"/>
      <c r="Z190" s="36"/>
      <c r="AA190" s="36"/>
      <c r="AB190" s="36"/>
      <c r="AC190" s="36"/>
      <c r="AD190" s="36"/>
      <c r="AE190" s="36"/>
      <c r="AF190" s="36"/>
      <c r="AG190" s="36"/>
      <c r="AH190" s="36"/>
      <c r="AI190" s="36"/>
      <c r="AJ190" s="36"/>
      <c r="AK190" s="36"/>
      <c r="AL190" s="36"/>
      <c r="AM190" s="36"/>
    </row>
    <row r="191" spans="2:39" x14ac:dyDescent="0.2">
      <c r="B191" s="36"/>
      <c r="C191" s="36"/>
      <c r="D191" s="36"/>
      <c r="E191" s="36"/>
      <c r="F191" s="36"/>
      <c r="G191" s="36"/>
      <c r="H191" s="36"/>
      <c r="I191" s="36"/>
      <c r="J191" s="36"/>
      <c r="K191" s="37"/>
      <c r="L191" s="37"/>
      <c r="M191" s="38"/>
      <c r="N191" s="38"/>
      <c r="O191" s="36"/>
      <c r="P191" s="36"/>
      <c r="Q191" s="36"/>
      <c r="R191" s="36"/>
      <c r="S191" s="36"/>
      <c r="T191" s="36"/>
      <c r="U191" s="51"/>
      <c r="V191" s="51"/>
      <c r="W191" s="37"/>
      <c r="X191" s="37"/>
      <c r="Y191" s="36"/>
      <c r="Z191" s="36"/>
      <c r="AA191" s="36"/>
      <c r="AB191" s="36"/>
      <c r="AC191" s="36"/>
      <c r="AD191" s="36"/>
      <c r="AE191" s="36"/>
      <c r="AF191" s="36"/>
      <c r="AG191" s="36"/>
      <c r="AH191" s="36"/>
      <c r="AI191" s="36"/>
      <c r="AJ191" s="36"/>
      <c r="AK191" s="36"/>
      <c r="AL191" s="36"/>
      <c r="AM191" s="36"/>
    </row>
    <row r="192" spans="2:39" x14ac:dyDescent="0.2">
      <c r="B192" s="36"/>
      <c r="C192" s="36"/>
      <c r="D192" s="36"/>
      <c r="E192" s="36"/>
      <c r="F192" s="36"/>
      <c r="G192" s="36"/>
      <c r="H192" s="36"/>
      <c r="I192" s="36"/>
      <c r="J192" s="36"/>
      <c r="K192" s="37"/>
      <c r="L192" s="37"/>
      <c r="M192" s="38"/>
      <c r="N192" s="38"/>
      <c r="O192" s="36"/>
      <c r="P192" s="36"/>
      <c r="Q192" s="36"/>
      <c r="R192" s="36"/>
      <c r="S192" s="36"/>
      <c r="T192" s="36"/>
      <c r="U192" s="51"/>
      <c r="V192" s="51"/>
      <c r="W192" s="37"/>
      <c r="X192" s="37"/>
      <c r="Y192" s="36"/>
      <c r="Z192" s="36"/>
      <c r="AA192" s="36"/>
      <c r="AB192" s="36"/>
      <c r="AC192" s="36"/>
      <c r="AD192" s="36"/>
      <c r="AE192" s="36"/>
      <c r="AF192" s="36"/>
      <c r="AG192" s="36"/>
      <c r="AH192" s="36"/>
      <c r="AI192" s="36"/>
      <c r="AJ192" s="36"/>
      <c r="AK192" s="36"/>
      <c r="AL192" s="36"/>
      <c r="AM192" s="36"/>
    </row>
    <row r="193" spans="2:39" x14ac:dyDescent="0.2">
      <c r="B193" s="36"/>
      <c r="C193" s="36"/>
      <c r="D193" s="36"/>
      <c r="E193" s="36"/>
      <c r="F193" s="36"/>
      <c r="G193" s="36"/>
      <c r="H193" s="36"/>
      <c r="I193" s="36"/>
      <c r="J193" s="36"/>
      <c r="K193" s="37"/>
      <c r="L193" s="37"/>
      <c r="M193" s="38"/>
      <c r="N193" s="38"/>
      <c r="O193" s="36"/>
      <c r="P193" s="36"/>
      <c r="Q193" s="36"/>
      <c r="R193" s="36"/>
      <c r="S193" s="36"/>
      <c r="T193" s="36"/>
      <c r="U193" s="51"/>
      <c r="V193" s="51"/>
      <c r="W193" s="37"/>
      <c r="X193" s="37"/>
      <c r="Y193" s="36"/>
      <c r="Z193" s="36"/>
      <c r="AA193" s="36"/>
      <c r="AB193" s="36"/>
      <c r="AC193" s="36"/>
      <c r="AD193" s="36"/>
      <c r="AE193" s="36"/>
      <c r="AF193" s="36"/>
      <c r="AG193" s="36"/>
      <c r="AH193" s="36"/>
      <c r="AI193" s="36"/>
      <c r="AJ193" s="36"/>
      <c r="AK193" s="36"/>
      <c r="AL193" s="36"/>
      <c r="AM193" s="36"/>
    </row>
    <row r="194" spans="2:39" x14ac:dyDescent="0.2">
      <c r="B194" s="36"/>
      <c r="C194" s="36"/>
      <c r="D194" s="36"/>
      <c r="E194" s="36"/>
      <c r="F194" s="36"/>
      <c r="G194" s="36"/>
      <c r="H194" s="36"/>
      <c r="I194" s="36"/>
      <c r="J194" s="36"/>
      <c r="K194" s="37"/>
      <c r="L194" s="37"/>
      <c r="M194" s="38"/>
      <c r="N194" s="38"/>
      <c r="O194" s="36"/>
      <c r="P194" s="36"/>
      <c r="Q194" s="36"/>
      <c r="R194" s="36"/>
      <c r="S194" s="36"/>
      <c r="T194" s="36"/>
      <c r="U194" s="51"/>
      <c r="V194" s="51"/>
      <c r="W194" s="37"/>
      <c r="X194" s="37"/>
      <c r="Y194" s="36"/>
      <c r="Z194" s="36"/>
      <c r="AA194" s="36"/>
      <c r="AB194" s="36"/>
      <c r="AC194" s="36"/>
      <c r="AD194" s="36"/>
      <c r="AE194" s="36"/>
      <c r="AF194" s="36"/>
      <c r="AG194" s="36"/>
      <c r="AH194" s="36"/>
      <c r="AI194" s="36"/>
      <c r="AJ194" s="36"/>
      <c r="AK194" s="36"/>
      <c r="AL194" s="36"/>
      <c r="AM194" s="36"/>
    </row>
    <row r="195" spans="2:39" x14ac:dyDescent="0.2">
      <c r="B195" s="36"/>
      <c r="C195" s="36"/>
      <c r="D195" s="36"/>
      <c r="E195" s="36"/>
      <c r="F195" s="36"/>
      <c r="G195" s="36"/>
      <c r="H195" s="36"/>
      <c r="I195" s="36"/>
      <c r="J195" s="36"/>
      <c r="K195" s="37"/>
      <c r="L195" s="37"/>
      <c r="M195" s="38"/>
      <c r="N195" s="38"/>
      <c r="O195" s="36"/>
      <c r="P195" s="36"/>
      <c r="Q195" s="36"/>
      <c r="R195" s="36"/>
      <c r="S195" s="36"/>
      <c r="T195" s="36"/>
      <c r="U195" s="51"/>
      <c r="V195" s="51"/>
      <c r="W195" s="37"/>
      <c r="X195" s="37"/>
      <c r="Y195" s="36"/>
      <c r="Z195" s="36"/>
      <c r="AA195" s="36"/>
      <c r="AB195" s="36"/>
      <c r="AC195" s="36"/>
      <c r="AD195" s="36"/>
      <c r="AE195" s="36"/>
      <c r="AF195" s="36"/>
      <c r="AG195" s="36"/>
      <c r="AH195" s="36"/>
      <c r="AI195" s="36"/>
      <c r="AJ195" s="36"/>
      <c r="AK195" s="36"/>
      <c r="AL195" s="36"/>
      <c r="AM195" s="36"/>
    </row>
    <row r="196" spans="2:39" x14ac:dyDescent="0.2">
      <c r="B196" s="36"/>
      <c r="C196" s="36"/>
      <c r="D196" s="36"/>
      <c r="E196" s="36"/>
      <c r="F196" s="36"/>
      <c r="G196" s="36"/>
      <c r="H196" s="36"/>
      <c r="I196" s="36"/>
      <c r="J196" s="36"/>
      <c r="K196" s="37"/>
      <c r="L196" s="37"/>
      <c r="M196" s="38"/>
      <c r="N196" s="38"/>
      <c r="O196" s="36"/>
      <c r="P196" s="36"/>
      <c r="Q196" s="36"/>
      <c r="R196" s="36"/>
      <c r="S196" s="36"/>
      <c r="T196" s="36"/>
      <c r="U196" s="51"/>
      <c r="V196" s="51"/>
      <c r="W196" s="37"/>
      <c r="X196" s="37"/>
      <c r="Y196" s="36"/>
      <c r="Z196" s="36"/>
      <c r="AA196" s="36"/>
      <c r="AB196" s="36"/>
      <c r="AC196" s="36"/>
      <c r="AD196" s="36"/>
      <c r="AE196" s="36"/>
      <c r="AF196" s="36"/>
      <c r="AG196" s="36"/>
      <c r="AH196" s="36"/>
      <c r="AI196" s="36"/>
      <c r="AJ196" s="36"/>
      <c r="AK196" s="36"/>
      <c r="AL196" s="36"/>
      <c r="AM196" s="36"/>
    </row>
    <row r="197" spans="2:39" x14ac:dyDescent="0.2">
      <c r="B197" s="36"/>
      <c r="C197" s="36"/>
      <c r="D197" s="36"/>
      <c r="E197" s="36"/>
      <c r="F197" s="36"/>
      <c r="G197" s="36"/>
      <c r="H197" s="36"/>
      <c r="I197" s="36"/>
      <c r="J197" s="36"/>
      <c r="K197" s="37"/>
      <c r="L197" s="37"/>
      <c r="M197" s="38"/>
      <c r="N197" s="38"/>
      <c r="O197" s="36"/>
      <c r="P197" s="36"/>
      <c r="Q197" s="36"/>
      <c r="R197" s="36"/>
      <c r="S197" s="36"/>
      <c r="T197" s="36"/>
      <c r="U197" s="51"/>
      <c r="V197" s="51"/>
      <c r="W197" s="37"/>
      <c r="X197" s="37"/>
      <c r="Y197" s="36"/>
      <c r="Z197" s="36"/>
      <c r="AA197" s="36"/>
      <c r="AB197" s="36"/>
      <c r="AC197" s="36"/>
      <c r="AD197" s="36"/>
      <c r="AE197" s="36"/>
      <c r="AF197" s="36"/>
      <c r="AG197" s="36"/>
      <c r="AH197" s="36"/>
      <c r="AI197" s="36"/>
      <c r="AJ197" s="36"/>
      <c r="AK197" s="36"/>
      <c r="AL197" s="36"/>
      <c r="AM197" s="36"/>
    </row>
    <row r="198" spans="2:39" x14ac:dyDescent="0.2">
      <c r="B198" s="36"/>
      <c r="C198" s="36"/>
      <c r="D198" s="36"/>
      <c r="E198" s="36"/>
      <c r="F198" s="36"/>
      <c r="G198" s="36"/>
      <c r="H198" s="36"/>
      <c r="I198" s="36"/>
      <c r="J198" s="36"/>
      <c r="K198" s="37"/>
      <c r="L198" s="37"/>
      <c r="M198" s="38"/>
      <c r="N198" s="38"/>
      <c r="O198" s="36"/>
      <c r="P198" s="36"/>
      <c r="Q198" s="36"/>
      <c r="R198" s="36"/>
      <c r="S198" s="36"/>
      <c r="T198" s="36"/>
      <c r="U198" s="51"/>
      <c r="V198" s="51"/>
      <c r="W198" s="37"/>
      <c r="X198" s="37"/>
      <c r="Y198" s="36"/>
      <c r="Z198" s="36"/>
      <c r="AA198" s="36"/>
      <c r="AB198" s="36"/>
      <c r="AC198" s="36"/>
      <c r="AD198" s="36"/>
      <c r="AE198" s="36"/>
      <c r="AF198" s="36"/>
      <c r="AG198" s="36"/>
      <c r="AH198" s="36"/>
      <c r="AI198" s="36"/>
      <c r="AJ198" s="36"/>
      <c r="AK198" s="36"/>
      <c r="AL198" s="36"/>
      <c r="AM198" s="36"/>
    </row>
    <row r="199" spans="2:39" x14ac:dyDescent="0.2">
      <c r="B199" s="36"/>
      <c r="C199" s="36"/>
      <c r="D199" s="36"/>
      <c r="E199" s="36"/>
      <c r="F199" s="36"/>
      <c r="G199" s="36"/>
      <c r="H199" s="36"/>
      <c r="I199" s="36"/>
      <c r="J199" s="36"/>
      <c r="K199" s="37"/>
      <c r="L199" s="37"/>
      <c r="M199" s="38"/>
      <c r="N199" s="38"/>
      <c r="O199" s="36"/>
      <c r="P199" s="36"/>
      <c r="Q199" s="36"/>
      <c r="R199" s="36"/>
      <c r="S199" s="36"/>
      <c r="T199" s="36"/>
      <c r="U199" s="51"/>
      <c r="V199" s="51"/>
      <c r="W199" s="37"/>
      <c r="X199" s="37"/>
      <c r="Y199" s="36"/>
      <c r="Z199" s="36"/>
      <c r="AA199" s="36"/>
      <c r="AB199" s="36"/>
      <c r="AC199" s="36"/>
      <c r="AD199" s="36"/>
      <c r="AE199" s="36"/>
      <c r="AF199" s="36"/>
      <c r="AG199" s="36"/>
      <c r="AH199" s="36"/>
      <c r="AI199" s="36"/>
      <c r="AJ199" s="36"/>
      <c r="AK199" s="36"/>
      <c r="AL199" s="36"/>
      <c r="AM199" s="36"/>
    </row>
    <row r="200" spans="2:39" x14ac:dyDescent="0.2">
      <c r="B200" s="36"/>
      <c r="C200" s="36"/>
      <c r="D200" s="36"/>
      <c r="E200" s="36"/>
      <c r="F200" s="36"/>
      <c r="G200" s="36"/>
      <c r="H200" s="36"/>
      <c r="I200" s="36"/>
      <c r="J200" s="36"/>
      <c r="K200" s="37"/>
      <c r="L200" s="37"/>
      <c r="M200" s="38"/>
      <c r="N200" s="38"/>
      <c r="O200" s="36"/>
      <c r="P200" s="36"/>
      <c r="Q200" s="36"/>
      <c r="R200" s="36"/>
      <c r="S200" s="36"/>
      <c r="T200" s="36"/>
      <c r="U200" s="51"/>
      <c r="V200" s="51"/>
      <c r="W200" s="37"/>
      <c r="X200" s="37"/>
      <c r="Y200" s="36"/>
      <c r="Z200" s="36"/>
      <c r="AA200" s="36"/>
      <c r="AB200" s="36"/>
      <c r="AC200" s="36"/>
      <c r="AD200" s="36"/>
      <c r="AE200" s="36"/>
      <c r="AF200" s="36"/>
      <c r="AG200" s="36"/>
      <c r="AH200" s="36"/>
      <c r="AI200" s="36"/>
      <c r="AJ200" s="36"/>
      <c r="AK200" s="36"/>
      <c r="AL200" s="36"/>
      <c r="AM200" s="36"/>
    </row>
    <row r="201" spans="2:39" x14ac:dyDescent="0.2">
      <c r="B201" s="36"/>
      <c r="C201" s="36"/>
      <c r="D201" s="36"/>
      <c r="E201" s="36"/>
      <c r="F201" s="36"/>
      <c r="G201" s="36"/>
      <c r="H201" s="36"/>
      <c r="I201" s="36"/>
      <c r="J201" s="36"/>
      <c r="K201" s="37"/>
      <c r="L201" s="37"/>
      <c r="M201" s="38"/>
      <c r="N201" s="38"/>
      <c r="O201" s="36"/>
      <c r="P201" s="36"/>
      <c r="Q201" s="36"/>
      <c r="R201" s="36"/>
      <c r="S201" s="36"/>
      <c r="T201" s="36"/>
      <c r="U201" s="51"/>
      <c r="V201" s="51"/>
      <c r="W201" s="37"/>
      <c r="X201" s="37"/>
      <c r="Y201" s="36"/>
      <c r="Z201" s="36"/>
      <c r="AA201" s="36"/>
      <c r="AB201" s="36"/>
      <c r="AC201" s="36"/>
      <c r="AD201" s="36"/>
      <c r="AE201" s="36"/>
      <c r="AF201" s="36"/>
      <c r="AG201" s="36"/>
      <c r="AH201" s="36"/>
      <c r="AI201" s="36"/>
      <c r="AJ201" s="36"/>
      <c r="AK201" s="36"/>
      <c r="AL201" s="36"/>
      <c r="AM201" s="36"/>
    </row>
    <row r="202" spans="2:39" x14ac:dyDescent="0.2">
      <c r="B202" s="36"/>
      <c r="C202" s="36"/>
      <c r="D202" s="36"/>
      <c r="E202" s="36"/>
      <c r="F202" s="36"/>
      <c r="G202" s="36"/>
      <c r="H202" s="36"/>
      <c r="I202" s="36"/>
      <c r="J202" s="36"/>
      <c r="K202" s="37"/>
      <c r="L202" s="37"/>
      <c r="M202" s="38"/>
      <c r="N202" s="38"/>
      <c r="O202" s="36"/>
      <c r="P202" s="36"/>
      <c r="Q202" s="36"/>
      <c r="R202" s="36"/>
      <c r="S202" s="36"/>
      <c r="T202" s="36"/>
      <c r="U202" s="51"/>
      <c r="V202" s="51"/>
      <c r="W202" s="37"/>
      <c r="X202" s="37"/>
      <c r="Y202" s="36"/>
      <c r="Z202" s="36"/>
      <c r="AA202" s="36"/>
      <c r="AB202" s="36"/>
      <c r="AC202" s="36"/>
      <c r="AD202" s="36"/>
      <c r="AE202" s="36"/>
      <c r="AF202" s="36"/>
      <c r="AG202" s="36"/>
      <c r="AH202" s="36"/>
      <c r="AI202" s="36"/>
      <c r="AJ202" s="36"/>
      <c r="AK202" s="36"/>
      <c r="AL202" s="36"/>
      <c r="AM202" s="36"/>
    </row>
    <row r="203" spans="2:39" x14ac:dyDescent="0.2">
      <c r="B203" s="36"/>
      <c r="C203" s="36"/>
      <c r="D203" s="36"/>
      <c r="E203" s="36"/>
      <c r="F203" s="36"/>
      <c r="G203" s="36"/>
      <c r="H203" s="36"/>
      <c r="I203" s="36"/>
      <c r="J203" s="36"/>
      <c r="K203" s="37"/>
      <c r="L203" s="37"/>
      <c r="M203" s="38"/>
      <c r="N203" s="38"/>
      <c r="O203" s="36"/>
      <c r="P203" s="36"/>
      <c r="Q203" s="36"/>
      <c r="R203" s="36"/>
      <c r="S203" s="36"/>
      <c r="T203" s="36"/>
      <c r="U203" s="51"/>
      <c r="V203" s="51"/>
      <c r="W203" s="37"/>
      <c r="X203" s="37"/>
      <c r="Y203" s="36"/>
      <c r="Z203" s="36"/>
      <c r="AA203" s="36"/>
      <c r="AB203" s="36"/>
      <c r="AC203" s="36"/>
      <c r="AD203" s="36"/>
      <c r="AE203" s="36"/>
      <c r="AF203" s="36"/>
      <c r="AG203" s="36"/>
      <c r="AH203" s="36"/>
      <c r="AI203" s="36"/>
      <c r="AJ203" s="36"/>
      <c r="AK203" s="36"/>
      <c r="AL203" s="36"/>
      <c r="AM203" s="36"/>
    </row>
    <row r="204" spans="2:39" x14ac:dyDescent="0.2">
      <c r="B204" s="36"/>
      <c r="C204" s="36"/>
      <c r="D204" s="36"/>
      <c r="E204" s="36"/>
      <c r="F204" s="36"/>
      <c r="G204" s="36"/>
      <c r="H204" s="36"/>
      <c r="I204" s="36"/>
      <c r="J204" s="36"/>
      <c r="K204" s="37"/>
      <c r="L204" s="37"/>
      <c r="M204" s="38"/>
      <c r="N204" s="38"/>
      <c r="O204" s="36"/>
      <c r="P204" s="36"/>
      <c r="Q204" s="36"/>
      <c r="R204" s="36"/>
      <c r="S204" s="36"/>
      <c r="T204" s="36"/>
      <c r="U204" s="51"/>
      <c r="V204" s="51"/>
      <c r="W204" s="37"/>
      <c r="X204" s="37"/>
      <c r="Y204" s="36"/>
      <c r="Z204" s="36"/>
      <c r="AA204" s="36"/>
      <c r="AB204" s="36"/>
      <c r="AC204" s="36"/>
      <c r="AD204" s="36"/>
      <c r="AE204" s="36"/>
      <c r="AF204" s="36"/>
      <c r="AG204" s="36"/>
      <c r="AH204" s="36"/>
      <c r="AI204" s="36"/>
      <c r="AJ204" s="36"/>
      <c r="AK204" s="36"/>
      <c r="AL204" s="36"/>
      <c r="AM204" s="36"/>
    </row>
    <row r="205" spans="2:39" x14ac:dyDescent="0.2">
      <c r="B205" s="36"/>
      <c r="C205" s="36"/>
      <c r="D205" s="36"/>
      <c r="E205" s="36"/>
      <c r="F205" s="36"/>
      <c r="G205" s="36"/>
      <c r="H205" s="36"/>
      <c r="I205" s="36"/>
      <c r="J205" s="36"/>
      <c r="K205" s="37"/>
      <c r="L205" s="37"/>
      <c r="M205" s="38"/>
      <c r="N205" s="38"/>
      <c r="O205" s="36"/>
      <c r="P205" s="36"/>
      <c r="Q205" s="36"/>
      <c r="R205" s="36"/>
      <c r="S205" s="36"/>
      <c r="T205" s="36"/>
      <c r="U205" s="51"/>
      <c r="V205" s="51"/>
      <c r="W205" s="37"/>
      <c r="X205" s="37"/>
      <c r="Y205" s="36"/>
      <c r="Z205" s="36"/>
      <c r="AA205" s="36"/>
      <c r="AB205" s="36"/>
      <c r="AC205" s="36"/>
      <c r="AD205" s="36"/>
      <c r="AE205" s="36"/>
      <c r="AF205" s="36"/>
      <c r="AG205" s="36"/>
      <c r="AH205" s="36"/>
      <c r="AI205" s="36"/>
      <c r="AJ205" s="36"/>
      <c r="AK205" s="36"/>
      <c r="AL205" s="36"/>
      <c r="AM205" s="36"/>
    </row>
    <row r="206" spans="2:39" x14ac:dyDescent="0.2">
      <c r="B206" s="36"/>
      <c r="C206" s="36"/>
      <c r="D206" s="36"/>
      <c r="E206" s="36"/>
      <c r="F206" s="36"/>
      <c r="G206" s="36"/>
      <c r="H206" s="36"/>
      <c r="I206" s="36"/>
      <c r="J206" s="36"/>
      <c r="K206" s="37"/>
      <c r="L206" s="37"/>
      <c r="M206" s="38"/>
      <c r="N206" s="38"/>
      <c r="O206" s="36"/>
      <c r="P206" s="36"/>
      <c r="Q206" s="36"/>
      <c r="R206" s="36"/>
      <c r="S206" s="36"/>
      <c r="T206" s="36"/>
      <c r="U206" s="51"/>
      <c r="V206" s="51"/>
      <c r="W206" s="37"/>
      <c r="X206" s="37"/>
      <c r="Y206" s="36"/>
      <c r="Z206" s="36"/>
      <c r="AA206" s="36"/>
      <c r="AB206" s="36"/>
      <c r="AC206" s="36"/>
      <c r="AD206" s="36"/>
      <c r="AE206" s="36"/>
      <c r="AF206" s="36"/>
      <c r="AG206" s="36"/>
      <c r="AH206" s="36"/>
      <c r="AI206" s="36"/>
      <c r="AJ206" s="36"/>
      <c r="AK206" s="36"/>
      <c r="AL206" s="36"/>
      <c r="AM206" s="36"/>
    </row>
    <row r="207" spans="2:39" x14ac:dyDescent="0.2">
      <c r="B207" s="36"/>
      <c r="C207" s="36"/>
      <c r="D207" s="36"/>
      <c r="E207" s="36"/>
      <c r="F207" s="36"/>
      <c r="G207" s="36"/>
      <c r="H207" s="36"/>
      <c r="I207" s="36"/>
      <c r="J207" s="36"/>
      <c r="K207" s="37"/>
      <c r="L207" s="37"/>
      <c r="M207" s="38"/>
      <c r="N207" s="38"/>
      <c r="O207" s="36"/>
      <c r="P207" s="36"/>
      <c r="Q207" s="36"/>
      <c r="R207" s="36"/>
      <c r="S207" s="36"/>
      <c r="T207" s="36"/>
      <c r="U207" s="51"/>
      <c r="V207" s="51"/>
      <c r="W207" s="37"/>
      <c r="X207" s="37"/>
      <c r="Y207" s="36"/>
      <c r="Z207" s="36"/>
      <c r="AA207" s="36"/>
      <c r="AB207" s="36"/>
      <c r="AC207" s="36"/>
      <c r="AD207" s="36"/>
      <c r="AE207" s="36"/>
      <c r="AF207" s="36"/>
      <c r="AG207" s="36"/>
      <c r="AH207" s="36"/>
      <c r="AI207" s="36"/>
      <c r="AJ207" s="36"/>
      <c r="AK207" s="36"/>
      <c r="AL207" s="36"/>
      <c r="AM207" s="36"/>
    </row>
    <row r="208" spans="2:39" x14ac:dyDescent="0.2">
      <c r="B208" s="36"/>
      <c r="C208" s="36"/>
      <c r="D208" s="36"/>
      <c r="E208" s="36"/>
      <c r="F208" s="36"/>
      <c r="G208" s="36"/>
      <c r="H208" s="36"/>
      <c r="I208" s="36"/>
      <c r="J208" s="36"/>
      <c r="K208" s="37"/>
      <c r="L208" s="37"/>
      <c r="M208" s="38"/>
      <c r="N208" s="38"/>
      <c r="O208" s="36"/>
      <c r="P208" s="36"/>
      <c r="Q208" s="36"/>
      <c r="R208" s="36"/>
      <c r="S208" s="36"/>
      <c r="T208" s="36"/>
      <c r="U208" s="51"/>
      <c r="V208" s="51"/>
      <c r="W208" s="37"/>
      <c r="X208" s="37"/>
      <c r="Y208" s="36"/>
      <c r="Z208" s="36"/>
      <c r="AA208" s="36"/>
      <c r="AB208" s="36"/>
      <c r="AC208" s="36"/>
      <c r="AD208" s="36"/>
      <c r="AE208" s="36"/>
      <c r="AF208" s="36"/>
      <c r="AG208" s="36"/>
      <c r="AH208" s="36"/>
      <c r="AI208" s="36"/>
      <c r="AJ208" s="36"/>
      <c r="AK208" s="36"/>
      <c r="AL208" s="36"/>
      <c r="AM208" s="36"/>
    </row>
    <row r="209" spans="2:39" x14ac:dyDescent="0.2">
      <c r="B209" s="36"/>
      <c r="C209" s="36"/>
      <c r="D209" s="36"/>
      <c r="E209" s="36"/>
      <c r="F209" s="36"/>
      <c r="G209" s="36"/>
      <c r="H209" s="36"/>
      <c r="I209" s="36"/>
      <c r="J209" s="36"/>
      <c r="K209" s="37"/>
      <c r="L209" s="37"/>
      <c r="M209" s="38"/>
      <c r="N209" s="38"/>
      <c r="O209" s="36"/>
      <c r="P209" s="36"/>
      <c r="Q209" s="36"/>
      <c r="R209" s="36"/>
      <c r="S209" s="36"/>
      <c r="T209" s="36"/>
      <c r="U209" s="51"/>
      <c r="V209" s="51"/>
      <c r="W209" s="37"/>
      <c r="X209" s="37"/>
      <c r="Y209" s="36"/>
      <c r="Z209" s="36"/>
      <c r="AA209" s="36"/>
      <c r="AB209" s="36"/>
      <c r="AC209" s="36"/>
      <c r="AD209" s="36"/>
      <c r="AE209" s="36"/>
      <c r="AF209" s="36"/>
      <c r="AG209" s="36"/>
      <c r="AH209" s="36"/>
      <c r="AI209" s="36"/>
      <c r="AJ209" s="36"/>
      <c r="AK209" s="36"/>
      <c r="AL209" s="36"/>
      <c r="AM209" s="36"/>
    </row>
    <row r="210" spans="2:39" x14ac:dyDescent="0.2">
      <c r="B210" s="36"/>
      <c r="C210" s="36"/>
      <c r="D210" s="36"/>
      <c r="E210" s="36"/>
      <c r="F210" s="36"/>
      <c r="G210" s="36"/>
      <c r="H210" s="36"/>
      <c r="I210" s="36"/>
      <c r="J210" s="36"/>
      <c r="K210" s="37"/>
      <c r="L210" s="37"/>
      <c r="M210" s="38"/>
      <c r="N210" s="38"/>
      <c r="O210" s="36"/>
      <c r="P210" s="36"/>
      <c r="Q210" s="36"/>
      <c r="R210" s="36"/>
      <c r="S210" s="36"/>
      <c r="T210" s="36"/>
      <c r="U210" s="51"/>
      <c r="V210" s="51"/>
      <c r="W210" s="37"/>
      <c r="X210" s="37"/>
      <c r="Y210" s="36"/>
      <c r="Z210" s="36"/>
      <c r="AA210" s="36"/>
      <c r="AB210" s="36"/>
      <c r="AC210" s="36"/>
      <c r="AD210" s="36"/>
      <c r="AE210" s="36"/>
      <c r="AF210" s="36"/>
      <c r="AG210" s="36"/>
      <c r="AH210" s="36"/>
      <c r="AI210" s="36"/>
      <c r="AJ210" s="36"/>
      <c r="AK210" s="36"/>
      <c r="AL210" s="36"/>
      <c r="AM210" s="36"/>
    </row>
    <row r="211" spans="2:39" x14ac:dyDescent="0.2">
      <c r="B211" s="36"/>
      <c r="C211" s="36"/>
      <c r="D211" s="36"/>
      <c r="E211" s="36"/>
      <c r="F211" s="36"/>
      <c r="G211" s="36"/>
      <c r="H211" s="36"/>
      <c r="I211" s="36"/>
      <c r="J211" s="36"/>
      <c r="K211" s="37"/>
      <c r="L211" s="37"/>
      <c r="M211" s="38"/>
      <c r="N211" s="38"/>
      <c r="O211" s="36"/>
      <c r="P211" s="36"/>
      <c r="Q211" s="36"/>
      <c r="R211" s="36"/>
      <c r="S211" s="36"/>
      <c r="T211" s="36"/>
      <c r="U211" s="51"/>
      <c r="V211" s="51"/>
      <c r="W211" s="37"/>
      <c r="X211" s="37"/>
      <c r="Y211" s="36"/>
      <c r="Z211" s="36"/>
      <c r="AA211" s="36"/>
      <c r="AB211" s="36"/>
      <c r="AC211" s="36"/>
      <c r="AD211" s="36"/>
      <c r="AE211" s="36"/>
      <c r="AF211" s="36"/>
      <c r="AG211" s="36"/>
      <c r="AH211" s="36"/>
      <c r="AI211" s="36"/>
      <c r="AJ211" s="36"/>
      <c r="AK211" s="36"/>
      <c r="AL211" s="36"/>
      <c r="AM211" s="36"/>
    </row>
    <row r="212" spans="2:39" x14ac:dyDescent="0.2">
      <c r="B212" s="36"/>
      <c r="C212" s="36"/>
      <c r="D212" s="36"/>
      <c r="E212" s="36"/>
      <c r="F212" s="36"/>
      <c r="G212" s="36"/>
      <c r="H212" s="36"/>
      <c r="I212" s="36"/>
      <c r="J212" s="36"/>
      <c r="K212" s="37"/>
      <c r="L212" s="37"/>
      <c r="M212" s="38"/>
      <c r="N212" s="38"/>
      <c r="O212" s="36"/>
      <c r="P212" s="36"/>
      <c r="Q212" s="36"/>
      <c r="R212" s="36"/>
      <c r="S212" s="36"/>
      <c r="T212" s="36"/>
      <c r="U212" s="51"/>
      <c r="V212" s="51"/>
      <c r="W212" s="37"/>
      <c r="X212" s="37"/>
      <c r="Y212" s="36"/>
      <c r="Z212" s="36"/>
      <c r="AA212" s="36"/>
      <c r="AB212" s="36"/>
      <c r="AC212" s="36"/>
      <c r="AD212" s="36"/>
      <c r="AE212" s="36"/>
      <c r="AF212" s="36"/>
      <c r="AG212" s="36"/>
      <c r="AH212" s="36"/>
      <c r="AI212" s="36"/>
      <c r="AJ212" s="36"/>
      <c r="AK212" s="36"/>
      <c r="AL212" s="36"/>
      <c r="AM212" s="36"/>
    </row>
    <row r="213" spans="2:39" x14ac:dyDescent="0.2">
      <c r="B213" s="36"/>
      <c r="C213" s="36"/>
      <c r="D213" s="36"/>
      <c r="E213" s="36"/>
      <c r="F213" s="36"/>
      <c r="G213" s="36"/>
      <c r="H213" s="36"/>
      <c r="I213" s="36"/>
      <c r="J213" s="36"/>
      <c r="K213" s="37"/>
      <c r="L213" s="37"/>
      <c r="M213" s="38"/>
      <c r="N213" s="38"/>
      <c r="O213" s="36"/>
      <c r="P213" s="36"/>
      <c r="Q213" s="36"/>
      <c r="R213" s="36"/>
      <c r="S213" s="36"/>
      <c r="T213" s="36"/>
      <c r="U213" s="51"/>
      <c r="V213" s="51"/>
      <c r="W213" s="37"/>
      <c r="X213" s="37"/>
      <c r="Y213" s="36"/>
      <c r="Z213" s="36"/>
      <c r="AA213" s="36"/>
      <c r="AB213" s="36"/>
      <c r="AC213" s="36"/>
      <c r="AD213" s="36"/>
      <c r="AE213" s="36"/>
      <c r="AF213" s="36"/>
      <c r="AG213" s="36"/>
      <c r="AH213" s="36"/>
      <c r="AI213" s="36"/>
      <c r="AJ213" s="36"/>
      <c r="AK213" s="36"/>
      <c r="AL213" s="36"/>
      <c r="AM213" s="36"/>
    </row>
    <row r="214" spans="2:39" x14ac:dyDescent="0.2">
      <c r="B214" s="36"/>
      <c r="C214" s="36"/>
      <c r="D214" s="36"/>
      <c r="E214" s="36"/>
      <c r="F214" s="36"/>
      <c r="G214" s="36"/>
      <c r="H214" s="36"/>
      <c r="I214" s="36"/>
      <c r="J214" s="36"/>
      <c r="K214" s="37"/>
      <c r="L214" s="37"/>
      <c r="M214" s="38"/>
      <c r="N214" s="38"/>
      <c r="O214" s="36"/>
      <c r="P214" s="36"/>
      <c r="Q214" s="36"/>
      <c r="R214" s="36"/>
      <c r="S214" s="36"/>
      <c r="T214" s="36"/>
      <c r="U214" s="51"/>
      <c r="V214" s="51"/>
      <c r="W214" s="37"/>
      <c r="X214" s="37"/>
      <c r="Y214" s="36"/>
      <c r="Z214" s="36"/>
      <c r="AA214" s="36"/>
      <c r="AB214" s="36"/>
      <c r="AC214" s="36"/>
      <c r="AD214" s="36"/>
      <c r="AE214" s="36"/>
      <c r="AF214" s="36"/>
      <c r="AG214" s="36"/>
      <c r="AH214" s="36"/>
      <c r="AI214" s="36"/>
      <c r="AJ214" s="36"/>
      <c r="AK214" s="36"/>
      <c r="AL214" s="36"/>
      <c r="AM214" s="36"/>
    </row>
    <row r="215" spans="2:39" x14ac:dyDescent="0.2">
      <c r="B215" s="36"/>
      <c r="C215" s="36"/>
      <c r="D215" s="36"/>
      <c r="E215" s="36"/>
      <c r="F215" s="36"/>
      <c r="G215" s="36"/>
      <c r="H215" s="36"/>
      <c r="I215" s="36"/>
      <c r="J215" s="36"/>
      <c r="K215" s="37"/>
      <c r="L215" s="37"/>
      <c r="M215" s="38"/>
      <c r="N215" s="38"/>
      <c r="O215" s="36"/>
      <c r="P215" s="36"/>
      <c r="Q215" s="36"/>
      <c r="R215" s="36"/>
      <c r="S215" s="36"/>
      <c r="T215" s="36"/>
      <c r="U215" s="51"/>
      <c r="V215" s="51"/>
      <c r="W215" s="37"/>
      <c r="X215" s="37"/>
      <c r="Y215" s="36"/>
      <c r="Z215" s="36"/>
      <c r="AA215" s="36"/>
      <c r="AB215" s="36"/>
      <c r="AC215" s="36"/>
      <c r="AD215" s="36"/>
      <c r="AE215" s="36"/>
      <c r="AF215" s="36"/>
      <c r="AG215" s="36"/>
      <c r="AH215" s="36"/>
      <c r="AI215" s="36"/>
      <c r="AJ215" s="36"/>
      <c r="AK215" s="36"/>
      <c r="AL215" s="36"/>
      <c r="AM215" s="36"/>
    </row>
    <row r="216" spans="2:39" x14ac:dyDescent="0.2">
      <c r="B216" s="36"/>
      <c r="C216" s="36"/>
      <c r="D216" s="36"/>
      <c r="E216" s="36"/>
      <c r="F216" s="36"/>
      <c r="G216" s="36"/>
      <c r="H216" s="36"/>
      <c r="I216" s="36"/>
      <c r="J216" s="36"/>
      <c r="K216" s="37"/>
      <c r="L216" s="37"/>
      <c r="M216" s="38"/>
      <c r="N216" s="38"/>
      <c r="O216" s="36"/>
      <c r="P216" s="36"/>
      <c r="Q216" s="36"/>
      <c r="R216" s="36"/>
      <c r="S216" s="36"/>
      <c r="T216" s="36"/>
      <c r="U216" s="51"/>
      <c r="V216" s="51"/>
      <c r="W216" s="37"/>
      <c r="X216" s="37"/>
      <c r="Y216" s="36"/>
      <c r="Z216" s="36"/>
      <c r="AA216" s="36"/>
      <c r="AB216" s="36"/>
      <c r="AC216" s="36"/>
      <c r="AD216" s="36"/>
      <c r="AE216" s="36"/>
      <c r="AF216" s="36"/>
      <c r="AG216" s="36"/>
      <c r="AH216" s="36"/>
      <c r="AI216" s="36"/>
      <c r="AJ216" s="36"/>
      <c r="AK216" s="36"/>
      <c r="AL216" s="36"/>
      <c r="AM216" s="36"/>
    </row>
    <row r="217" spans="2:39" x14ac:dyDescent="0.2">
      <c r="B217" s="36"/>
      <c r="C217" s="36"/>
      <c r="D217" s="36"/>
      <c r="E217" s="36"/>
      <c r="F217" s="36"/>
      <c r="G217" s="36"/>
      <c r="H217" s="36"/>
      <c r="I217" s="36"/>
      <c r="J217" s="36"/>
      <c r="K217" s="37"/>
      <c r="L217" s="37"/>
      <c r="M217" s="38"/>
      <c r="N217" s="38"/>
      <c r="O217" s="36"/>
      <c r="P217" s="36"/>
      <c r="Q217" s="36"/>
      <c r="R217" s="36"/>
      <c r="S217" s="36"/>
      <c r="T217" s="36"/>
      <c r="U217" s="51"/>
      <c r="V217" s="51"/>
      <c r="W217" s="37"/>
      <c r="X217" s="37"/>
      <c r="Y217" s="36"/>
      <c r="Z217" s="36"/>
      <c r="AA217" s="36"/>
      <c r="AB217" s="36"/>
      <c r="AC217" s="36"/>
      <c r="AD217" s="36"/>
      <c r="AE217" s="36"/>
      <c r="AF217" s="36"/>
      <c r="AG217" s="36"/>
      <c r="AH217" s="36"/>
      <c r="AI217" s="36"/>
      <c r="AJ217" s="36"/>
      <c r="AK217" s="36"/>
      <c r="AL217" s="36"/>
      <c r="AM217" s="36"/>
    </row>
    <row r="218" spans="2:39" x14ac:dyDescent="0.2">
      <c r="B218" s="36"/>
      <c r="C218" s="36"/>
      <c r="D218" s="36"/>
      <c r="E218" s="36"/>
      <c r="F218" s="36"/>
      <c r="G218" s="36"/>
      <c r="H218" s="36"/>
      <c r="I218" s="36"/>
      <c r="J218" s="36"/>
      <c r="K218" s="37"/>
      <c r="L218" s="37"/>
      <c r="M218" s="38"/>
      <c r="N218" s="38"/>
      <c r="O218" s="36"/>
      <c r="P218" s="36"/>
      <c r="Q218" s="36"/>
      <c r="R218" s="36"/>
      <c r="S218" s="36"/>
      <c r="T218" s="36"/>
      <c r="U218" s="51"/>
      <c r="V218" s="51"/>
      <c r="W218" s="37"/>
      <c r="X218" s="37"/>
      <c r="Y218" s="36"/>
      <c r="Z218" s="36"/>
      <c r="AA218" s="36"/>
      <c r="AB218" s="36"/>
      <c r="AC218" s="36"/>
      <c r="AD218" s="36"/>
      <c r="AE218" s="36"/>
      <c r="AF218" s="36"/>
      <c r="AG218" s="36"/>
      <c r="AH218" s="36"/>
      <c r="AI218" s="36"/>
      <c r="AJ218" s="36"/>
      <c r="AK218" s="36"/>
      <c r="AL218" s="36"/>
      <c r="AM218" s="36"/>
    </row>
    <row r="219" spans="2:39" x14ac:dyDescent="0.2">
      <c r="B219" s="36"/>
      <c r="C219" s="36"/>
      <c r="D219" s="36"/>
      <c r="E219" s="36"/>
      <c r="F219" s="36"/>
      <c r="G219" s="36"/>
      <c r="H219" s="36"/>
      <c r="I219" s="36"/>
      <c r="J219" s="36"/>
      <c r="K219" s="37"/>
      <c r="L219" s="37"/>
      <c r="M219" s="38"/>
      <c r="N219" s="38"/>
      <c r="O219" s="36"/>
      <c r="P219" s="36"/>
      <c r="Q219" s="36"/>
      <c r="R219" s="36"/>
      <c r="S219" s="36"/>
      <c r="T219" s="36"/>
      <c r="U219" s="51"/>
      <c r="V219" s="51"/>
      <c r="W219" s="37"/>
      <c r="X219" s="37"/>
      <c r="Y219" s="36"/>
      <c r="Z219" s="36"/>
      <c r="AA219" s="36"/>
      <c r="AB219" s="36"/>
      <c r="AC219" s="36"/>
      <c r="AD219" s="36"/>
      <c r="AE219" s="36"/>
      <c r="AF219" s="36"/>
      <c r="AG219" s="36"/>
      <c r="AH219" s="36"/>
      <c r="AI219" s="36"/>
      <c r="AJ219" s="36"/>
      <c r="AK219" s="36"/>
      <c r="AL219" s="36"/>
      <c r="AM219" s="36"/>
    </row>
    <row r="220" spans="2:39" x14ac:dyDescent="0.2">
      <c r="B220" s="36"/>
      <c r="C220" s="36"/>
      <c r="D220" s="36"/>
      <c r="E220" s="36"/>
      <c r="F220" s="36"/>
      <c r="G220" s="36"/>
      <c r="H220" s="36"/>
      <c r="I220" s="36"/>
      <c r="J220" s="36"/>
      <c r="K220" s="37"/>
      <c r="L220" s="37"/>
      <c r="M220" s="38"/>
      <c r="N220" s="38"/>
      <c r="O220" s="36"/>
      <c r="P220" s="36"/>
      <c r="Q220" s="36"/>
      <c r="R220" s="36"/>
      <c r="S220" s="36"/>
      <c r="T220" s="36"/>
      <c r="U220" s="51"/>
      <c r="V220" s="51"/>
      <c r="W220" s="37"/>
      <c r="X220" s="37"/>
      <c r="Y220" s="36"/>
      <c r="Z220" s="36"/>
      <c r="AA220" s="36"/>
      <c r="AB220" s="36"/>
      <c r="AC220" s="36"/>
      <c r="AD220" s="36"/>
      <c r="AE220" s="36"/>
      <c r="AF220" s="36"/>
      <c r="AG220" s="36"/>
      <c r="AH220" s="36"/>
      <c r="AI220" s="36"/>
      <c r="AJ220" s="36"/>
      <c r="AK220" s="36"/>
      <c r="AL220" s="36"/>
      <c r="AM220" s="36"/>
    </row>
    <row r="221" spans="2:39" x14ac:dyDescent="0.2">
      <c r="B221" s="36"/>
      <c r="C221" s="36"/>
      <c r="D221" s="36"/>
      <c r="E221" s="36"/>
      <c r="F221" s="36"/>
      <c r="G221" s="36"/>
      <c r="H221" s="36"/>
      <c r="I221" s="36"/>
      <c r="J221" s="36"/>
      <c r="K221" s="37"/>
      <c r="L221" s="37"/>
      <c r="M221" s="38"/>
      <c r="N221" s="38"/>
      <c r="O221" s="36"/>
      <c r="P221" s="36"/>
      <c r="Q221" s="36"/>
      <c r="R221" s="36"/>
      <c r="S221" s="36"/>
      <c r="T221" s="36"/>
      <c r="U221" s="51"/>
      <c r="V221" s="51"/>
      <c r="W221" s="37"/>
      <c r="X221" s="37"/>
      <c r="Y221" s="36"/>
      <c r="Z221" s="36"/>
      <c r="AA221" s="36"/>
      <c r="AB221" s="36"/>
      <c r="AC221" s="36"/>
      <c r="AD221" s="36"/>
      <c r="AE221" s="36"/>
      <c r="AF221" s="36"/>
      <c r="AG221" s="36"/>
      <c r="AH221" s="36"/>
      <c r="AI221" s="36"/>
      <c r="AJ221" s="36"/>
      <c r="AK221" s="36"/>
      <c r="AL221" s="36"/>
      <c r="AM221" s="36"/>
    </row>
    <row r="222" spans="2:39" x14ac:dyDescent="0.2">
      <c r="B222" s="36"/>
      <c r="C222" s="36"/>
      <c r="D222" s="36"/>
      <c r="E222" s="36"/>
      <c r="F222" s="36"/>
      <c r="G222" s="36"/>
      <c r="H222" s="36"/>
      <c r="I222" s="36"/>
      <c r="J222" s="36"/>
      <c r="K222" s="37"/>
      <c r="L222" s="37"/>
      <c r="M222" s="38"/>
      <c r="N222" s="38"/>
      <c r="O222" s="36"/>
      <c r="P222" s="36"/>
      <c r="Q222" s="36"/>
      <c r="R222" s="36"/>
      <c r="S222" s="36"/>
      <c r="T222" s="36"/>
      <c r="U222" s="51"/>
      <c r="V222" s="51"/>
      <c r="W222" s="37"/>
      <c r="X222" s="37"/>
      <c r="Y222" s="36"/>
      <c r="Z222" s="36"/>
      <c r="AA222" s="36"/>
      <c r="AB222" s="36"/>
      <c r="AC222" s="36"/>
      <c r="AD222" s="36"/>
      <c r="AE222" s="36"/>
      <c r="AF222" s="36"/>
      <c r="AG222" s="36"/>
      <c r="AH222" s="36"/>
      <c r="AI222" s="36"/>
      <c r="AJ222" s="36"/>
      <c r="AK222" s="36"/>
      <c r="AL222" s="36"/>
      <c r="AM222" s="36"/>
    </row>
    <row r="223" spans="2:39" x14ac:dyDescent="0.2">
      <c r="B223" s="36"/>
      <c r="C223" s="36"/>
      <c r="D223" s="36"/>
      <c r="E223" s="36"/>
      <c r="F223" s="36"/>
      <c r="G223" s="36"/>
      <c r="H223" s="36"/>
      <c r="I223" s="36"/>
      <c r="J223" s="36"/>
      <c r="K223" s="37"/>
      <c r="L223" s="37"/>
      <c r="M223" s="38"/>
      <c r="N223" s="38"/>
      <c r="O223" s="36"/>
      <c r="P223" s="36"/>
      <c r="Q223" s="36"/>
      <c r="R223" s="36"/>
      <c r="S223" s="36"/>
      <c r="T223" s="36"/>
      <c r="U223" s="51"/>
      <c r="V223" s="51"/>
      <c r="W223" s="37"/>
      <c r="X223" s="37"/>
      <c r="Y223" s="36"/>
      <c r="Z223" s="36"/>
      <c r="AA223" s="36"/>
      <c r="AB223" s="36"/>
      <c r="AC223" s="36"/>
      <c r="AD223" s="36"/>
      <c r="AE223" s="36"/>
      <c r="AF223" s="36"/>
      <c r="AG223" s="36"/>
      <c r="AH223" s="36"/>
      <c r="AI223" s="36"/>
      <c r="AJ223" s="36"/>
      <c r="AK223" s="36"/>
      <c r="AL223" s="36"/>
      <c r="AM223" s="36"/>
    </row>
    <row r="224" spans="2:39" x14ac:dyDescent="0.2">
      <c r="B224" s="36"/>
      <c r="C224" s="36"/>
      <c r="D224" s="36"/>
      <c r="E224" s="36"/>
      <c r="F224" s="36"/>
      <c r="G224" s="36"/>
      <c r="H224" s="36"/>
      <c r="I224" s="36"/>
      <c r="J224" s="36"/>
      <c r="K224" s="37"/>
      <c r="L224" s="37"/>
      <c r="M224" s="38"/>
      <c r="N224" s="38"/>
      <c r="O224" s="36"/>
      <c r="P224" s="36"/>
      <c r="Q224" s="36"/>
      <c r="R224" s="36"/>
      <c r="S224" s="36"/>
      <c r="T224" s="36"/>
      <c r="U224" s="51"/>
      <c r="V224" s="51"/>
      <c r="W224" s="37"/>
      <c r="X224" s="37"/>
      <c r="Y224" s="36"/>
      <c r="Z224" s="36"/>
      <c r="AA224" s="36"/>
      <c r="AB224" s="36"/>
      <c r="AC224" s="36"/>
      <c r="AD224" s="36"/>
      <c r="AE224" s="36"/>
      <c r="AF224" s="36"/>
      <c r="AG224" s="36"/>
      <c r="AH224" s="36"/>
      <c r="AI224" s="36"/>
      <c r="AJ224" s="36"/>
      <c r="AK224" s="36"/>
      <c r="AL224" s="36"/>
      <c r="AM224" s="36"/>
    </row>
    <row r="225" spans="2:39" x14ac:dyDescent="0.2">
      <c r="B225" s="36"/>
      <c r="C225" s="36"/>
      <c r="D225" s="36"/>
      <c r="E225" s="36"/>
      <c r="F225" s="36"/>
      <c r="G225" s="36"/>
      <c r="H225" s="36"/>
      <c r="I225" s="36"/>
      <c r="J225" s="36"/>
      <c r="K225" s="37"/>
      <c r="L225" s="37"/>
      <c r="M225" s="38"/>
      <c r="N225" s="38"/>
      <c r="O225" s="36"/>
      <c r="P225" s="36"/>
      <c r="Q225" s="36"/>
      <c r="R225" s="36"/>
      <c r="S225" s="36"/>
      <c r="T225" s="36"/>
      <c r="U225" s="51"/>
      <c r="V225" s="51"/>
      <c r="W225" s="37"/>
      <c r="X225" s="37"/>
      <c r="Y225" s="36"/>
      <c r="Z225" s="36"/>
      <c r="AA225" s="36"/>
      <c r="AB225" s="36"/>
      <c r="AC225" s="36"/>
      <c r="AD225" s="36"/>
      <c r="AE225" s="36"/>
      <c r="AF225" s="36"/>
      <c r="AG225" s="36"/>
      <c r="AH225" s="36"/>
      <c r="AI225" s="36"/>
      <c r="AJ225" s="36"/>
      <c r="AK225" s="36"/>
      <c r="AL225" s="36"/>
      <c r="AM225" s="36"/>
    </row>
    <row r="226" spans="2:39" x14ac:dyDescent="0.2">
      <c r="B226" s="36"/>
      <c r="C226" s="36"/>
      <c r="D226" s="36"/>
      <c r="E226" s="36"/>
      <c r="F226" s="36"/>
      <c r="G226" s="36"/>
      <c r="H226" s="36"/>
      <c r="I226" s="36"/>
      <c r="J226" s="36"/>
      <c r="K226" s="37"/>
      <c r="L226" s="37"/>
      <c r="M226" s="38"/>
      <c r="N226" s="38"/>
      <c r="O226" s="36"/>
      <c r="P226" s="36"/>
      <c r="Q226" s="36"/>
      <c r="R226" s="36"/>
      <c r="S226" s="36"/>
      <c r="T226" s="36"/>
      <c r="U226" s="51"/>
      <c r="V226" s="51"/>
      <c r="W226" s="37"/>
      <c r="X226" s="37"/>
      <c r="Y226" s="36"/>
      <c r="Z226" s="36"/>
      <c r="AA226" s="36"/>
      <c r="AB226" s="36"/>
      <c r="AC226" s="36"/>
      <c r="AD226" s="36"/>
      <c r="AE226" s="36"/>
      <c r="AF226" s="36"/>
      <c r="AG226" s="36"/>
      <c r="AH226" s="36"/>
      <c r="AI226" s="36"/>
      <c r="AJ226" s="36"/>
      <c r="AK226" s="36"/>
      <c r="AL226" s="36"/>
      <c r="AM226" s="36"/>
    </row>
    <row r="227" spans="2:39" x14ac:dyDescent="0.2">
      <c r="B227" s="36"/>
      <c r="C227" s="36"/>
      <c r="D227" s="36"/>
      <c r="E227" s="36"/>
      <c r="F227" s="36"/>
      <c r="G227" s="36"/>
      <c r="H227" s="36"/>
      <c r="I227" s="36"/>
      <c r="J227" s="36"/>
      <c r="K227" s="37"/>
      <c r="L227" s="37"/>
      <c r="M227" s="38"/>
      <c r="N227" s="38"/>
      <c r="O227" s="36"/>
      <c r="P227" s="36"/>
      <c r="Q227" s="36"/>
      <c r="R227" s="36"/>
      <c r="S227" s="36"/>
      <c r="T227" s="36"/>
      <c r="U227" s="51"/>
      <c r="V227" s="51"/>
      <c r="W227" s="37"/>
      <c r="X227" s="37"/>
      <c r="Y227" s="36"/>
      <c r="Z227" s="36"/>
      <c r="AA227" s="36"/>
      <c r="AB227" s="36"/>
      <c r="AC227" s="36"/>
      <c r="AD227" s="36"/>
      <c r="AE227" s="36"/>
      <c r="AF227" s="36"/>
      <c r="AG227" s="36"/>
      <c r="AH227" s="36"/>
      <c r="AI227" s="36"/>
      <c r="AJ227" s="36"/>
      <c r="AK227" s="36"/>
      <c r="AL227" s="36"/>
      <c r="AM227" s="36"/>
    </row>
    <row r="228" spans="2:39" x14ac:dyDescent="0.2">
      <c r="B228" s="36"/>
      <c r="C228" s="36"/>
      <c r="D228" s="36"/>
      <c r="E228" s="36"/>
      <c r="F228" s="36"/>
      <c r="G228" s="36"/>
      <c r="H228" s="36"/>
      <c r="I228" s="36"/>
      <c r="J228" s="36"/>
      <c r="K228" s="37"/>
      <c r="L228" s="37"/>
      <c r="M228" s="38"/>
      <c r="N228" s="38"/>
      <c r="O228" s="36"/>
      <c r="P228" s="36"/>
      <c r="Q228" s="36"/>
      <c r="R228" s="36"/>
      <c r="S228" s="36"/>
      <c r="T228" s="36"/>
      <c r="U228" s="51"/>
      <c r="V228" s="51"/>
      <c r="W228" s="37"/>
      <c r="X228" s="37"/>
      <c r="Y228" s="36"/>
      <c r="Z228" s="36"/>
      <c r="AA228" s="36"/>
      <c r="AB228" s="36"/>
      <c r="AC228" s="36"/>
      <c r="AD228" s="36"/>
      <c r="AE228" s="36"/>
      <c r="AF228" s="36"/>
      <c r="AG228" s="36"/>
      <c r="AH228" s="36"/>
      <c r="AI228" s="36"/>
      <c r="AJ228" s="36"/>
      <c r="AK228" s="36"/>
      <c r="AL228" s="36"/>
      <c r="AM228" s="36"/>
    </row>
    <row r="229" spans="2:39" x14ac:dyDescent="0.2">
      <c r="B229" s="36"/>
      <c r="C229" s="36"/>
      <c r="D229" s="36"/>
      <c r="E229" s="36"/>
      <c r="F229" s="36"/>
      <c r="G229" s="36"/>
      <c r="H229" s="36"/>
      <c r="I229" s="36"/>
      <c r="J229" s="36"/>
      <c r="K229" s="37"/>
      <c r="L229" s="37"/>
      <c r="M229" s="38"/>
      <c r="N229" s="38"/>
      <c r="O229" s="36"/>
      <c r="P229" s="36"/>
      <c r="Q229" s="36"/>
      <c r="R229" s="36"/>
      <c r="S229" s="36"/>
      <c r="T229" s="36"/>
      <c r="U229" s="51"/>
      <c r="V229" s="51"/>
      <c r="W229" s="37"/>
      <c r="X229" s="37"/>
      <c r="Y229" s="36"/>
      <c r="Z229" s="36"/>
      <c r="AA229" s="36"/>
      <c r="AB229" s="36"/>
      <c r="AC229" s="36"/>
      <c r="AD229" s="36"/>
      <c r="AE229" s="36"/>
      <c r="AF229" s="36"/>
      <c r="AG229" s="36"/>
      <c r="AH229" s="36"/>
      <c r="AI229" s="36"/>
      <c r="AJ229" s="36"/>
      <c r="AK229" s="36"/>
      <c r="AL229" s="36"/>
      <c r="AM229" s="36"/>
    </row>
    <row r="230" spans="2:39" x14ac:dyDescent="0.2">
      <c r="B230" s="36"/>
      <c r="C230" s="36"/>
      <c r="D230" s="36"/>
      <c r="E230" s="36"/>
      <c r="F230" s="36"/>
      <c r="G230" s="36"/>
      <c r="H230" s="36"/>
      <c r="I230" s="36"/>
      <c r="J230" s="36"/>
      <c r="K230" s="37"/>
      <c r="L230" s="37"/>
      <c r="M230" s="38"/>
      <c r="N230" s="38"/>
      <c r="O230" s="36"/>
      <c r="P230" s="36"/>
      <c r="Q230" s="36"/>
      <c r="R230" s="36"/>
      <c r="S230" s="36"/>
      <c r="T230" s="36"/>
      <c r="U230" s="51"/>
      <c r="V230" s="51"/>
      <c r="W230" s="37"/>
      <c r="X230" s="37"/>
      <c r="Y230" s="36"/>
      <c r="Z230" s="36"/>
      <c r="AA230" s="36"/>
      <c r="AB230" s="36"/>
      <c r="AC230" s="36"/>
      <c r="AD230" s="36"/>
      <c r="AE230" s="36"/>
      <c r="AF230" s="36"/>
      <c r="AG230" s="36"/>
      <c r="AH230" s="36"/>
      <c r="AI230" s="36"/>
      <c r="AJ230" s="36"/>
      <c r="AK230" s="36"/>
      <c r="AL230" s="36"/>
      <c r="AM230" s="36"/>
    </row>
    <row r="231" spans="2:39" x14ac:dyDescent="0.2">
      <c r="B231" s="36"/>
      <c r="C231" s="36"/>
      <c r="D231" s="36"/>
      <c r="E231" s="36"/>
      <c r="F231" s="36"/>
      <c r="G231" s="36"/>
      <c r="H231" s="36"/>
      <c r="I231" s="36"/>
      <c r="J231" s="36"/>
      <c r="K231" s="37"/>
      <c r="L231" s="37"/>
      <c r="M231" s="38"/>
      <c r="N231" s="38"/>
      <c r="O231" s="36"/>
      <c r="P231" s="36"/>
      <c r="Q231" s="36"/>
      <c r="R231" s="36"/>
      <c r="S231" s="36"/>
      <c r="T231" s="36"/>
      <c r="U231" s="51"/>
      <c r="V231" s="51"/>
      <c r="W231" s="37"/>
      <c r="X231" s="37"/>
      <c r="Y231" s="36"/>
      <c r="Z231" s="36"/>
      <c r="AA231" s="36"/>
      <c r="AB231" s="36"/>
      <c r="AC231" s="36"/>
      <c r="AD231" s="36"/>
      <c r="AE231" s="36"/>
      <c r="AF231" s="36"/>
      <c r="AG231" s="36"/>
      <c r="AH231" s="36"/>
      <c r="AI231" s="36"/>
      <c r="AJ231" s="36"/>
      <c r="AK231" s="36"/>
      <c r="AL231" s="36"/>
      <c r="AM231" s="36"/>
    </row>
    <row r="232" spans="2:39" x14ac:dyDescent="0.2">
      <c r="B232" s="36"/>
      <c r="C232" s="36"/>
      <c r="D232" s="36"/>
      <c r="E232" s="36"/>
      <c r="F232" s="36"/>
      <c r="G232" s="36"/>
      <c r="H232" s="36"/>
      <c r="I232" s="36"/>
      <c r="J232" s="36"/>
      <c r="K232" s="37"/>
      <c r="L232" s="37"/>
      <c r="M232" s="38"/>
      <c r="N232" s="38"/>
      <c r="O232" s="36"/>
      <c r="P232" s="36"/>
      <c r="Q232" s="36"/>
      <c r="R232" s="36"/>
      <c r="S232" s="36"/>
      <c r="T232" s="36"/>
      <c r="U232" s="51"/>
      <c r="V232" s="51"/>
      <c r="W232" s="37"/>
      <c r="X232" s="37"/>
      <c r="Y232" s="36"/>
      <c r="Z232" s="36"/>
      <c r="AA232" s="36"/>
      <c r="AB232" s="36"/>
      <c r="AC232" s="36"/>
      <c r="AD232" s="36"/>
      <c r="AE232" s="36"/>
      <c r="AF232" s="36"/>
      <c r="AG232" s="36"/>
      <c r="AH232" s="36"/>
      <c r="AI232" s="36"/>
      <c r="AJ232" s="36"/>
      <c r="AK232" s="36"/>
      <c r="AL232" s="36"/>
      <c r="AM232" s="36"/>
    </row>
    <row r="233" spans="2:39" x14ac:dyDescent="0.2">
      <c r="B233" s="36"/>
      <c r="C233" s="36"/>
      <c r="D233" s="36"/>
      <c r="E233" s="36"/>
      <c r="F233" s="36"/>
      <c r="G233" s="36"/>
      <c r="H233" s="36"/>
      <c r="I233" s="36"/>
      <c r="J233" s="36"/>
      <c r="K233" s="37"/>
      <c r="L233" s="37"/>
      <c r="M233" s="38"/>
      <c r="N233" s="38"/>
      <c r="O233" s="36"/>
      <c r="P233" s="36"/>
      <c r="Q233" s="36"/>
      <c r="R233" s="36"/>
      <c r="S233" s="36"/>
      <c r="T233" s="36"/>
      <c r="U233" s="51"/>
      <c r="V233" s="51"/>
      <c r="W233" s="37"/>
      <c r="X233" s="37"/>
      <c r="Y233" s="36"/>
      <c r="Z233" s="36"/>
      <c r="AA233" s="36"/>
      <c r="AB233" s="36"/>
      <c r="AC233" s="36"/>
      <c r="AD233" s="36"/>
      <c r="AE233" s="36"/>
      <c r="AF233" s="36"/>
      <c r="AG233" s="36"/>
      <c r="AH233" s="36"/>
      <c r="AI233" s="36"/>
      <c r="AJ233" s="36"/>
      <c r="AK233" s="36"/>
      <c r="AL233" s="36"/>
      <c r="AM233" s="36"/>
    </row>
    <row r="234" spans="2:39" x14ac:dyDescent="0.2">
      <c r="B234" s="36"/>
      <c r="C234" s="36"/>
      <c r="D234" s="36"/>
      <c r="E234" s="36"/>
      <c r="F234" s="36"/>
      <c r="G234" s="36"/>
      <c r="H234" s="36"/>
      <c r="I234" s="36"/>
      <c r="J234" s="36"/>
      <c r="K234" s="37"/>
      <c r="L234" s="37"/>
      <c r="M234" s="38"/>
      <c r="N234" s="38"/>
      <c r="O234" s="36"/>
      <c r="P234" s="36"/>
      <c r="Q234" s="36"/>
      <c r="R234" s="36"/>
      <c r="S234" s="36"/>
      <c r="T234" s="36"/>
      <c r="U234" s="51"/>
      <c r="V234" s="51"/>
      <c r="W234" s="37"/>
      <c r="X234" s="37"/>
      <c r="Y234" s="36"/>
      <c r="Z234" s="36"/>
      <c r="AA234" s="36"/>
      <c r="AB234" s="36"/>
      <c r="AC234" s="36"/>
      <c r="AD234" s="36"/>
      <c r="AE234" s="36"/>
      <c r="AF234" s="36"/>
      <c r="AG234" s="36"/>
      <c r="AH234" s="36"/>
      <c r="AI234" s="36"/>
      <c r="AJ234" s="36"/>
      <c r="AK234" s="36"/>
      <c r="AL234" s="36"/>
      <c r="AM234" s="36"/>
    </row>
    <row r="235" spans="2:39" x14ac:dyDescent="0.2">
      <c r="B235" s="36"/>
      <c r="C235" s="36"/>
      <c r="D235" s="36"/>
      <c r="E235" s="36"/>
      <c r="F235" s="36"/>
      <c r="G235" s="36"/>
      <c r="H235" s="36"/>
      <c r="I235" s="36"/>
      <c r="J235" s="36"/>
      <c r="K235" s="37"/>
      <c r="L235" s="37"/>
      <c r="M235" s="38"/>
      <c r="N235" s="38"/>
      <c r="O235" s="36"/>
      <c r="P235" s="36"/>
      <c r="Q235" s="36"/>
      <c r="R235" s="36"/>
      <c r="S235" s="36"/>
      <c r="T235" s="36"/>
      <c r="U235" s="51"/>
      <c r="V235" s="51"/>
      <c r="W235" s="37"/>
      <c r="X235" s="37"/>
      <c r="Y235" s="36"/>
      <c r="Z235" s="36"/>
      <c r="AA235" s="36"/>
      <c r="AB235" s="36"/>
      <c r="AC235" s="36"/>
      <c r="AD235" s="36"/>
      <c r="AE235" s="36"/>
      <c r="AF235" s="36"/>
      <c r="AG235" s="36"/>
      <c r="AH235" s="36"/>
      <c r="AI235" s="36"/>
      <c r="AJ235" s="36"/>
      <c r="AK235" s="36"/>
      <c r="AL235" s="36"/>
      <c r="AM235" s="36"/>
    </row>
    <row r="236" spans="2:39" x14ac:dyDescent="0.2">
      <c r="B236" s="36"/>
      <c r="C236" s="36"/>
      <c r="D236" s="36"/>
      <c r="E236" s="36"/>
      <c r="F236" s="36"/>
      <c r="G236" s="36"/>
      <c r="H236" s="36"/>
      <c r="I236" s="36"/>
      <c r="J236" s="36"/>
      <c r="K236" s="37"/>
      <c r="L236" s="37"/>
      <c r="M236" s="38"/>
      <c r="N236" s="38"/>
      <c r="O236" s="36"/>
      <c r="P236" s="36"/>
      <c r="Q236" s="36"/>
      <c r="R236" s="36"/>
      <c r="S236" s="36"/>
      <c r="T236" s="36"/>
      <c r="U236" s="51"/>
      <c r="V236" s="51"/>
      <c r="W236" s="37"/>
      <c r="X236" s="37"/>
      <c r="Y236" s="36"/>
      <c r="Z236" s="36"/>
      <c r="AA236" s="36"/>
      <c r="AB236" s="36"/>
      <c r="AC236" s="36"/>
      <c r="AD236" s="36"/>
      <c r="AE236" s="36"/>
      <c r="AF236" s="36"/>
      <c r="AG236" s="36"/>
      <c r="AH236" s="36"/>
      <c r="AI236" s="36"/>
      <c r="AJ236" s="36"/>
      <c r="AK236" s="36"/>
      <c r="AL236" s="36"/>
      <c r="AM236" s="36"/>
    </row>
    <row r="237" spans="2:39" x14ac:dyDescent="0.2">
      <c r="B237" s="36"/>
      <c r="C237" s="36"/>
      <c r="D237" s="36"/>
      <c r="E237" s="36"/>
      <c r="F237" s="36"/>
      <c r="G237" s="36"/>
      <c r="H237" s="36"/>
      <c r="I237" s="36"/>
      <c r="J237" s="36"/>
      <c r="K237" s="37"/>
      <c r="L237" s="37"/>
      <c r="M237" s="38"/>
      <c r="N237" s="38"/>
      <c r="O237" s="36"/>
      <c r="P237" s="36"/>
      <c r="Q237" s="36"/>
      <c r="R237" s="36"/>
      <c r="S237" s="36"/>
      <c r="T237" s="36"/>
      <c r="U237" s="51"/>
      <c r="V237" s="51"/>
      <c r="W237" s="37"/>
      <c r="X237" s="37"/>
      <c r="Y237" s="36"/>
      <c r="Z237" s="36"/>
      <c r="AA237" s="36"/>
      <c r="AB237" s="36"/>
      <c r="AC237" s="36"/>
      <c r="AD237" s="36"/>
      <c r="AE237" s="36"/>
      <c r="AF237" s="36"/>
      <c r="AG237" s="36"/>
      <c r="AH237" s="36"/>
      <c r="AI237" s="36"/>
      <c r="AJ237" s="36"/>
      <c r="AK237" s="36"/>
      <c r="AL237" s="36"/>
      <c r="AM237" s="36"/>
    </row>
    <row r="238" spans="2:39" x14ac:dyDescent="0.2">
      <c r="B238" s="36"/>
      <c r="C238" s="36"/>
      <c r="D238" s="36"/>
      <c r="E238" s="36"/>
      <c r="F238" s="36"/>
      <c r="G238" s="36"/>
      <c r="H238" s="36"/>
      <c r="I238" s="36"/>
      <c r="J238" s="36"/>
      <c r="K238" s="37"/>
      <c r="L238" s="37"/>
      <c r="M238" s="38"/>
      <c r="N238" s="38"/>
      <c r="O238" s="36"/>
      <c r="P238" s="36"/>
      <c r="Q238" s="36"/>
      <c r="R238" s="36"/>
      <c r="S238" s="36"/>
      <c r="T238" s="36"/>
      <c r="U238" s="51"/>
      <c r="V238" s="51"/>
      <c r="W238" s="37"/>
      <c r="X238" s="37"/>
      <c r="Y238" s="36"/>
      <c r="Z238" s="36"/>
      <c r="AA238" s="36"/>
      <c r="AB238" s="36"/>
      <c r="AC238" s="36"/>
      <c r="AD238" s="36"/>
      <c r="AE238" s="36"/>
      <c r="AF238" s="36"/>
      <c r="AG238" s="36"/>
      <c r="AH238" s="36"/>
      <c r="AI238" s="36"/>
      <c r="AJ238" s="36"/>
      <c r="AK238" s="36"/>
      <c r="AL238" s="36"/>
      <c r="AM238" s="36"/>
    </row>
    <row r="239" spans="2:39" x14ac:dyDescent="0.2">
      <c r="B239" s="36"/>
      <c r="C239" s="36"/>
      <c r="D239" s="36"/>
      <c r="E239" s="36"/>
      <c r="F239" s="36"/>
      <c r="G239" s="36"/>
      <c r="H239" s="36"/>
      <c r="I239" s="36"/>
      <c r="J239" s="36"/>
      <c r="K239" s="37"/>
      <c r="L239" s="37"/>
      <c r="M239" s="38"/>
      <c r="N239" s="38"/>
      <c r="O239" s="36"/>
      <c r="P239" s="36"/>
      <c r="Q239" s="36"/>
      <c r="R239" s="36"/>
      <c r="S239" s="36"/>
      <c r="T239" s="36"/>
      <c r="U239" s="51"/>
      <c r="V239" s="51"/>
      <c r="W239" s="37"/>
      <c r="X239" s="37"/>
      <c r="Y239" s="36"/>
      <c r="Z239" s="36"/>
      <c r="AA239" s="36"/>
      <c r="AB239" s="36"/>
      <c r="AC239" s="36"/>
      <c r="AD239" s="36"/>
      <c r="AE239" s="36"/>
      <c r="AF239" s="36"/>
      <c r="AG239" s="36"/>
      <c r="AH239" s="36"/>
      <c r="AI239" s="36"/>
      <c r="AJ239" s="36"/>
      <c r="AK239" s="36"/>
      <c r="AL239" s="36"/>
      <c r="AM239" s="36"/>
    </row>
    <row r="240" spans="2:39" x14ac:dyDescent="0.2">
      <c r="B240" s="36"/>
      <c r="C240" s="36"/>
      <c r="D240" s="36"/>
      <c r="E240" s="36"/>
      <c r="F240" s="36"/>
      <c r="G240" s="36"/>
      <c r="H240" s="36"/>
      <c r="I240" s="36"/>
      <c r="J240" s="36"/>
      <c r="K240" s="37"/>
      <c r="L240" s="37"/>
      <c r="M240" s="38"/>
      <c r="N240" s="38"/>
      <c r="O240" s="36"/>
      <c r="P240" s="36"/>
      <c r="Q240" s="36"/>
      <c r="R240" s="36"/>
      <c r="S240" s="36"/>
      <c r="T240" s="36"/>
      <c r="U240" s="51"/>
      <c r="V240" s="51"/>
      <c r="W240" s="37"/>
      <c r="X240" s="37"/>
      <c r="Y240" s="36"/>
      <c r="Z240" s="36"/>
      <c r="AA240" s="36"/>
      <c r="AB240" s="36"/>
      <c r="AC240" s="36"/>
      <c r="AD240" s="36"/>
      <c r="AE240" s="36"/>
      <c r="AF240" s="36"/>
      <c r="AG240" s="36"/>
      <c r="AH240" s="36"/>
      <c r="AI240" s="36"/>
      <c r="AJ240" s="36"/>
      <c r="AK240" s="36"/>
      <c r="AL240" s="36"/>
      <c r="AM240" s="36"/>
    </row>
    <row r="241" spans="2:39" x14ac:dyDescent="0.2">
      <c r="B241" s="36"/>
      <c r="C241" s="36"/>
      <c r="D241" s="36"/>
      <c r="E241" s="36"/>
      <c r="F241" s="36"/>
      <c r="G241" s="36"/>
      <c r="H241" s="36"/>
      <c r="I241" s="36"/>
      <c r="J241" s="36"/>
      <c r="K241" s="37"/>
      <c r="L241" s="37"/>
      <c r="M241" s="38"/>
      <c r="N241" s="38"/>
      <c r="O241" s="36"/>
      <c r="P241" s="36"/>
      <c r="Q241" s="36"/>
      <c r="R241" s="36"/>
      <c r="S241" s="36"/>
      <c r="T241" s="36"/>
      <c r="U241" s="51"/>
      <c r="V241" s="51"/>
      <c r="W241" s="37"/>
      <c r="X241" s="37"/>
      <c r="Y241" s="36"/>
      <c r="Z241" s="36"/>
      <c r="AA241" s="36"/>
      <c r="AB241" s="36"/>
      <c r="AC241" s="36"/>
      <c r="AD241" s="36"/>
      <c r="AE241" s="36"/>
      <c r="AF241" s="36"/>
      <c r="AG241" s="36"/>
      <c r="AH241" s="36"/>
      <c r="AI241" s="36"/>
      <c r="AJ241" s="36"/>
      <c r="AK241" s="36"/>
      <c r="AL241" s="36"/>
      <c r="AM241" s="36"/>
    </row>
    <row r="242" spans="2:39" x14ac:dyDescent="0.2">
      <c r="B242" s="36"/>
      <c r="C242" s="36"/>
      <c r="D242" s="36"/>
      <c r="E242" s="36"/>
      <c r="F242" s="36"/>
      <c r="G242" s="36"/>
      <c r="H242" s="36"/>
      <c r="I242" s="36"/>
      <c r="J242" s="36"/>
      <c r="K242" s="37"/>
      <c r="L242" s="37"/>
      <c r="M242" s="38"/>
      <c r="N242" s="38"/>
      <c r="O242" s="36"/>
      <c r="P242" s="36"/>
      <c r="Q242" s="36"/>
      <c r="R242" s="36"/>
      <c r="S242" s="36"/>
      <c r="T242" s="36"/>
      <c r="U242" s="51"/>
      <c r="V242" s="51"/>
      <c r="W242" s="37"/>
      <c r="X242" s="37"/>
      <c r="Y242" s="36"/>
      <c r="Z242" s="36"/>
      <c r="AA242" s="36"/>
      <c r="AB242" s="36"/>
      <c r="AC242" s="36"/>
      <c r="AD242" s="36"/>
      <c r="AE242" s="36"/>
      <c r="AF242" s="36"/>
      <c r="AG242" s="36"/>
      <c r="AH242" s="36"/>
      <c r="AI242" s="36"/>
      <c r="AJ242" s="36"/>
      <c r="AK242" s="36"/>
      <c r="AL242" s="36"/>
      <c r="AM242" s="36"/>
    </row>
    <row r="243" spans="2:39" x14ac:dyDescent="0.2">
      <c r="B243" s="36"/>
      <c r="C243" s="36"/>
      <c r="D243" s="36"/>
      <c r="E243" s="36"/>
      <c r="F243" s="36"/>
      <c r="G243" s="36"/>
      <c r="H243" s="36"/>
      <c r="I243" s="36"/>
      <c r="J243" s="36"/>
      <c r="K243" s="37"/>
      <c r="L243" s="37"/>
      <c r="M243" s="38"/>
      <c r="N243" s="38"/>
      <c r="O243" s="36"/>
      <c r="P243" s="36"/>
      <c r="Q243" s="36"/>
      <c r="R243" s="36"/>
      <c r="S243" s="36"/>
      <c r="T243" s="36"/>
      <c r="U243" s="51"/>
      <c r="V243" s="51"/>
      <c r="W243" s="37"/>
      <c r="X243" s="37"/>
      <c r="Y243" s="36"/>
      <c r="Z243" s="36"/>
      <c r="AA243" s="36"/>
      <c r="AB243" s="36"/>
      <c r="AC243" s="36"/>
      <c r="AD243" s="36"/>
      <c r="AE243" s="36"/>
      <c r="AF243" s="36"/>
      <c r="AG243" s="36"/>
      <c r="AH243" s="36"/>
      <c r="AI243" s="36"/>
      <c r="AJ243" s="36"/>
      <c r="AK243" s="36"/>
      <c r="AL243" s="36"/>
      <c r="AM243" s="36"/>
    </row>
    <row r="244" spans="2:39" x14ac:dyDescent="0.2">
      <c r="B244" s="36"/>
      <c r="C244" s="36"/>
      <c r="D244" s="36"/>
      <c r="E244" s="36"/>
      <c r="F244" s="36"/>
      <c r="G244" s="36"/>
      <c r="H244" s="36"/>
      <c r="I244" s="36"/>
      <c r="J244" s="36"/>
      <c r="K244" s="37"/>
      <c r="L244" s="37"/>
      <c r="M244" s="38"/>
      <c r="N244" s="38"/>
      <c r="O244" s="36"/>
      <c r="P244" s="36"/>
      <c r="Q244" s="36"/>
      <c r="R244" s="36"/>
      <c r="S244" s="36"/>
      <c r="T244" s="36"/>
      <c r="U244" s="51"/>
      <c r="V244" s="51"/>
      <c r="W244" s="37"/>
      <c r="X244" s="37"/>
      <c r="Y244" s="36"/>
      <c r="Z244" s="36"/>
      <c r="AA244" s="36"/>
      <c r="AB244" s="36"/>
      <c r="AC244" s="36"/>
      <c r="AD244" s="36"/>
      <c r="AE244" s="36"/>
      <c r="AF244" s="36"/>
      <c r="AG244" s="36"/>
      <c r="AH244" s="36"/>
      <c r="AI244" s="36"/>
      <c r="AJ244" s="36"/>
      <c r="AK244" s="36"/>
      <c r="AL244" s="36"/>
      <c r="AM244" s="36"/>
    </row>
    <row r="245" spans="2:39" x14ac:dyDescent="0.2">
      <c r="B245" s="36"/>
      <c r="C245" s="36"/>
      <c r="D245" s="36"/>
      <c r="E245" s="36"/>
      <c r="F245" s="36"/>
      <c r="G245" s="36"/>
      <c r="H245" s="36"/>
      <c r="I245" s="36"/>
      <c r="J245" s="36"/>
      <c r="K245" s="37"/>
      <c r="L245" s="37"/>
      <c r="M245" s="38"/>
      <c r="N245" s="38"/>
      <c r="O245" s="36"/>
      <c r="P245" s="36"/>
      <c r="Q245" s="36"/>
      <c r="R245" s="36"/>
      <c r="S245" s="36"/>
      <c r="T245" s="36"/>
      <c r="U245" s="51"/>
      <c r="V245" s="51"/>
      <c r="W245" s="37"/>
      <c r="X245" s="37"/>
      <c r="Y245" s="36"/>
      <c r="Z245" s="36"/>
      <c r="AA245" s="36"/>
      <c r="AB245" s="36"/>
      <c r="AC245" s="36"/>
      <c r="AD245" s="36"/>
      <c r="AE245" s="36"/>
      <c r="AF245" s="36"/>
      <c r="AG245" s="36"/>
      <c r="AH245" s="36"/>
      <c r="AI245" s="36"/>
      <c r="AJ245" s="36"/>
      <c r="AK245" s="36"/>
      <c r="AL245" s="36"/>
      <c r="AM245" s="36"/>
    </row>
    <row r="246" spans="2:39" x14ac:dyDescent="0.2">
      <c r="B246" s="36"/>
      <c r="C246" s="36"/>
      <c r="D246" s="36"/>
      <c r="E246" s="36"/>
      <c r="F246" s="36"/>
      <c r="G246" s="36"/>
      <c r="H246" s="36"/>
      <c r="I246" s="36"/>
      <c r="J246" s="36"/>
      <c r="K246" s="37"/>
      <c r="L246" s="37"/>
      <c r="M246" s="38"/>
      <c r="N246" s="38"/>
      <c r="O246" s="36"/>
      <c r="P246" s="36"/>
      <c r="Q246" s="36"/>
      <c r="R246" s="36"/>
      <c r="S246" s="36"/>
      <c r="T246" s="36"/>
      <c r="U246" s="51"/>
      <c r="V246" s="51"/>
      <c r="W246" s="37"/>
      <c r="X246" s="37"/>
      <c r="Y246" s="36"/>
      <c r="Z246" s="36"/>
      <c r="AA246" s="36"/>
      <c r="AB246" s="36"/>
      <c r="AC246" s="36"/>
      <c r="AD246" s="36"/>
      <c r="AE246" s="36"/>
      <c r="AF246" s="36"/>
      <c r="AG246" s="36"/>
      <c r="AH246" s="36"/>
      <c r="AI246" s="36"/>
      <c r="AJ246" s="36"/>
      <c r="AK246" s="36"/>
      <c r="AL246" s="36"/>
      <c r="AM246" s="36"/>
    </row>
    <row r="247" spans="2:39" x14ac:dyDescent="0.2">
      <c r="B247" s="36"/>
      <c r="C247" s="36"/>
      <c r="D247" s="36"/>
      <c r="E247" s="36"/>
      <c r="F247" s="36"/>
      <c r="G247" s="36"/>
      <c r="H247" s="36"/>
      <c r="I247" s="36"/>
      <c r="J247" s="36"/>
      <c r="K247" s="37"/>
      <c r="L247" s="37"/>
      <c r="M247" s="38"/>
      <c r="N247" s="38"/>
      <c r="O247" s="36"/>
      <c r="P247" s="36"/>
      <c r="Q247" s="36"/>
      <c r="R247" s="36"/>
      <c r="S247" s="36"/>
      <c r="T247" s="36"/>
      <c r="U247" s="51"/>
      <c r="V247" s="51"/>
      <c r="W247" s="37"/>
      <c r="X247" s="37"/>
      <c r="Y247" s="36"/>
      <c r="Z247" s="36"/>
      <c r="AA247" s="36"/>
      <c r="AB247" s="36"/>
      <c r="AC247" s="36"/>
      <c r="AD247" s="36"/>
      <c r="AE247" s="36"/>
      <c r="AF247" s="36"/>
      <c r="AG247" s="36"/>
      <c r="AH247" s="36"/>
      <c r="AI247" s="36"/>
      <c r="AJ247" s="36"/>
      <c r="AK247" s="36"/>
      <c r="AL247" s="36"/>
      <c r="AM247" s="36"/>
    </row>
    <row r="248" spans="2:39" x14ac:dyDescent="0.2">
      <c r="B248" s="36"/>
      <c r="C248" s="36"/>
      <c r="D248" s="36"/>
      <c r="E248" s="36"/>
      <c r="F248" s="36"/>
      <c r="G248" s="36"/>
      <c r="H248" s="36"/>
      <c r="I248" s="36"/>
      <c r="J248" s="36"/>
      <c r="K248" s="37"/>
      <c r="L248" s="37"/>
      <c r="M248" s="38"/>
      <c r="N248" s="38"/>
      <c r="O248" s="36"/>
      <c r="P248" s="36"/>
      <c r="Q248" s="36"/>
      <c r="R248" s="36"/>
      <c r="S248" s="36"/>
      <c r="T248" s="36"/>
      <c r="U248" s="51"/>
      <c r="V248" s="51"/>
      <c r="W248" s="37"/>
      <c r="X248" s="37"/>
      <c r="Y248" s="36"/>
      <c r="Z248" s="36"/>
      <c r="AA248" s="36"/>
      <c r="AB248" s="36"/>
      <c r="AC248" s="36"/>
      <c r="AD248" s="36"/>
      <c r="AE248" s="36"/>
      <c r="AF248" s="36"/>
      <c r="AG248" s="36"/>
      <c r="AH248" s="36"/>
      <c r="AI248" s="36"/>
      <c r="AJ248" s="36"/>
      <c r="AK248" s="36"/>
      <c r="AL248" s="36"/>
      <c r="AM248" s="36"/>
    </row>
    <row r="249" spans="2:39" x14ac:dyDescent="0.2">
      <c r="B249" s="36"/>
      <c r="C249" s="36"/>
      <c r="D249" s="36"/>
      <c r="E249" s="36"/>
      <c r="F249" s="36"/>
      <c r="G249" s="36"/>
      <c r="H249" s="36"/>
      <c r="I249" s="36"/>
      <c r="J249" s="36"/>
      <c r="K249" s="37"/>
      <c r="L249" s="37"/>
      <c r="M249" s="38"/>
      <c r="N249" s="38"/>
      <c r="O249" s="36"/>
      <c r="P249" s="36"/>
      <c r="Q249" s="36"/>
      <c r="R249" s="36"/>
      <c r="S249" s="36"/>
      <c r="T249" s="36"/>
      <c r="U249" s="51"/>
      <c r="V249" s="51"/>
      <c r="W249" s="37"/>
      <c r="X249" s="37"/>
      <c r="Y249" s="36"/>
      <c r="Z249" s="36"/>
      <c r="AA249" s="36"/>
      <c r="AB249" s="36"/>
      <c r="AC249" s="36"/>
      <c r="AD249" s="36"/>
      <c r="AE249" s="36"/>
      <c r="AF249" s="36"/>
      <c r="AG249" s="36"/>
      <c r="AH249" s="36"/>
      <c r="AI249" s="36"/>
      <c r="AJ249" s="36"/>
      <c r="AK249" s="36"/>
      <c r="AL249" s="36"/>
      <c r="AM249" s="36"/>
    </row>
    <row r="250" spans="2:39" x14ac:dyDescent="0.2">
      <c r="B250" s="36"/>
      <c r="C250" s="36"/>
      <c r="D250" s="36"/>
      <c r="E250" s="36"/>
      <c r="F250" s="36"/>
      <c r="G250" s="36"/>
      <c r="H250" s="36"/>
      <c r="I250" s="36"/>
      <c r="J250" s="36"/>
      <c r="K250" s="37"/>
      <c r="L250" s="37"/>
      <c r="M250" s="38"/>
      <c r="N250" s="38"/>
      <c r="O250" s="36"/>
      <c r="P250" s="36"/>
      <c r="Q250" s="36"/>
      <c r="R250" s="36"/>
      <c r="S250" s="36"/>
      <c r="T250" s="36"/>
      <c r="U250" s="51"/>
      <c r="V250" s="51"/>
      <c r="W250" s="37"/>
      <c r="X250" s="37"/>
      <c r="Y250" s="36"/>
      <c r="Z250" s="36"/>
      <c r="AA250" s="36"/>
      <c r="AB250" s="36"/>
      <c r="AC250" s="36"/>
      <c r="AD250" s="36"/>
      <c r="AE250" s="36"/>
      <c r="AF250" s="36"/>
      <c r="AG250" s="36"/>
      <c r="AH250" s="36"/>
      <c r="AI250" s="36"/>
      <c r="AJ250" s="36"/>
      <c r="AK250" s="36"/>
      <c r="AL250" s="36"/>
      <c r="AM250" s="36"/>
    </row>
    <row r="251" spans="2:39" x14ac:dyDescent="0.2">
      <c r="B251" s="36"/>
      <c r="C251" s="36"/>
      <c r="D251" s="36"/>
      <c r="E251" s="36"/>
      <c r="F251" s="36"/>
      <c r="G251" s="36"/>
      <c r="H251" s="36"/>
      <c r="I251" s="36"/>
      <c r="J251" s="36"/>
      <c r="K251" s="37"/>
      <c r="L251" s="37"/>
      <c r="M251" s="38"/>
      <c r="N251" s="38"/>
      <c r="O251" s="36"/>
      <c r="P251" s="36"/>
      <c r="Q251" s="36"/>
      <c r="R251" s="36"/>
      <c r="S251" s="36"/>
      <c r="T251" s="36"/>
      <c r="U251" s="51"/>
      <c r="V251" s="51"/>
      <c r="W251" s="37"/>
      <c r="X251" s="37"/>
      <c r="Y251" s="36"/>
      <c r="Z251" s="36"/>
      <c r="AA251" s="36"/>
      <c r="AB251" s="36"/>
      <c r="AC251" s="36"/>
      <c r="AD251" s="36"/>
      <c r="AE251" s="36"/>
      <c r="AF251" s="36"/>
      <c r="AG251" s="36"/>
      <c r="AH251" s="36"/>
      <c r="AI251" s="36"/>
      <c r="AJ251" s="36"/>
      <c r="AK251" s="36"/>
      <c r="AL251" s="36"/>
      <c r="AM251" s="36"/>
    </row>
    <row r="252" spans="2:39" x14ac:dyDescent="0.2">
      <c r="B252" s="36"/>
      <c r="C252" s="36"/>
      <c r="D252" s="36"/>
      <c r="E252" s="36"/>
      <c r="F252" s="36"/>
      <c r="G252" s="36"/>
      <c r="H252" s="36"/>
      <c r="I252" s="36"/>
      <c r="J252" s="36"/>
      <c r="K252" s="37"/>
      <c r="L252" s="37"/>
      <c r="M252" s="38"/>
      <c r="N252" s="38"/>
      <c r="O252" s="36"/>
      <c r="P252" s="36"/>
      <c r="Q252" s="36"/>
      <c r="R252" s="36"/>
      <c r="S252" s="36"/>
      <c r="T252" s="36"/>
      <c r="U252" s="51"/>
      <c r="V252" s="51"/>
      <c r="W252" s="37"/>
      <c r="X252" s="37"/>
      <c r="Y252" s="36"/>
      <c r="Z252" s="36"/>
      <c r="AA252" s="36"/>
      <c r="AB252" s="36"/>
      <c r="AC252" s="36"/>
      <c r="AD252" s="36"/>
      <c r="AE252" s="36"/>
      <c r="AF252" s="36"/>
      <c r="AG252" s="36"/>
      <c r="AH252" s="36"/>
      <c r="AI252" s="36"/>
      <c r="AJ252" s="36"/>
      <c r="AK252" s="36"/>
      <c r="AL252" s="36"/>
      <c r="AM252" s="36"/>
    </row>
    <row r="253" spans="2:39" x14ac:dyDescent="0.2">
      <c r="B253" s="36"/>
      <c r="C253" s="36"/>
      <c r="D253" s="36"/>
      <c r="E253" s="36"/>
      <c r="F253" s="36"/>
      <c r="G253" s="36"/>
      <c r="H253" s="36"/>
      <c r="I253" s="36"/>
      <c r="J253" s="36"/>
      <c r="K253" s="37"/>
      <c r="L253" s="37"/>
      <c r="M253" s="38"/>
      <c r="N253" s="38"/>
      <c r="O253" s="36"/>
      <c r="P253" s="36"/>
      <c r="Q253" s="36"/>
      <c r="R253" s="36"/>
      <c r="S253" s="36"/>
      <c r="T253" s="36"/>
      <c r="U253" s="51"/>
      <c r="V253" s="51"/>
      <c r="W253" s="37"/>
      <c r="X253" s="37"/>
      <c r="Y253" s="36"/>
      <c r="Z253" s="36"/>
      <c r="AA253" s="36"/>
      <c r="AB253" s="36"/>
      <c r="AC253" s="36"/>
      <c r="AD253" s="36"/>
      <c r="AE253" s="36"/>
      <c r="AF253" s="36"/>
      <c r="AG253" s="36"/>
      <c r="AH253" s="36"/>
      <c r="AI253" s="36"/>
      <c r="AJ253" s="36"/>
      <c r="AK253" s="36"/>
      <c r="AL253" s="36"/>
      <c r="AM253" s="36"/>
    </row>
    <row r="254" spans="2:39" x14ac:dyDescent="0.2">
      <c r="B254" s="36"/>
      <c r="C254" s="36"/>
      <c r="D254" s="36"/>
      <c r="E254" s="36"/>
      <c r="F254" s="36"/>
      <c r="G254" s="36"/>
      <c r="H254" s="36"/>
      <c r="I254" s="36"/>
      <c r="J254" s="36"/>
      <c r="K254" s="37"/>
      <c r="L254" s="37"/>
      <c r="M254" s="38"/>
      <c r="N254" s="38"/>
      <c r="O254" s="36"/>
      <c r="P254" s="36"/>
      <c r="Q254" s="36"/>
      <c r="R254" s="36"/>
      <c r="S254" s="36"/>
      <c r="T254" s="36"/>
      <c r="U254" s="51"/>
      <c r="V254" s="51"/>
      <c r="W254" s="37"/>
      <c r="X254" s="37"/>
      <c r="Y254" s="36"/>
      <c r="Z254" s="36"/>
      <c r="AA254" s="36"/>
      <c r="AB254" s="36"/>
      <c r="AC254" s="36"/>
      <c r="AD254" s="36"/>
      <c r="AE254" s="36"/>
      <c r="AF254" s="36"/>
      <c r="AG254" s="36"/>
      <c r="AH254" s="36"/>
      <c r="AI254" s="36"/>
      <c r="AJ254" s="36"/>
      <c r="AK254" s="36"/>
      <c r="AL254" s="36"/>
      <c r="AM254" s="36"/>
    </row>
    <row r="255" spans="2:39" x14ac:dyDescent="0.2">
      <c r="B255" s="36"/>
      <c r="C255" s="36"/>
      <c r="D255" s="36"/>
      <c r="E255" s="36"/>
      <c r="F255" s="36"/>
      <c r="G255" s="36"/>
      <c r="H255" s="36"/>
      <c r="I255" s="36"/>
      <c r="J255" s="36"/>
      <c r="K255" s="37"/>
      <c r="L255" s="37"/>
      <c r="M255" s="38"/>
      <c r="N255" s="38"/>
      <c r="O255" s="36"/>
      <c r="P255" s="36"/>
      <c r="Q255" s="36"/>
      <c r="R255" s="36"/>
      <c r="S255" s="36"/>
      <c r="T255" s="36"/>
      <c r="U255" s="51"/>
      <c r="V255" s="51"/>
      <c r="W255" s="37"/>
      <c r="X255" s="37"/>
      <c r="Y255" s="36"/>
      <c r="Z255" s="36"/>
      <c r="AA255" s="36"/>
      <c r="AB255" s="36"/>
      <c r="AC255" s="36"/>
      <c r="AD255" s="36"/>
      <c r="AE255" s="36"/>
      <c r="AF255" s="36"/>
      <c r="AG255" s="36"/>
      <c r="AH255" s="36"/>
      <c r="AI255" s="36"/>
      <c r="AJ255" s="36"/>
      <c r="AK255" s="36"/>
      <c r="AL255" s="36"/>
      <c r="AM255" s="36"/>
    </row>
    <row r="256" spans="2:39" x14ac:dyDescent="0.2">
      <c r="B256" s="36"/>
      <c r="C256" s="36"/>
      <c r="D256" s="36"/>
      <c r="E256" s="36"/>
      <c r="F256" s="36"/>
      <c r="G256" s="36"/>
      <c r="H256" s="36"/>
      <c r="I256" s="36"/>
      <c r="J256" s="36"/>
      <c r="K256" s="37"/>
      <c r="L256" s="37"/>
      <c r="M256" s="38"/>
      <c r="N256" s="38"/>
      <c r="O256" s="36"/>
      <c r="P256" s="36"/>
      <c r="Q256" s="36"/>
      <c r="R256" s="36"/>
      <c r="S256" s="36"/>
      <c r="T256" s="36"/>
      <c r="U256" s="51"/>
      <c r="V256" s="51"/>
      <c r="W256" s="37"/>
      <c r="X256" s="37"/>
      <c r="Y256" s="36"/>
      <c r="Z256" s="36"/>
      <c r="AA256" s="36"/>
      <c r="AB256" s="36"/>
      <c r="AC256" s="36"/>
      <c r="AD256" s="36"/>
      <c r="AE256" s="36"/>
      <c r="AF256" s="36"/>
      <c r="AG256" s="36"/>
      <c r="AH256" s="36"/>
      <c r="AI256" s="36"/>
      <c r="AJ256" s="36"/>
      <c r="AK256" s="36"/>
      <c r="AL256" s="36"/>
      <c r="AM256" s="36"/>
    </row>
    <row r="257" spans="2:39" x14ac:dyDescent="0.2">
      <c r="B257" s="36"/>
      <c r="C257" s="36"/>
      <c r="D257" s="36"/>
      <c r="E257" s="36"/>
      <c r="F257" s="36"/>
      <c r="G257" s="36"/>
      <c r="H257" s="36"/>
      <c r="I257" s="36"/>
      <c r="J257" s="36"/>
      <c r="K257" s="37"/>
      <c r="L257" s="37"/>
      <c r="M257" s="38"/>
      <c r="N257" s="38"/>
      <c r="O257" s="36"/>
      <c r="P257" s="36"/>
      <c r="Q257" s="36"/>
      <c r="R257" s="36"/>
      <c r="S257" s="36"/>
      <c r="T257" s="36"/>
      <c r="U257" s="51"/>
      <c r="V257" s="51"/>
      <c r="W257" s="37"/>
      <c r="X257" s="37"/>
      <c r="Y257" s="36"/>
      <c r="Z257" s="36"/>
      <c r="AA257" s="36"/>
      <c r="AB257" s="36"/>
      <c r="AC257" s="36"/>
      <c r="AD257" s="36"/>
      <c r="AE257" s="36"/>
      <c r="AF257" s="36"/>
      <c r="AG257" s="36"/>
      <c r="AH257" s="36"/>
      <c r="AI257" s="36"/>
      <c r="AJ257" s="36"/>
      <c r="AK257" s="36"/>
      <c r="AL257" s="36"/>
      <c r="AM257" s="36"/>
    </row>
    <row r="258" spans="2:39" x14ac:dyDescent="0.2">
      <c r="B258" s="36"/>
      <c r="C258" s="36"/>
      <c r="D258" s="36"/>
      <c r="E258" s="36"/>
      <c r="F258" s="36"/>
      <c r="G258" s="36"/>
      <c r="H258" s="36"/>
      <c r="I258" s="36"/>
      <c r="J258" s="36"/>
      <c r="K258" s="37"/>
      <c r="L258" s="37"/>
      <c r="M258" s="38"/>
      <c r="N258" s="38"/>
      <c r="O258" s="36"/>
      <c r="P258" s="36"/>
      <c r="Q258" s="36"/>
      <c r="R258" s="36"/>
      <c r="S258" s="36"/>
      <c r="T258" s="36"/>
      <c r="U258" s="51"/>
      <c r="V258" s="51"/>
      <c r="W258" s="37"/>
      <c r="X258" s="37"/>
      <c r="Y258" s="36"/>
      <c r="Z258" s="36"/>
      <c r="AA258" s="36"/>
      <c r="AB258" s="36"/>
      <c r="AC258" s="36"/>
      <c r="AD258" s="36"/>
      <c r="AE258" s="36"/>
      <c r="AF258" s="36"/>
      <c r="AG258" s="36"/>
      <c r="AH258" s="36"/>
      <c r="AI258" s="36"/>
      <c r="AJ258" s="36"/>
      <c r="AK258" s="36"/>
      <c r="AL258" s="36"/>
      <c r="AM258" s="36"/>
    </row>
    <row r="259" spans="2:39" x14ac:dyDescent="0.2">
      <c r="B259" s="36"/>
      <c r="C259" s="36"/>
      <c r="D259" s="36"/>
      <c r="E259" s="36"/>
      <c r="F259" s="36"/>
      <c r="G259" s="36"/>
      <c r="H259" s="36"/>
      <c r="I259" s="36"/>
      <c r="J259" s="36"/>
      <c r="K259" s="37"/>
      <c r="L259" s="37"/>
      <c r="M259" s="38"/>
      <c r="N259" s="38"/>
      <c r="O259" s="36"/>
      <c r="P259" s="36"/>
      <c r="Q259" s="36"/>
      <c r="R259" s="36"/>
      <c r="S259" s="36"/>
      <c r="T259" s="36"/>
      <c r="U259" s="51"/>
      <c r="V259" s="51"/>
      <c r="W259" s="37"/>
      <c r="X259" s="37"/>
      <c r="Y259" s="36"/>
      <c r="Z259" s="36"/>
      <c r="AA259" s="36"/>
      <c r="AB259" s="36"/>
      <c r="AC259" s="36"/>
      <c r="AD259" s="36"/>
      <c r="AE259" s="36"/>
      <c r="AF259" s="36"/>
      <c r="AG259" s="36"/>
      <c r="AH259" s="36"/>
      <c r="AI259" s="36"/>
      <c r="AJ259" s="36"/>
      <c r="AK259" s="36"/>
      <c r="AL259" s="36"/>
      <c r="AM259" s="36"/>
    </row>
    <row r="260" spans="2:39" x14ac:dyDescent="0.2">
      <c r="J260" s="35"/>
      <c r="K260" s="39"/>
      <c r="L260" s="39"/>
      <c r="O260" s="35"/>
      <c r="P260" s="35"/>
    </row>
    <row r="261" spans="2:39" x14ac:dyDescent="0.2">
      <c r="J261" s="35"/>
      <c r="K261" s="39"/>
      <c r="L261" s="39"/>
      <c r="O261" s="35"/>
      <c r="P261" s="35"/>
    </row>
    <row r="262" spans="2:39" x14ac:dyDescent="0.2">
      <c r="J262" s="35"/>
      <c r="K262" s="39"/>
      <c r="L262" s="39"/>
      <c r="O262" s="35"/>
      <c r="P262" s="35"/>
    </row>
    <row r="263" spans="2:39" x14ac:dyDescent="0.2">
      <c r="J263" s="35"/>
      <c r="K263" s="39"/>
      <c r="L263" s="39"/>
      <c r="O263" s="35"/>
      <c r="P263" s="35"/>
    </row>
    <row r="264" spans="2:39" x14ac:dyDescent="0.2">
      <c r="J264" s="35"/>
      <c r="K264" s="39"/>
      <c r="L264" s="39"/>
      <c r="O264" s="35"/>
      <c r="P264" s="35"/>
    </row>
    <row r="265" spans="2:39" x14ac:dyDescent="0.2">
      <c r="J265" s="35"/>
      <c r="K265" s="39"/>
      <c r="L265" s="39"/>
      <c r="O265" s="35"/>
      <c r="P265" s="35"/>
    </row>
    <row r="266" spans="2:39" x14ac:dyDescent="0.2">
      <c r="J266" s="35"/>
      <c r="K266" s="39"/>
      <c r="L266" s="39"/>
      <c r="O266" s="35"/>
      <c r="P266" s="35"/>
    </row>
    <row r="267" spans="2:39" x14ac:dyDescent="0.2">
      <c r="J267" s="35"/>
      <c r="K267" s="39"/>
      <c r="L267" s="39"/>
      <c r="O267" s="35"/>
      <c r="P267" s="35"/>
    </row>
    <row r="268" spans="2:39" x14ac:dyDescent="0.2">
      <c r="J268" s="35"/>
      <c r="K268" s="39"/>
      <c r="L268" s="39"/>
      <c r="O268" s="35"/>
      <c r="P268" s="35"/>
    </row>
    <row r="269" spans="2:39" x14ac:dyDescent="0.2">
      <c r="J269" s="35"/>
      <c r="K269" s="39"/>
      <c r="L269" s="39"/>
      <c r="O269" s="35"/>
      <c r="P269" s="35"/>
    </row>
    <row r="270" spans="2:39" x14ac:dyDescent="0.2">
      <c r="J270" s="35"/>
      <c r="K270" s="39"/>
      <c r="L270" s="39"/>
      <c r="O270" s="35"/>
      <c r="P270" s="35"/>
    </row>
    <row r="271" spans="2:39" x14ac:dyDescent="0.2">
      <c r="J271" s="35"/>
      <c r="K271" s="39"/>
      <c r="L271" s="39"/>
      <c r="O271" s="35"/>
      <c r="P271" s="35"/>
    </row>
    <row r="272" spans="2:39" x14ac:dyDescent="0.2">
      <c r="J272" s="35"/>
      <c r="K272" s="39"/>
      <c r="L272" s="39"/>
      <c r="O272" s="35"/>
      <c r="P272" s="35"/>
    </row>
    <row r="273" spans="10:16" x14ac:dyDescent="0.2">
      <c r="J273" s="35"/>
      <c r="K273" s="39"/>
      <c r="L273" s="39"/>
      <c r="O273" s="35"/>
      <c r="P273" s="35"/>
    </row>
    <row r="274" spans="10:16" x14ac:dyDescent="0.2">
      <c r="J274" s="35"/>
      <c r="K274" s="39"/>
      <c r="L274" s="39"/>
      <c r="O274" s="35"/>
      <c r="P274" s="35"/>
    </row>
    <row r="275" spans="10:16" x14ac:dyDescent="0.2">
      <c r="J275" s="35"/>
      <c r="K275" s="39"/>
      <c r="L275" s="39"/>
      <c r="O275" s="35"/>
      <c r="P275" s="35"/>
    </row>
    <row r="276" spans="10:16" x14ac:dyDescent="0.2">
      <c r="J276" s="35"/>
      <c r="K276" s="39"/>
      <c r="L276" s="39"/>
      <c r="O276" s="35"/>
      <c r="P276" s="35"/>
    </row>
    <row r="277" spans="10:16" x14ac:dyDescent="0.2">
      <c r="J277" s="35"/>
      <c r="K277" s="39"/>
      <c r="L277" s="39"/>
      <c r="O277" s="35"/>
      <c r="P277" s="35"/>
    </row>
    <row r="278" spans="10:16" x14ac:dyDescent="0.2">
      <c r="J278" s="35"/>
      <c r="K278" s="39"/>
      <c r="L278" s="39"/>
      <c r="O278" s="35"/>
      <c r="P278" s="35"/>
    </row>
    <row r="279" spans="10:16" x14ac:dyDescent="0.2">
      <c r="J279" s="35"/>
      <c r="K279" s="39"/>
      <c r="L279" s="39"/>
      <c r="O279" s="35"/>
      <c r="P279" s="35"/>
    </row>
    <row r="280" spans="10:16" x14ac:dyDescent="0.2">
      <c r="J280" s="35"/>
      <c r="K280" s="39"/>
      <c r="L280" s="39"/>
      <c r="O280" s="35"/>
      <c r="P280" s="35"/>
    </row>
    <row r="281" spans="10:16" x14ac:dyDescent="0.2">
      <c r="J281" s="35"/>
      <c r="K281" s="39"/>
      <c r="L281" s="39"/>
      <c r="O281" s="35"/>
      <c r="P281" s="35"/>
    </row>
    <row r="282" spans="10:16" x14ac:dyDescent="0.2">
      <c r="J282" s="35"/>
      <c r="K282" s="39"/>
      <c r="L282" s="39"/>
      <c r="O282" s="35"/>
      <c r="P282" s="35"/>
    </row>
    <row r="283" spans="10:16" x14ac:dyDescent="0.2">
      <c r="J283" s="35"/>
      <c r="K283" s="39"/>
      <c r="L283" s="39"/>
      <c r="O283" s="35"/>
      <c r="P283" s="35"/>
    </row>
    <row r="284" spans="10:16" x14ac:dyDescent="0.2">
      <c r="J284" s="35"/>
      <c r="K284" s="39"/>
      <c r="L284" s="39"/>
      <c r="O284" s="35"/>
      <c r="P284" s="35"/>
    </row>
    <row r="285" spans="10:16" x14ac:dyDescent="0.2">
      <c r="J285" s="35"/>
      <c r="K285" s="39"/>
      <c r="L285" s="39"/>
      <c r="O285" s="35"/>
      <c r="P285" s="35"/>
    </row>
    <row r="286" spans="10:16" x14ac:dyDescent="0.2">
      <c r="J286" s="35"/>
      <c r="K286" s="39"/>
      <c r="L286" s="39"/>
      <c r="O286" s="35"/>
      <c r="P286" s="35"/>
    </row>
    <row r="287" spans="10:16" x14ac:dyDescent="0.2">
      <c r="J287" s="35"/>
      <c r="K287" s="39"/>
      <c r="L287" s="39"/>
      <c r="O287" s="35"/>
      <c r="P287" s="35"/>
    </row>
    <row r="288" spans="10:16" x14ac:dyDescent="0.2">
      <c r="J288" s="35"/>
      <c r="K288" s="39"/>
      <c r="L288" s="39"/>
      <c r="O288" s="35"/>
      <c r="P288" s="35"/>
    </row>
    <row r="289" spans="10:16" x14ac:dyDescent="0.2">
      <c r="J289" s="35"/>
      <c r="K289" s="39"/>
      <c r="L289" s="39"/>
      <c r="O289" s="35"/>
      <c r="P289" s="35"/>
    </row>
    <row r="290" spans="10:16" x14ac:dyDescent="0.2">
      <c r="J290" s="35"/>
      <c r="K290" s="39"/>
      <c r="L290" s="39"/>
      <c r="O290" s="35"/>
      <c r="P290" s="35"/>
    </row>
    <row r="291" spans="10:16" x14ac:dyDescent="0.2">
      <c r="J291" s="35"/>
      <c r="K291" s="39"/>
      <c r="L291" s="39"/>
      <c r="O291" s="35"/>
      <c r="P291" s="35"/>
    </row>
    <row r="292" spans="10:16" x14ac:dyDescent="0.2">
      <c r="J292" s="35"/>
      <c r="K292" s="39"/>
      <c r="L292" s="39"/>
      <c r="O292" s="35"/>
      <c r="P292" s="35"/>
    </row>
    <row r="293" spans="10:16" x14ac:dyDescent="0.2">
      <c r="J293" s="35"/>
      <c r="K293" s="39"/>
      <c r="L293" s="39"/>
      <c r="O293" s="35"/>
      <c r="P293" s="35"/>
    </row>
    <row r="294" spans="10:16" x14ac:dyDescent="0.2">
      <c r="J294" s="35"/>
      <c r="K294" s="39"/>
      <c r="L294" s="39"/>
      <c r="O294" s="35"/>
      <c r="P294" s="35"/>
    </row>
    <row r="295" spans="10:16" x14ac:dyDescent="0.2">
      <c r="J295" s="35"/>
      <c r="K295" s="39"/>
      <c r="L295" s="39"/>
      <c r="O295" s="35"/>
      <c r="P295" s="35"/>
    </row>
    <row r="296" spans="10:16" x14ac:dyDescent="0.2">
      <c r="J296" s="35"/>
      <c r="K296" s="39"/>
      <c r="L296" s="39"/>
      <c r="O296" s="35"/>
      <c r="P296" s="35"/>
    </row>
    <row r="297" spans="10:16" x14ac:dyDescent="0.2">
      <c r="J297" s="35"/>
      <c r="K297" s="39"/>
      <c r="L297" s="39"/>
      <c r="O297" s="35"/>
      <c r="P297" s="35"/>
    </row>
    <row r="298" spans="10:16" x14ac:dyDescent="0.2">
      <c r="J298" s="35"/>
      <c r="K298" s="39"/>
      <c r="L298" s="39"/>
      <c r="O298" s="35"/>
      <c r="P298" s="35"/>
    </row>
    <row r="299" spans="10:16" x14ac:dyDescent="0.2">
      <c r="J299" s="35"/>
      <c r="K299" s="39"/>
      <c r="L299" s="39"/>
      <c r="O299" s="35"/>
      <c r="P299" s="35"/>
    </row>
    <row r="300" spans="10:16" x14ac:dyDescent="0.2">
      <c r="J300" s="35"/>
      <c r="K300" s="39"/>
      <c r="L300" s="39"/>
      <c r="O300" s="35"/>
      <c r="P300" s="35"/>
    </row>
    <row r="301" spans="10:16" x14ac:dyDescent="0.2">
      <c r="J301" s="35"/>
      <c r="K301" s="39"/>
      <c r="L301" s="39"/>
      <c r="O301" s="35"/>
      <c r="P301" s="35"/>
    </row>
    <row r="302" spans="10:16" x14ac:dyDescent="0.2">
      <c r="J302" s="35"/>
      <c r="K302" s="39"/>
      <c r="L302" s="39"/>
      <c r="O302" s="35"/>
      <c r="P302" s="35"/>
    </row>
    <row r="303" spans="10:16" x14ac:dyDescent="0.2">
      <c r="J303" s="35"/>
      <c r="K303" s="39"/>
      <c r="L303" s="39"/>
      <c r="O303" s="35"/>
      <c r="P303" s="35"/>
    </row>
    <row r="304" spans="10:16" x14ac:dyDescent="0.2">
      <c r="J304" s="35"/>
      <c r="K304" s="39"/>
      <c r="L304" s="39"/>
      <c r="O304" s="35"/>
      <c r="P304" s="35"/>
    </row>
    <row r="305" spans="10:16" x14ac:dyDescent="0.2">
      <c r="J305" s="35"/>
      <c r="K305" s="39"/>
      <c r="L305" s="39"/>
      <c r="O305" s="35"/>
      <c r="P305" s="35"/>
    </row>
    <row r="306" spans="10:16" x14ac:dyDescent="0.2">
      <c r="J306" s="35"/>
      <c r="K306" s="39"/>
      <c r="L306" s="39"/>
      <c r="O306" s="35"/>
      <c r="P306" s="35"/>
    </row>
    <row r="307" spans="10:16" x14ac:dyDescent="0.2">
      <c r="J307" s="35"/>
      <c r="K307" s="39"/>
      <c r="L307" s="39"/>
      <c r="O307" s="35"/>
      <c r="P307" s="35"/>
    </row>
    <row r="308" spans="10:16" x14ac:dyDescent="0.2">
      <c r="J308" s="35"/>
      <c r="K308" s="39"/>
      <c r="L308" s="39"/>
      <c r="O308" s="35"/>
      <c r="P308" s="35"/>
    </row>
    <row r="309" spans="10:16" x14ac:dyDescent="0.2">
      <c r="J309" s="35"/>
      <c r="K309" s="39"/>
      <c r="L309" s="39"/>
      <c r="O309" s="35"/>
      <c r="P309" s="35"/>
    </row>
    <row r="310" spans="10:16" x14ac:dyDescent="0.2">
      <c r="J310" s="35"/>
      <c r="K310" s="39"/>
      <c r="L310" s="39"/>
      <c r="O310" s="35"/>
      <c r="P310" s="35"/>
    </row>
    <row r="311" spans="10:16" x14ac:dyDescent="0.2">
      <c r="J311" s="35"/>
      <c r="K311" s="39"/>
      <c r="L311" s="39"/>
      <c r="O311" s="35"/>
      <c r="P311" s="35"/>
    </row>
    <row r="312" spans="10:16" x14ac:dyDescent="0.2">
      <c r="J312" s="35"/>
      <c r="K312" s="39"/>
      <c r="L312" s="39"/>
      <c r="O312" s="35"/>
      <c r="P312" s="35"/>
    </row>
    <row r="313" spans="10:16" x14ac:dyDescent="0.2">
      <c r="J313" s="35"/>
      <c r="K313" s="39"/>
      <c r="L313" s="39"/>
      <c r="O313" s="35"/>
      <c r="P313" s="35"/>
    </row>
    <row r="314" spans="10:16" x14ac:dyDescent="0.2">
      <c r="J314" s="35"/>
      <c r="K314" s="39"/>
      <c r="L314" s="39"/>
      <c r="O314" s="35"/>
      <c r="P314" s="35"/>
    </row>
    <row r="315" spans="10:16" x14ac:dyDescent="0.2">
      <c r="J315" s="35"/>
      <c r="K315" s="39"/>
      <c r="L315" s="39"/>
      <c r="O315" s="35"/>
      <c r="P315" s="35"/>
    </row>
    <row r="316" spans="10:16" x14ac:dyDescent="0.2">
      <c r="J316" s="35"/>
      <c r="K316" s="39"/>
      <c r="L316" s="39"/>
      <c r="O316" s="35"/>
      <c r="P316" s="35"/>
    </row>
    <row r="317" spans="10:16" x14ac:dyDescent="0.2">
      <c r="J317" s="35"/>
      <c r="K317" s="39"/>
      <c r="L317" s="39"/>
      <c r="O317" s="35"/>
      <c r="P317" s="35"/>
    </row>
    <row r="318" spans="10:16" x14ac:dyDescent="0.2">
      <c r="J318" s="35"/>
      <c r="K318" s="39"/>
      <c r="L318" s="39"/>
      <c r="O318" s="35"/>
      <c r="P318" s="35"/>
    </row>
    <row r="319" spans="10:16" x14ac:dyDescent="0.2">
      <c r="J319" s="35"/>
      <c r="K319" s="39"/>
      <c r="L319" s="39"/>
      <c r="O319" s="35"/>
      <c r="P319" s="35"/>
    </row>
    <row r="320" spans="10:16" x14ac:dyDescent="0.2">
      <c r="J320" s="35"/>
      <c r="K320" s="39"/>
      <c r="L320" s="39"/>
      <c r="O320" s="35"/>
      <c r="P320" s="35"/>
    </row>
    <row r="321" spans="10:16" x14ac:dyDescent="0.2">
      <c r="J321" s="35"/>
      <c r="K321" s="39"/>
      <c r="L321" s="39"/>
      <c r="O321" s="35"/>
      <c r="P321" s="35"/>
    </row>
    <row r="322" spans="10:16" x14ac:dyDescent="0.2">
      <c r="J322" s="35"/>
      <c r="K322" s="39"/>
      <c r="L322" s="39"/>
      <c r="O322" s="35"/>
      <c r="P322" s="35"/>
    </row>
    <row r="323" spans="10:16" x14ac:dyDescent="0.2">
      <c r="J323" s="35"/>
      <c r="K323" s="39"/>
      <c r="L323" s="39"/>
      <c r="O323" s="35"/>
      <c r="P323" s="35"/>
    </row>
    <row r="324" spans="10:16" x14ac:dyDescent="0.2">
      <c r="J324" s="35"/>
      <c r="K324" s="39"/>
      <c r="L324" s="39"/>
      <c r="O324" s="35"/>
      <c r="P324" s="35"/>
    </row>
    <row r="325" spans="10:16" x14ac:dyDescent="0.2">
      <c r="J325" s="35"/>
      <c r="K325" s="39"/>
      <c r="L325" s="39"/>
      <c r="O325" s="35"/>
      <c r="P325" s="35"/>
    </row>
    <row r="326" spans="10:16" x14ac:dyDescent="0.2">
      <c r="J326" s="35"/>
      <c r="K326" s="39"/>
      <c r="L326" s="39"/>
      <c r="O326" s="35"/>
      <c r="P326" s="35"/>
    </row>
    <row r="327" spans="10:16" x14ac:dyDescent="0.2">
      <c r="J327" s="35"/>
      <c r="K327" s="39"/>
      <c r="L327" s="39"/>
      <c r="O327" s="35"/>
      <c r="P327" s="35"/>
    </row>
    <row r="328" spans="10:16" x14ac:dyDescent="0.2">
      <c r="J328" s="35"/>
      <c r="K328" s="39"/>
      <c r="L328" s="39"/>
      <c r="O328" s="35"/>
      <c r="P328" s="35"/>
    </row>
    <row r="329" spans="10:16" x14ac:dyDescent="0.2">
      <c r="J329" s="35"/>
      <c r="K329" s="39"/>
      <c r="L329" s="39"/>
      <c r="O329" s="35"/>
      <c r="P329" s="35"/>
    </row>
    <row r="330" spans="10:16" x14ac:dyDescent="0.2">
      <c r="J330" s="35"/>
      <c r="K330" s="39"/>
      <c r="L330" s="39"/>
      <c r="O330" s="35"/>
      <c r="P330" s="35"/>
    </row>
    <row r="331" spans="10:16" x14ac:dyDescent="0.2">
      <c r="J331" s="35"/>
      <c r="K331" s="39"/>
      <c r="L331" s="39"/>
      <c r="O331" s="35"/>
      <c r="P331" s="35"/>
    </row>
    <row r="332" spans="10:16" x14ac:dyDescent="0.2">
      <c r="J332" s="35"/>
      <c r="K332" s="39"/>
      <c r="L332" s="39"/>
      <c r="O332" s="35"/>
      <c r="P332" s="35"/>
    </row>
    <row r="333" spans="10:16" x14ac:dyDescent="0.2">
      <c r="J333" s="35"/>
      <c r="K333" s="39"/>
      <c r="L333" s="39"/>
      <c r="O333" s="35"/>
      <c r="P333" s="35"/>
    </row>
    <row r="334" spans="10:16" x14ac:dyDescent="0.2">
      <c r="J334" s="35"/>
      <c r="K334" s="39"/>
      <c r="L334" s="39"/>
      <c r="O334" s="35"/>
      <c r="P334" s="35"/>
    </row>
    <row r="335" spans="10:16" x14ac:dyDescent="0.2">
      <c r="J335" s="35"/>
      <c r="K335" s="39"/>
      <c r="L335" s="39"/>
      <c r="O335" s="35"/>
      <c r="P335" s="35"/>
    </row>
    <row r="336" spans="10:16" x14ac:dyDescent="0.2">
      <c r="J336" s="35"/>
      <c r="K336" s="39"/>
      <c r="L336" s="39"/>
      <c r="O336" s="35"/>
      <c r="P336" s="35"/>
    </row>
    <row r="337" spans="10:16" x14ac:dyDescent="0.2">
      <c r="J337" s="35"/>
      <c r="K337" s="39"/>
      <c r="L337" s="39"/>
      <c r="O337" s="35"/>
      <c r="P337" s="35"/>
    </row>
    <row r="338" spans="10:16" x14ac:dyDescent="0.2">
      <c r="J338" s="35"/>
      <c r="K338" s="39"/>
      <c r="L338" s="39"/>
      <c r="O338" s="35"/>
      <c r="P338" s="35"/>
    </row>
    <row r="339" spans="10:16" x14ac:dyDescent="0.2">
      <c r="J339" s="35"/>
      <c r="K339" s="39"/>
      <c r="L339" s="39"/>
      <c r="O339" s="35"/>
      <c r="P339" s="35"/>
    </row>
    <row r="340" spans="10:16" x14ac:dyDescent="0.2">
      <c r="J340" s="35"/>
      <c r="K340" s="39"/>
      <c r="L340" s="39"/>
      <c r="O340" s="35"/>
      <c r="P340" s="35"/>
    </row>
    <row r="341" spans="10:16" x14ac:dyDescent="0.2">
      <c r="J341" s="35"/>
      <c r="K341" s="39"/>
      <c r="L341" s="39"/>
      <c r="O341" s="35"/>
      <c r="P341" s="35"/>
    </row>
    <row r="342" spans="10:16" x14ac:dyDescent="0.2">
      <c r="J342" s="35"/>
      <c r="K342" s="39"/>
      <c r="L342" s="39"/>
      <c r="O342" s="35"/>
      <c r="P342" s="35"/>
    </row>
    <row r="343" spans="10:16" x14ac:dyDescent="0.2">
      <c r="J343" s="35"/>
      <c r="K343" s="39"/>
      <c r="L343" s="39"/>
      <c r="O343" s="35"/>
      <c r="P343" s="35"/>
    </row>
    <row r="344" spans="10:16" x14ac:dyDescent="0.2">
      <c r="J344" s="35"/>
      <c r="K344" s="39"/>
      <c r="L344" s="39"/>
      <c r="O344" s="35"/>
      <c r="P344" s="35"/>
    </row>
    <row r="345" spans="10:16" x14ac:dyDescent="0.2">
      <c r="J345" s="35"/>
      <c r="K345" s="39"/>
      <c r="L345" s="39"/>
      <c r="O345" s="35"/>
      <c r="P345" s="35"/>
    </row>
    <row r="346" spans="10:16" x14ac:dyDescent="0.2">
      <c r="J346" s="35"/>
      <c r="K346" s="39"/>
      <c r="L346" s="39"/>
      <c r="O346" s="35"/>
      <c r="P346" s="35"/>
    </row>
    <row r="347" spans="10:16" x14ac:dyDescent="0.2">
      <c r="J347" s="35"/>
      <c r="K347" s="39"/>
      <c r="L347" s="39"/>
      <c r="O347" s="35"/>
      <c r="P347" s="35"/>
    </row>
    <row r="348" spans="10:16" x14ac:dyDescent="0.2">
      <c r="J348" s="35"/>
      <c r="K348" s="39"/>
      <c r="L348" s="39"/>
      <c r="O348" s="35"/>
      <c r="P348" s="35"/>
    </row>
    <row r="349" spans="10:16" x14ac:dyDescent="0.2">
      <c r="J349" s="35"/>
      <c r="K349" s="39"/>
      <c r="L349" s="39"/>
      <c r="O349" s="35"/>
      <c r="P349" s="35"/>
    </row>
    <row r="350" spans="10:16" x14ac:dyDescent="0.2">
      <c r="J350" s="35"/>
      <c r="K350" s="39"/>
      <c r="L350" s="39"/>
      <c r="O350" s="35"/>
      <c r="P350" s="35"/>
    </row>
    <row r="351" spans="10:16" x14ac:dyDescent="0.2">
      <c r="J351" s="35"/>
      <c r="K351" s="39"/>
      <c r="L351" s="39"/>
      <c r="O351" s="35"/>
      <c r="P351" s="35"/>
    </row>
    <row r="352" spans="10:16" x14ac:dyDescent="0.2">
      <c r="J352" s="35"/>
      <c r="K352" s="39"/>
      <c r="L352" s="39"/>
      <c r="O352" s="35"/>
      <c r="P352" s="35"/>
    </row>
    <row r="353" spans="10:16" x14ac:dyDescent="0.2">
      <c r="J353" s="35"/>
      <c r="K353" s="39"/>
      <c r="L353" s="39"/>
      <c r="O353" s="35"/>
      <c r="P353" s="35"/>
    </row>
    <row r="354" spans="10:16" x14ac:dyDescent="0.2">
      <c r="J354" s="35"/>
      <c r="K354" s="39"/>
      <c r="L354" s="39"/>
      <c r="O354" s="35"/>
      <c r="P354" s="35"/>
    </row>
    <row r="355" spans="10:16" x14ac:dyDescent="0.2">
      <c r="J355" s="35"/>
      <c r="K355" s="39"/>
      <c r="L355" s="39"/>
      <c r="O355" s="35"/>
      <c r="P355" s="35"/>
    </row>
    <row r="356" spans="10:16" x14ac:dyDescent="0.2">
      <c r="J356" s="35"/>
      <c r="K356" s="39"/>
      <c r="L356" s="39"/>
      <c r="O356" s="35"/>
      <c r="P356" s="35"/>
    </row>
    <row r="357" spans="10:16" x14ac:dyDescent="0.2">
      <c r="J357" s="35"/>
      <c r="K357" s="39"/>
      <c r="L357" s="39"/>
      <c r="O357" s="35"/>
      <c r="P357" s="35"/>
    </row>
    <row r="358" spans="10:16" x14ac:dyDescent="0.2">
      <c r="J358" s="35"/>
      <c r="K358" s="39"/>
      <c r="L358" s="39"/>
      <c r="O358" s="35"/>
      <c r="P358" s="35"/>
    </row>
    <row r="359" spans="10:16" x14ac:dyDescent="0.2">
      <c r="J359" s="35"/>
      <c r="K359" s="39"/>
      <c r="L359" s="39"/>
      <c r="O359" s="35"/>
      <c r="P359" s="35"/>
    </row>
    <row r="360" spans="10:16" x14ac:dyDescent="0.2">
      <c r="J360" s="35"/>
      <c r="K360" s="39"/>
      <c r="L360" s="39"/>
      <c r="O360" s="35"/>
      <c r="P360" s="35"/>
    </row>
    <row r="361" spans="10:16" x14ac:dyDescent="0.2">
      <c r="J361" s="35"/>
      <c r="K361" s="39"/>
      <c r="L361" s="39"/>
      <c r="O361" s="35"/>
      <c r="P361" s="35"/>
    </row>
    <row r="362" spans="10:16" x14ac:dyDescent="0.2">
      <c r="J362" s="35"/>
      <c r="K362" s="39"/>
      <c r="L362" s="39"/>
      <c r="O362" s="35"/>
      <c r="P362" s="35"/>
    </row>
    <row r="363" spans="10:16" x14ac:dyDescent="0.2">
      <c r="J363" s="35"/>
      <c r="K363" s="39"/>
      <c r="L363" s="39"/>
      <c r="O363" s="35"/>
      <c r="P363" s="35"/>
    </row>
    <row r="364" spans="10:16" x14ac:dyDescent="0.2">
      <c r="J364" s="35"/>
      <c r="K364" s="39"/>
      <c r="L364" s="39"/>
      <c r="O364" s="35"/>
      <c r="P364" s="35"/>
    </row>
    <row r="365" spans="10:16" x14ac:dyDescent="0.2">
      <c r="J365" s="35"/>
      <c r="K365" s="39"/>
      <c r="L365" s="39"/>
      <c r="O365" s="35"/>
      <c r="P365" s="35"/>
    </row>
    <row r="366" spans="10:16" x14ac:dyDescent="0.2">
      <c r="J366" s="35"/>
      <c r="K366" s="39"/>
      <c r="L366" s="39"/>
      <c r="O366" s="35"/>
      <c r="P366" s="35"/>
    </row>
    <row r="367" spans="10:16" x14ac:dyDescent="0.2">
      <c r="J367" s="35"/>
      <c r="K367" s="39"/>
      <c r="L367" s="39"/>
      <c r="O367" s="35"/>
      <c r="P367" s="35"/>
    </row>
    <row r="368" spans="10:16" x14ac:dyDescent="0.2">
      <c r="J368" s="35"/>
      <c r="K368" s="39"/>
      <c r="L368" s="39"/>
      <c r="O368" s="35"/>
      <c r="P368" s="35"/>
    </row>
    <row r="369" spans="10:16" x14ac:dyDescent="0.2">
      <c r="J369" s="35"/>
      <c r="K369" s="39"/>
      <c r="L369" s="39"/>
      <c r="O369" s="35"/>
      <c r="P369" s="35"/>
    </row>
    <row r="370" spans="10:16" x14ac:dyDescent="0.2">
      <c r="J370" s="35"/>
      <c r="K370" s="39"/>
      <c r="L370" s="39"/>
      <c r="O370" s="35"/>
      <c r="P370" s="35"/>
    </row>
    <row r="371" spans="10:16" x14ac:dyDescent="0.2">
      <c r="J371" s="35"/>
      <c r="K371" s="39"/>
      <c r="L371" s="39"/>
      <c r="O371" s="35"/>
      <c r="P371" s="35"/>
    </row>
    <row r="372" spans="10:16" x14ac:dyDescent="0.2">
      <c r="J372" s="35"/>
      <c r="K372" s="39"/>
      <c r="L372" s="39"/>
      <c r="O372" s="35"/>
      <c r="P372" s="35"/>
    </row>
    <row r="373" spans="10:16" x14ac:dyDescent="0.2">
      <c r="J373" s="35"/>
      <c r="K373" s="39"/>
      <c r="L373" s="39"/>
      <c r="O373" s="35"/>
      <c r="P373" s="35"/>
    </row>
    <row r="374" spans="10:16" x14ac:dyDescent="0.2">
      <c r="J374" s="35"/>
      <c r="K374" s="39"/>
      <c r="L374" s="39"/>
      <c r="O374" s="35"/>
      <c r="P374" s="35"/>
    </row>
    <row r="375" spans="10:16" x14ac:dyDescent="0.2">
      <c r="J375" s="35"/>
      <c r="K375" s="39"/>
      <c r="L375" s="39"/>
      <c r="O375" s="35"/>
      <c r="P375" s="35"/>
    </row>
    <row r="376" spans="10:16" x14ac:dyDescent="0.2">
      <c r="J376" s="35"/>
      <c r="K376" s="39"/>
      <c r="L376" s="39"/>
      <c r="O376" s="35"/>
      <c r="P376" s="35"/>
    </row>
    <row r="377" spans="10:16" x14ac:dyDescent="0.2">
      <c r="J377" s="35"/>
      <c r="K377" s="39"/>
      <c r="L377" s="39"/>
      <c r="O377" s="35"/>
      <c r="P377" s="35"/>
    </row>
    <row r="378" spans="10:16" x14ac:dyDescent="0.2">
      <c r="J378" s="35"/>
      <c r="K378" s="39"/>
      <c r="L378" s="39"/>
      <c r="O378" s="35"/>
      <c r="P378" s="35"/>
    </row>
    <row r="379" spans="10:16" x14ac:dyDescent="0.2">
      <c r="J379" s="35"/>
      <c r="K379" s="39"/>
      <c r="L379" s="39"/>
      <c r="O379" s="35"/>
      <c r="P379" s="35"/>
    </row>
    <row r="380" spans="10:16" x14ac:dyDescent="0.2">
      <c r="J380" s="35"/>
      <c r="K380" s="39"/>
      <c r="L380" s="39"/>
      <c r="O380" s="35"/>
      <c r="P380" s="35"/>
    </row>
    <row r="381" spans="10:16" x14ac:dyDescent="0.2">
      <c r="J381" s="35"/>
      <c r="K381" s="39"/>
      <c r="L381" s="39"/>
      <c r="O381" s="35"/>
      <c r="P381" s="35"/>
    </row>
    <row r="382" spans="10:16" x14ac:dyDescent="0.2">
      <c r="J382" s="35"/>
      <c r="K382" s="39"/>
      <c r="L382" s="39"/>
      <c r="O382" s="35"/>
      <c r="P382" s="35"/>
    </row>
    <row r="383" spans="10:16" x14ac:dyDescent="0.2">
      <c r="J383" s="35"/>
      <c r="K383" s="39"/>
      <c r="L383" s="39"/>
      <c r="O383" s="35"/>
      <c r="P383" s="35"/>
    </row>
    <row r="384" spans="10:16" x14ac:dyDescent="0.2">
      <c r="J384" s="35"/>
      <c r="K384" s="39"/>
      <c r="L384" s="39"/>
      <c r="O384" s="35"/>
      <c r="P384" s="35"/>
    </row>
    <row r="385" spans="10:16" x14ac:dyDescent="0.2">
      <c r="J385" s="35"/>
      <c r="K385" s="39"/>
      <c r="L385" s="39"/>
      <c r="O385" s="35"/>
      <c r="P385" s="35"/>
    </row>
    <row r="386" spans="10:16" x14ac:dyDescent="0.2">
      <c r="J386" s="35"/>
      <c r="K386" s="39"/>
      <c r="L386" s="39"/>
      <c r="O386" s="35"/>
      <c r="P386" s="35"/>
    </row>
    <row r="387" spans="10:16" x14ac:dyDescent="0.2">
      <c r="J387" s="35"/>
      <c r="K387" s="39"/>
      <c r="L387" s="39"/>
      <c r="O387" s="35"/>
      <c r="P387" s="35"/>
    </row>
    <row r="388" spans="10:16" x14ac:dyDescent="0.2">
      <c r="J388" s="35"/>
      <c r="K388" s="39"/>
      <c r="L388" s="39"/>
      <c r="O388" s="35"/>
      <c r="P388" s="35"/>
    </row>
    <row r="389" spans="10:16" x14ac:dyDescent="0.2">
      <c r="J389" s="35"/>
      <c r="K389" s="39"/>
      <c r="L389" s="39"/>
      <c r="O389" s="35"/>
      <c r="P389" s="35"/>
    </row>
    <row r="390" spans="10:16" x14ac:dyDescent="0.2">
      <c r="J390" s="35"/>
      <c r="K390" s="39"/>
      <c r="L390" s="39"/>
      <c r="O390" s="35"/>
      <c r="P390" s="35"/>
    </row>
    <row r="391" spans="10:16" x14ac:dyDescent="0.2">
      <c r="J391" s="35"/>
      <c r="K391" s="39"/>
      <c r="L391" s="39"/>
      <c r="O391" s="35"/>
      <c r="P391" s="35"/>
    </row>
    <row r="392" spans="10:16" x14ac:dyDescent="0.2">
      <c r="J392" s="35"/>
      <c r="K392" s="39"/>
      <c r="L392" s="39"/>
      <c r="O392" s="35"/>
      <c r="P392" s="35"/>
    </row>
    <row r="393" spans="10:16" x14ac:dyDescent="0.2">
      <c r="J393" s="35"/>
      <c r="K393" s="39"/>
      <c r="L393" s="39"/>
      <c r="O393" s="35"/>
      <c r="P393" s="35"/>
    </row>
    <row r="394" spans="10:16" x14ac:dyDescent="0.2">
      <c r="J394" s="35"/>
      <c r="K394" s="39"/>
      <c r="L394" s="39"/>
      <c r="O394" s="35"/>
      <c r="P394" s="35"/>
    </row>
    <row r="395" spans="10:16" x14ac:dyDescent="0.2">
      <c r="J395" s="35"/>
      <c r="K395" s="39"/>
      <c r="L395" s="39"/>
      <c r="O395" s="35"/>
      <c r="P395" s="35"/>
    </row>
    <row r="396" spans="10:16" x14ac:dyDescent="0.2">
      <c r="J396" s="35"/>
      <c r="K396" s="39"/>
      <c r="L396" s="39"/>
      <c r="O396" s="35"/>
      <c r="P396" s="35"/>
    </row>
    <row r="397" spans="10:16" x14ac:dyDescent="0.2">
      <c r="J397" s="35"/>
      <c r="K397" s="39"/>
      <c r="L397" s="39"/>
      <c r="O397" s="35"/>
      <c r="P397" s="35"/>
    </row>
    <row r="398" spans="10:16" x14ac:dyDescent="0.2">
      <c r="J398" s="35"/>
      <c r="K398" s="39"/>
      <c r="L398" s="39"/>
      <c r="O398" s="35"/>
      <c r="P398" s="35"/>
    </row>
    <row r="399" spans="10:16" x14ac:dyDescent="0.2">
      <c r="J399" s="35"/>
      <c r="K399" s="39"/>
      <c r="L399" s="39"/>
      <c r="O399" s="35"/>
      <c r="P399" s="35"/>
    </row>
    <row r="400" spans="10:16" x14ac:dyDescent="0.2">
      <c r="J400" s="35"/>
      <c r="K400" s="39"/>
      <c r="L400" s="39"/>
      <c r="O400" s="35"/>
      <c r="P400" s="35"/>
    </row>
    <row r="401" spans="1:16" x14ac:dyDescent="0.2">
      <c r="J401" s="35"/>
      <c r="K401" s="39"/>
      <c r="L401" s="39"/>
      <c r="O401" s="35"/>
      <c r="P401" s="35"/>
    </row>
    <row r="402" spans="1:16" x14ac:dyDescent="0.2">
      <c r="J402" s="35"/>
      <c r="K402" s="39"/>
      <c r="L402" s="39"/>
      <c r="O402" s="35"/>
      <c r="P402" s="35"/>
    </row>
    <row r="403" spans="1:16" x14ac:dyDescent="0.2">
      <c r="J403" s="35"/>
      <c r="K403" s="39"/>
      <c r="L403" s="39"/>
      <c r="O403" s="35"/>
      <c r="P403" s="35"/>
    </row>
    <row r="404" spans="1:16" x14ac:dyDescent="0.2">
      <c r="J404" s="35"/>
      <c r="K404" s="39"/>
      <c r="L404" s="39"/>
      <c r="O404" s="35"/>
      <c r="P404" s="35"/>
    </row>
    <row r="405" spans="1:16" x14ac:dyDescent="0.2">
      <c r="J405" s="35"/>
      <c r="K405" s="39"/>
      <c r="L405" s="39"/>
      <c r="O405" s="35"/>
      <c r="P405" s="35"/>
    </row>
    <row r="406" spans="1:16" x14ac:dyDescent="0.2">
      <c r="J406" s="35"/>
      <c r="K406" s="39"/>
      <c r="L406" s="39"/>
      <c r="O406" s="35"/>
      <c r="P406" s="35"/>
    </row>
    <row r="407" spans="1:16" x14ac:dyDescent="0.2">
      <c r="J407" s="35"/>
      <c r="K407" s="39"/>
      <c r="L407" s="39"/>
      <c r="O407" s="35"/>
      <c r="P407" s="35"/>
    </row>
    <row r="408" spans="1:16" x14ac:dyDescent="0.2">
      <c r="A408" s="221"/>
      <c r="J408" s="35"/>
      <c r="K408" s="39"/>
      <c r="L408" s="39"/>
      <c r="O408" s="35"/>
      <c r="P408" s="35"/>
    </row>
    <row r="409" spans="1:16" x14ac:dyDescent="0.2">
      <c r="A409" s="221"/>
      <c r="J409" s="35"/>
      <c r="K409" s="39"/>
      <c r="L409" s="39"/>
      <c r="O409" s="35"/>
      <c r="P409" s="35"/>
    </row>
    <row r="410" spans="1:16" x14ac:dyDescent="0.2">
      <c r="A410" s="221"/>
      <c r="J410" s="35"/>
      <c r="K410" s="39"/>
      <c r="L410" s="39"/>
      <c r="O410" s="35"/>
      <c r="P410" s="35"/>
    </row>
    <row r="411" spans="1:16" x14ac:dyDescent="0.2">
      <c r="A411" s="221"/>
      <c r="J411" s="35"/>
      <c r="K411" s="39"/>
      <c r="L411" s="39"/>
      <c r="O411" s="35"/>
      <c r="P411" s="35"/>
    </row>
    <row r="412" spans="1:16" x14ac:dyDescent="0.2">
      <c r="A412" s="221"/>
      <c r="J412" s="35"/>
      <c r="K412" s="39"/>
      <c r="L412" s="39"/>
      <c r="O412" s="35"/>
      <c r="P412" s="35"/>
    </row>
    <row r="413" spans="1:16" x14ac:dyDescent="0.2">
      <c r="A413" s="221"/>
      <c r="J413" s="35"/>
      <c r="K413" s="39"/>
      <c r="L413" s="39"/>
      <c r="O413" s="35"/>
      <c r="P413" s="35"/>
    </row>
    <row r="414" spans="1:16" x14ac:dyDescent="0.2">
      <c r="A414" s="221"/>
      <c r="J414" s="35"/>
      <c r="K414" s="39"/>
      <c r="L414" s="39"/>
      <c r="O414" s="35"/>
      <c r="P414" s="35"/>
    </row>
    <row r="415" spans="1:16" x14ac:dyDescent="0.2">
      <c r="A415" s="221"/>
      <c r="J415" s="35"/>
      <c r="K415" s="39"/>
      <c r="L415" s="39"/>
      <c r="O415" s="35"/>
      <c r="P415" s="35"/>
    </row>
    <row r="416" spans="1:16" x14ac:dyDescent="0.2">
      <c r="A416" s="221"/>
      <c r="J416" s="35"/>
      <c r="K416" s="39"/>
      <c r="L416" s="39"/>
      <c r="O416" s="35"/>
      <c r="P416" s="35"/>
    </row>
    <row r="417" spans="1:150" x14ac:dyDescent="0.2">
      <c r="A417" s="221"/>
      <c r="J417" s="35"/>
      <c r="K417" s="39"/>
      <c r="L417" s="39"/>
      <c r="O417" s="35"/>
      <c r="P417" s="35"/>
    </row>
    <row r="418" spans="1:150" x14ac:dyDescent="0.2">
      <c r="A418" s="221"/>
      <c r="J418" s="35"/>
      <c r="K418" s="39"/>
      <c r="L418" s="39"/>
      <c r="O418" s="35"/>
      <c r="P418" s="35"/>
    </row>
    <row r="419" spans="1:150" x14ac:dyDescent="0.2">
      <c r="A419" s="221"/>
      <c r="J419" s="35"/>
      <c r="K419" s="39"/>
      <c r="L419" s="39"/>
      <c r="O419" s="35"/>
      <c r="P419" s="35"/>
    </row>
    <row r="420" spans="1:150" x14ac:dyDescent="0.2">
      <c r="A420" s="221"/>
      <c r="J420" s="35"/>
      <c r="K420" s="39"/>
      <c r="L420" s="39"/>
      <c r="O420" s="35"/>
      <c r="P420" s="35"/>
    </row>
    <row r="421" spans="1:150" s="63" customFormat="1" x14ac:dyDescent="0.2">
      <c r="A421" s="221"/>
      <c r="K421" s="70"/>
      <c r="L421" s="70"/>
      <c r="O421" s="64"/>
      <c r="P421" s="64"/>
      <c r="U421" s="52"/>
      <c r="V421" s="52"/>
      <c r="W421" s="102"/>
      <c r="X421" s="102"/>
      <c r="AH421" s="276"/>
      <c r="AN421" s="35"/>
      <c r="AO421" s="35"/>
      <c r="AP421" s="35"/>
      <c r="AQ421" s="35"/>
      <c r="AR421" s="35"/>
      <c r="AS421" s="35"/>
      <c r="AT421" s="35"/>
      <c r="AU421" s="35"/>
      <c r="AV421" s="35"/>
      <c r="AW421" s="35"/>
      <c r="AX421" s="35"/>
      <c r="AY421" s="35"/>
      <c r="AZ421" s="35"/>
      <c r="BA421" s="35"/>
      <c r="BB421" s="35"/>
      <c r="BC421" s="35"/>
      <c r="BD421" s="35"/>
      <c r="BE421" s="35"/>
      <c r="BF421" s="35"/>
      <c r="BG421" s="35"/>
      <c r="BH421" s="35"/>
      <c r="BI421" s="35"/>
      <c r="BJ421" s="35"/>
      <c r="BK421" s="35"/>
      <c r="BL421" s="35"/>
      <c r="BM421" s="35"/>
      <c r="BN421" s="35"/>
      <c r="BO421" s="35"/>
      <c r="BP421" s="35"/>
      <c r="BQ421" s="35"/>
      <c r="BR421" s="35"/>
      <c r="BS421" s="35"/>
      <c r="BT421" s="35"/>
      <c r="BU421" s="35"/>
      <c r="BV421" s="35"/>
      <c r="BW421" s="35"/>
      <c r="BX421" s="35"/>
      <c r="BY421" s="35"/>
      <c r="BZ421" s="35"/>
      <c r="CA421" s="35"/>
      <c r="CB421" s="35"/>
      <c r="CC421" s="35"/>
      <c r="CD421" s="35"/>
      <c r="CE421" s="35"/>
      <c r="CF421" s="35"/>
      <c r="CG421" s="35"/>
      <c r="CH421" s="35"/>
      <c r="CI421" s="35"/>
      <c r="CJ421" s="35"/>
      <c r="CK421" s="35"/>
      <c r="CL421" s="35"/>
      <c r="CM421" s="35"/>
      <c r="CN421" s="35"/>
      <c r="CO421" s="35"/>
      <c r="CP421" s="35"/>
      <c r="CQ421" s="35"/>
      <c r="CR421" s="35"/>
      <c r="CS421" s="35"/>
      <c r="CT421" s="35"/>
      <c r="CU421" s="35"/>
      <c r="CV421" s="35"/>
      <c r="CW421" s="35"/>
      <c r="CX421" s="35"/>
      <c r="CY421" s="35"/>
      <c r="CZ421" s="35"/>
      <c r="DA421" s="35"/>
      <c r="DB421" s="35"/>
      <c r="DC421" s="35"/>
      <c r="DD421" s="35"/>
      <c r="DE421" s="35"/>
      <c r="DF421" s="35"/>
      <c r="DG421" s="35"/>
      <c r="DH421" s="35"/>
      <c r="DI421" s="35"/>
      <c r="DJ421" s="35"/>
      <c r="DK421" s="35"/>
      <c r="DL421" s="35"/>
      <c r="DM421" s="35"/>
      <c r="DN421" s="35"/>
      <c r="DO421" s="35"/>
      <c r="DP421" s="35"/>
      <c r="DQ421" s="35"/>
      <c r="DR421" s="35"/>
      <c r="DS421" s="35"/>
      <c r="DT421" s="35"/>
      <c r="DU421" s="35"/>
      <c r="DV421" s="35"/>
      <c r="DW421" s="35"/>
      <c r="DX421" s="35"/>
      <c r="DY421" s="35"/>
      <c r="DZ421" s="35"/>
      <c r="EA421" s="35"/>
      <c r="EB421" s="35"/>
      <c r="EC421" s="35"/>
      <c r="ED421" s="35"/>
      <c r="EE421" s="35"/>
      <c r="EF421" s="35"/>
      <c r="EG421" s="35"/>
      <c r="EH421" s="35"/>
      <c r="EI421" s="35"/>
      <c r="EJ421" s="35"/>
      <c r="EK421" s="35"/>
      <c r="EL421" s="35"/>
      <c r="EM421" s="35"/>
      <c r="EN421" s="35"/>
      <c r="EO421" s="35"/>
      <c r="EP421" s="35"/>
      <c r="EQ421" s="35"/>
      <c r="ER421" s="35"/>
      <c r="ES421" s="35"/>
      <c r="ET421" s="35"/>
    </row>
    <row r="422" spans="1:150" s="63" customFormat="1" x14ac:dyDescent="0.2">
      <c r="A422" s="221"/>
      <c r="K422" s="70"/>
      <c r="L422" s="70"/>
      <c r="O422" s="64"/>
      <c r="P422" s="64"/>
      <c r="U422" s="52"/>
      <c r="V422" s="52"/>
      <c r="W422" s="102"/>
      <c r="X422" s="102"/>
      <c r="AH422" s="276"/>
      <c r="AN422" s="35"/>
      <c r="AO422" s="35"/>
      <c r="AP422" s="35"/>
      <c r="AQ422" s="35"/>
      <c r="AR422" s="35"/>
      <c r="AS422" s="35"/>
      <c r="AT422" s="35"/>
      <c r="AU422" s="35"/>
      <c r="AV422" s="35"/>
      <c r="AW422" s="35"/>
      <c r="AX422" s="35"/>
      <c r="AY422" s="35"/>
      <c r="AZ422" s="35"/>
      <c r="BA422" s="35"/>
      <c r="BB422" s="35"/>
      <c r="BC422" s="35"/>
      <c r="BD422" s="35"/>
      <c r="BE422" s="35"/>
      <c r="BF422" s="35"/>
      <c r="BG422" s="35"/>
      <c r="BH422" s="35"/>
      <c r="BI422" s="35"/>
      <c r="BJ422" s="35"/>
      <c r="BK422" s="35"/>
      <c r="BL422" s="35"/>
      <c r="BM422" s="35"/>
      <c r="BN422" s="35"/>
      <c r="BO422" s="35"/>
      <c r="BP422" s="35"/>
      <c r="BQ422" s="35"/>
      <c r="BR422" s="35"/>
      <c r="BS422" s="35"/>
      <c r="BT422" s="35"/>
      <c r="BU422" s="35"/>
      <c r="BV422" s="35"/>
      <c r="BW422" s="35"/>
      <c r="BX422" s="35"/>
      <c r="BY422" s="35"/>
      <c r="BZ422" s="35"/>
      <c r="CA422" s="35"/>
      <c r="CB422" s="35"/>
      <c r="CC422" s="35"/>
      <c r="CD422" s="35"/>
      <c r="CE422" s="35"/>
      <c r="CF422" s="35"/>
      <c r="CG422" s="35"/>
      <c r="CH422" s="35"/>
      <c r="CI422" s="35"/>
      <c r="CJ422" s="35"/>
      <c r="CK422" s="35"/>
      <c r="CL422" s="35"/>
      <c r="CM422" s="35"/>
      <c r="CN422" s="35"/>
      <c r="CO422" s="35"/>
      <c r="CP422" s="35"/>
      <c r="CQ422" s="35"/>
      <c r="CR422" s="35"/>
      <c r="CS422" s="35"/>
      <c r="CT422" s="35"/>
      <c r="CU422" s="35"/>
      <c r="CV422" s="35"/>
      <c r="CW422" s="35"/>
      <c r="CX422" s="35"/>
      <c r="CY422" s="35"/>
      <c r="CZ422" s="35"/>
      <c r="DA422" s="35"/>
      <c r="DB422" s="35"/>
      <c r="DC422" s="35"/>
      <c r="DD422" s="35"/>
      <c r="DE422" s="35"/>
      <c r="DF422" s="35"/>
      <c r="DG422" s="35"/>
      <c r="DH422" s="35"/>
      <c r="DI422" s="35"/>
      <c r="DJ422" s="35"/>
      <c r="DK422" s="35"/>
      <c r="DL422" s="35"/>
      <c r="DM422" s="35"/>
      <c r="DN422" s="35"/>
      <c r="DO422" s="35"/>
      <c r="DP422" s="35"/>
      <c r="DQ422" s="35"/>
      <c r="DR422" s="35"/>
      <c r="DS422" s="35"/>
      <c r="DT422" s="35"/>
      <c r="DU422" s="35"/>
      <c r="DV422" s="35"/>
      <c r="DW422" s="35"/>
      <c r="DX422" s="35"/>
      <c r="DY422" s="35"/>
      <c r="DZ422" s="35"/>
      <c r="EA422" s="35"/>
      <c r="EB422" s="35"/>
      <c r="EC422" s="35"/>
      <c r="ED422" s="35"/>
      <c r="EE422" s="35"/>
      <c r="EF422" s="35"/>
      <c r="EG422" s="35"/>
      <c r="EH422" s="35"/>
      <c r="EI422" s="35"/>
      <c r="EJ422" s="35"/>
      <c r="EK422" s="35"/>
      <c r="EL422" s="35"/>
      <c r="EM422" s="35"/>
      <c r="EN422" s="35"/>
      <c r="EO422" s="35"/>
      <c r="EP422" s="35"/>
      <c r="EQ422" s="35"/>
      <c r="ER422" s="35"/>
      <c r="ES422" s="35"/>
      <c r="ET422" s="35"/>
    </row>
    <row r="423" spans="1:150" s="63" customFormat="1" x14ac:dyDescent="0.2">
      <c r="A423" s="221"/>
      <c r="K423" s="70"/>
      <c r="L423" s="70"/>
      <c r="O423" s="64"/>
      <c r="P423" s="64"/>
      <c r="U423" s="52"/>
      <c r="V423" s="52"/>
      <c r="W423" s="102"/>
      <c r="X423" s="102"/>
      <c r="AH423" s="276"/>
      <c r="AN423" s="35"/>
      <c r="AO423" s="35"/>
      <c r="AP423" s="35"/>
      <c r="AQ423" s="35"/>
      <c r="AR423" s="35"/>
      <c r="AS423" s="35"/>
      <c r="AT423" s="35"/>
      <c r="AU423" s="35"/>
      <c r="AV423" s="35"/>
      <c r="AW423" s="35"/>
      <c r="AX423" s="35"/>
      <c r="AY423" s="35"/>
      <c r="AZ423" s="35"/>
      <c r="BA423" s="35"/>
      <c r="BB423" s="35"/>
      <c r="BC423" s="35"/>
      <c r="BD423" s="35"/>
      <c r="BE423" s="35"/>
      <c r="BF423" s="35"/>
      <c r="BG423" s="35"/>
      <c r="BH423" s="35"/>
      <c r="BI423" s="35"/>
      <c r="BJ423" s="35"/>
      <c r="BK423" s="35"/>
      <c r="BL423" s="35"/>
      <c r="BM423" s="35"/>
      <c r="BN423" s="35"/>
      <c r="BO423" s="35"/>
      <c r="BP423" s="35"/>
      <c r="BQ423" s="35"/>
      <c r="BR423" s="35"/>
      <c r="BS423" s="35"/>
      <c r="BT423" s="35"/>
      <c r="BU423" s="35"/>
      <c r="BV423" s="35"/>
      <c r="BW423" s="35"/>
      <c r="BX423" s="35"/>
      <c r="BY423" s="35"/>
      <c r="BZ423" s="35"/>
      <c r="CA423" s="35"/>
      <c r="CB423" s="35"/>
      <c r="CC423" s="35"/>
      <c r="CD423" s="35"/>
      <c r="CE423" s="35"/>
      <c r="CF423" s="35"/>
      <c r="CG423" s="35"/>
      <c r="CH423" s="35"/>
      <c r="CI423" s="35"/>
      <c r="CJ423" s="35"/>
      <c r="CK423" s="35"/>
      <c r="CL423" s="35"/>
      <c r="CM423" s="35"/>
      <c r="CN423" s="35"/>
      <c r="CO423" s="35"/>
      <c r="CP423" s="35"/>
      <c r="CQ423" s="35"/>
      <c r="CR423" s="35"/>
      <c r="CS423" s="35"/>
      <c r="CT423" s="35"/>
      <c r="CU423" s="35"/>
      <c r="CV423" s="35"/>
      <c r="CW423" s="35"/>
      <c r="CX423" s="35"/>
      <c r="CY423" s="35"/>
      <c r="CZ423" s="35"/>
      <c r="DA423" s="35"/>
      <c r="DB423" s="35"/>
      <c r="DC423" s="35"/>
      <c r="DD423" s="35"/>
      <c r="DE423" s="35"/>
      <c r="DF423" s="35"/>
      <c r="DG423" s="35"/>
      <c r="DH423" s="35"/>
      <c r="DI423" s="35"/>
      <c r="DJ423" s="35"/>
      <c r="DK423" s="35"/>
      <c r="DL423" s="35"/>
      <c r="DM423" s="35"/>
      <c r="DN423" s="35"/>
      <c r="DO423" s="35"/>
      <c r="DP423" s="35"/>
      <c r="DQ423" s="35"/>
      <c r="DR423" s="35"/>
      <c r="DS423" s="35"/>
      <c r="DT423" s="35"/>
      <c r="DU423" s="35"/>
      <c r="DV423" s="35"/>
      <c r="DW423" s="35"/>
      <c r="DX423" s="35"/>
      <c r="DY423" s="35"/>
      <c r="DZ423" s="35"/>
      <c r="EA423" s="35"/>
      <c r="EB423" s="35"/>
      <c r="EC423" s="35"/>
      <c r="ED423" s="35"/>
      <c r="EE423" s="35"/>
      <c r="EF423" s="35"/>
      <c r="EG423" s="35"/>
      <c r="EH423" s="35"/>
      <c r="EI423" s="35"/>
      <c r="EJ423" s="35"/>
      <c r="EK423" s="35"/>
      <c r="EL423" s="35"/>
      <c r="EM423" s="35"/>
      <c r="EN423" s="35"/>
      <c r="EO423" s="35"/>
      <c r="EP423" s="35"/>
      <c r="EQ423" s="35"/>
      <c r="ER423" s="35"/>
      <c r="ES423" s="35"/>
      <c r="ET423" s="35"/>
    </row>
    <row r="424" spans="1:150" s="63" customFormat="1" x14ac:dyDescent="0.2">
      <c r="A424" s="221"/>
      <c r="K424" s="70"/>
      <c r="L424" s="70"/>
      <c r="O424" s="64"/>
      <c r="P424" s="64"/>
      <c r="U424" s="52"/>
      <c r="V424" s="52"/>
      <c r="W424" s="102"/>
      <c r="X424" s="102"/>
      <c r="AH424" s="276"/>
      <c r="AN424" s="35"/>
      <c r="AO424" s="35"/>
      <c r="AP424" s="35"/>
      <c r="AQ424" s="35"/>
      <c r="AR424" s="35"/>
      <c r="AS424" s="35"/>
      <c r="AT424" s="35"/>
      <c r="AU424" s="35"/>
      <c r="AV424" s="35"/>
      <c r="AW424" s="35"/>
      <c r="AX424" s="35"/>
      <c r="AY424" s="35"/>
      <c r="AZ424" s="35"/>
      <c r="BA424" s="35"/>
      <c r="BB424" s="35"/>
      <c r="BC424" s="35"/>
      <c r="BD424" s="35"/>
      <c r="BE424" s="35"/>
      <c r="BF424" s="35"/>
      <c r="BG424" s="35"/>
      <c r="BH424" s="35"/>
      <c r="BI424" s="35"/>
      <c r="BJ424" s="35"/>
      <c r="BK424" s="35"/>
      <c r="BL424" s="35"/>
      <c r="BM424" s="35"/>
      <c r="BN424" s="35"/>
      <c r="BO424" s="35"/>
      <c r="BP424" s="35"/>
      <c r="BQ424" s="35"/>
      <c r="BR424" s="35"/>
      <c r="BS424" s="35"/>
      <c r="BT424" s="35"/>
      <c r="BU424" s="35"/>
      <c r="BV424" s="35"/>
      <c r="BW424" s="35"/>
      <c r="BX424" s="35"/>
      <c r="BY424" s="35"/>
      <c r="BZ424" s="35"/>
      <c r="CA424" s="35"/>
      <c r="CB424" s="35"/>
      <c r="CC424" s="35"/>
      <c r="CD424" s="35"/>
      <c r="CE424" s="35"/>
      <c r="CF424" s="35"/>
      <c r="CG424" s="35"/>
      <c r="CH424" s="35"/>
      <c r="CI424" s="35"/>
      <c r="CJ424" s="35"/>
      <c r="CK424" s="35"/>
      <c r="CL424" s="35"/>
      <c r="CM424" s="35"/>
      <c r="CN424" s="35"/>
      <c r="CO424" s="35"/>
      <c r="CP424" s="35"/>
      <c r="CQ424" s="35"/>
      <c r="CR424" s="35"/>
      <c r="CS424" s="35"/>
      <c r="CT424" s="35"/>
      <c r="CU424" s="35"/>
      <c r="CV424" s="35"/>
      <c r="CW424" s="35"/>
      <c r="CX424" s="35"/>
      <c r="CY424" s="35"/>
      <c r="CZ424" s="35"/>
      <c r="DA424" s="35"/>
      <c r="DB424" s="35"/>
      <c r="DC424" s="35"/>
      <c r="DD424" s="35"/>
      <c r="DE424" s="35"/>
      <c r="DF424" s="35"/>
      <c r="DG424" s="35"/>
      <c r="DH424" s="35"/>
      <c r="DI424" s="35"/>
      <c r="DJ424" s="35"/>
      <c r="DK424" s="35"/>
      <c r="DL424" s="35"/>
      <c r="DM424" s="35"/>
      <c r="DN424" s="35"/>
      <c r="DO424" s="35"/>
      <c r="DP424" s="35"/>
      <c r="DQ424" s="35"/>
      <c r="DR424" s="35"/>
      <c r="DS424" s="35"/>
      <c r="DT424" s="35"/>
      <c r="DU424" s="35"/>
      <c r="DV424" s="35"/>
      <c r="DW424" s="35"/>
      <c r="DX424" s="35"/>
      <c r="DY424" s="35"/>
      <c r="DZ424" s="35"/>
      <c r="EA424" s="35"/>
      <c r="EB424" s="35"/>
      <c r="EC424" s="35"/>
      <c r="ED424" s="35"/>
      <c r="EE424" s="35"/>
      <c r="EF424" s="35"/>
      <c r="EG424" s="35"/>
      <c r="EH424" s="35"/>
      <c r="EI424" s="35"/>
      <c r="EJ424" s="35"/>
      <c r="EK424" s="35"/>
      <c r="EL424" s="35"/>
      <c r="EM424" s="35"/>
      <c r="EN424" s="35"/>
      <c r="EO424" s="35"/>
      <c r="EP424" s="35"/>
      <c r="EQ424" s="35"/>
      <c r="ER424" s="35"/>
      <c r="ES424" s="35"/>
      <c r="ET424" s="35"/>
    </row>
    <row r="425" spans="1:150" s="63" customFormat="1" x14ac:dyDescent="0.2">
      <c r="A425" s="221"/>
      <c r="K425" s="70"/>
      <c r="L425" s="70"/>
      <c r="O425" s="64"/>
      <c r="P425" s="64"/>
      <c r="U425" s="52"/>
      <c r="V425" s="52"/>
      <c r="W425" s="102"/>
      <c r="X425" s="102"/>
      <c r="AH425" s="276"/>
      <c r="AN425" s="35"/>
      <c r="AO425" s="35"/>
      <c r="AP425" s="35"/>
      <c r="AQ425" s="35"/>
      <c r="AR425" s="35"/>
      <c r="AS425" s="35"/>
      <c r="AT425" s="35"/>
      <c r="AU425" s="35"/>
      <c r="AV425" s="35"/>
      <c r="AW425" s="35"/>
      <c r="AX425" s="35"/>
      <c r="AY425" s="35"/>
      <c r="AZ425" s="35"/>
      <c r="BA425" s="35"/>
      <c r="BB425" s="35"/>
      <c r="BC425" s="35"/>
      <c r="BD425" s="35"/>
      <c r="BE425" s="35"/>
      <c r="BF425" s="35"/>
      <c r="BG425" s="35"/>
      <c r="BH425" s="35"/>
      <c r="BI425" s="35"/>
      <c r="BJ425" s="35"/>
      <c r="BK425" s="35"/>
      <c r="BL425" s="35"/>
      <c r="BM425" s="35"/>
      <c r="BN425" s="35"/>
      <c r="BO425" s="35"/>
      <c r="BP425" s="35"/>
      <c r="BQ425" s="35"/>
      <c r="BR425" s="35"/>
      <c r="BS425" s="35"/>
      <c r="BT425" s="35"/>
      <c r="BU425" s="35"/>
      <c r="BV425" s="35"/>
      <c r="BW425" s="35"/>
      <c r="BX425" s="35"/>
      <c r="BY425" s="35"/>
      <c r="BZ425" s="35"/>
      <c r="CA425" s="35"/>
      <c r="CB425" s="35"/>
      <c r="CC425" s="35"/>
      <c r="CD425" s="35"/>
      <c r="CE425" s="35"/>
      <c r="CF425" s="35"/>
      <c r="CG425" s="35"/>
      <c r="CH425" s="35"/>
      <c r="CI425" s="35"/>
      <c r="CJ425" s="35"/>
      <c r="CK425" s="35"/>
      <c r="CL425" s="35"/>
      <c r="CM425" s="35"/>
      <c r="CN425" s="35"/>
      <c r="CO425" s="35"/>
      <c r="CP425" s="35"/>
      <c r="CQ425" s="35"/>
      <c r="CR425" s="35"/>
      <c r="CS425" s="35"/>
      <c r="CT425" s="35"/>
      <c r="CU425" s="35"/>
      <c r="CV425" s="35"/>
      <c r="CW425" s="35"/>
      <c r="CX425" s="35"/>
      <c r="CY425" s="35"/>
      <c r="CZ425" s="35"/>
      <c r="DA425" s="35"/>
      <c r="DB425" s="35"/>
      <c r="DC425" s="35"/>
      <c r="DD425" s="35"/>
      <c r="DE425" s="35"/>
      <c r="DF425" s="35"/>
      <c r="DG425" s="35"/>
      <c r="DH425" s="35"/>
      <c r="DI425" s="35"/>
      <c r="DJ425" s="35"/>
      <c r="DK425" s="35"/>
      <c r="DL425" s="35"/>
      <c r="DM425" s="35"/>
      <c r="DN425" s="35"/>
      <c r="DO425" s="35"/>
      <c r="DP425" s="35"/>
      <c r="DQ425" s="35"/>
      <c r="DR425" s="35"/>
      <c r="DS425" s="35"/>
      <c r="DT425" s="35"/>
      <c r="DU425" s="35"/>
      <c r="DV425" s="35"/>
      <c r="DW425" s="35"/>
      <c r="DX425" s="35"/>
      <c r="DY425" s="35"/>
      <c r="DZ425" s="35"/>
      <c r="EA425" s="35"/>
      <c r="EB425" s="35"/>
      <c r="EC425" s="35"/>
      <c r="ED425" s="35"/>
      <c r="EE425" s="35"/>
      <c r="EF425" s="35"/>
      <c r="EG425" s="35"/>
      <c r="EH425" s="35"/>
      <c r="EI425" s="35"/>
      <c r="EJ425" s="35"/>
      <c r="EK425" s="35"/>
      <c r="EL425" s="35"/>
      <c r="EM425" s="35"/>
      <c r="EN425" s="35"/>
      <c r="EO425" s="35"/>
      <c r="EP425" s="35"/>
      <c r="EQ425" s="35"/>
      <c r="ER425" s="35"/>
      <c r="ES425" s="35"/>
      <c r="ET425" s="35"/>
    </row>
    <row r="426" spans="1:150" s="63" customFormat="1" x14ac:dyDescent="0.2">
      <c r="A426" s="221"/>
      <c r="K426" s="70"/>
      <c r="L426" s="70"/>
      <c r="O426" s="64"/>
      <c r="P426" s="64"/>
      <c r="U426" s="52"/>
      <c r="V426" s="52"/>
      <c r="W426" s="102"/>
      <c r="X426" s="102"/>
      <c r="AH426" s="276"/>
      <c r="AN426" s="35"/>
      <c r="AO426" s="35"/>
      <c r="AP426" s="35"/>
      <c r="AQ426" s="35"/>
      <c r="AR426" s="35"/>
      <c r="AS426" s="35"/>
      <c r="AT426" s="35"/>
      <c r="AU426" s="35"/>
      <c r="AV426" s="35"/>
      <c r="AW426" s="35"/>
      <c r="AX426" s="35"/>
      <c r="AY426" s="35"/>
      <c r="AZ426" s="35"/>
      <c r="BA426" s="35"/>
      <c r="BB426" s="35"/>
      <c r="BC426" s="35"/>
      <c r="BD426" s="35"/>
      <c r="BE426" s="35"/>
      <c r="BF426" s="35"/>
      <c r="BG426" s="35"/>
      <c r="BH426" s="35"/>
      <c r="BI426" s="35"/>
      <c r="BJ426" s="35"/>
      <c r="BK426" s="35"/>
      <c r="BL426" s="35"/>
      <c r="BM426" s="35"/>
      <c r="BN426" s="35"/>
      <c r="BO426" s="35"/>
      <c r="BP426" s="35"/>
      <c r="BQ426" s="35"/>
      <c r="BR426" s="35"/>
      <c r="BS426" s="35"/>
      <c r="BT426" s="35"/>
      <c r="BU426" s="35"/>
      <c r="BV426" s="35"/>
      <c r="BW426" s="35"/>
      <c r="BX426" s="35"/>
      <c r="BY426" s="35"/>
      <c r="BZ426" s="35"/>
      <c r="CA426" s="35"/>
      <c r="CB426" s="35"/>
      <c r="CC426" s="35"/>
      <c r="CD426" s="35"/>
      <c r="CE426" s="35"/>
      <c r="CF426" s="35"/>
      <c r="CG426" s="35"/>
      <c r="CH426" s="35"/>
      <c r="CI426" s="35"/>
      <c r="CJ426" s="35"/>
      <c r="CK426" s="35"/>
      <c r="CL426" s="35"/>
      <c r="CM426" s="35"/>
      <c r="CN426" s="35"/>
      <c r="CO426" s="35"/>
      <c r="CP426" s="35"/>
      <c r="CQ426" s="35"/>
      <c r="CR426" s="35"/>
      <c r="CS426" s="35"/>
      <c r="CT426" s="35"/>
      <c r="CU426" s="35"/>
      <c r="CV426" s="35"/>
      <c r="CW426" s="35"/>
      <c r="CX426" s="35"/>
      <c r="CY426" s="35"/>
      <c r="CZ426" s="35"/>
      <c r="DA426" s="35"/>
      <c r="DB426" s="35"/>
      <c r="DC426" s="35"/>
      <c r="DD426" s="35"/>
      <c r="DE426" s="35"/>
      <c r="DF426" s="35"/>
      <c r="DG426" s="35"/>
      <c r="DH426" s="35"/>
      <c r="DI426" s="35"/>
      <c r="DJ426" s="35"/>
      <c r="DK426" s="35"/>
      <c r="DL426" s="35"/>
      <c r="DM426" s="35"/>
      <c r="DN426" s="35"/>
      <c r="DO426" s="35"/>
      <c r="DP426" s="35"/>
      <c r="DQ426" s="35"/>
      <c r="DR426" s="35"/>
      <c r="DS426" s="35"/>
      <c r="DT426" s="35"/>
      <c r="DU426" s="35"/>
      <c r="DV426" s="35"/>
      <c r="DW426" s="35"/>
      <c r="DX426" s="35"/>
      <c r="DY426" s="35"/>
      <c r="DZ426" s="35"/>
      <c r="EA426" s="35"/>
      <c r="EB426" s="35"/>
      <c r="EC426" s="35"/>
      <c r="ED426" s="35"/>
      <c r="EE426" s="35"/>
      <c r="EF426" s="35"/>
      <c r="EG426" s="35"/>
      <c r="EH426" s="35"/>
      <c r="EI426" s="35"/>
      <c r="EJ426" s="35"/>
      <c r="EK426" s="35"/>
      <c r="EL426" s="35"/>
      <c r="EM426" s="35"/>
      <c r="EN426" s="35"/>
      <c r="EO426" s="35"/>
      <c r="EP426" s="35"/>
      <c r="EQ426" s="35"/>
      <c r="ER426" s="35"/>
      <c r="ES426" s="35"/>
      <c r="ET426" s="35"/>
    </row>
    <row r="427" spans="1:150" s="63" customFormat="1" x14ac:dyDescent="0.2">
      <c r="A427" s="221"/>
      <c r="K427" s="70"/>
      <c r="L427" s="70"/>
      <c r="O427" s="64"/>
      <c r="P427" s="64"/>
      <c r="U427" s="52"/>
      <c r="V427" s="52"/>
      <c r="W427" s="102"/>
      <c r="X427" s="102"/>
      <c r="AH427" s="276"/>
      <c r="AN427" s="35"/>
      <c r="AO427" s="35"/>
      <c r="AP427" s="35"/>
      <c r="AQ427" s="35"/>
      <c r="AR427" s="35"/>
      <c r="AS427" s="35"/>
      <c r="AT427" s="35"/>
      <c r="AU427" s="35"/>
      <c r="AV427" s="35"/>
      <c r="AW427" s="35"/>
      <c r="AX427" s="35"/>
      <c r="AY427" s="35"/>
      <c r="AZ427" s="35"/>
      <c r="BA427" s="35"/>
      <c r="BB427" s="35"/>
      <c r="BC427" s="35"/>
      <c r="BD427" s="35"/>
      <c r="BE427" s="35"/>
      <c r="BF427" s="35"/>
      <c r="BG427" s="35"/>
      <c r="BH427" s="35"/>
      <c r="BI427" s="35"/>
      <c r="BJ427" s="35"/>
      <c r="BK427" s="35"/>
      <c r="BL427" s="35"/>
      <c r="BM427" s="35"/>
      <c r="BN427" s="35"/>
      <c r="BO427" s="35"/>
      <c r="BP427" s="35"/>
      <c r="BQ427" s="35"/>
      <c r="BR427" s="35"/>
      <c r="BS427" s="35"/>
      <c r="BT427" s="35"/>
      <c r="BU427" s="35"/>
      <c r="BV427" s="35"/>
      <c r="BW427" s="35"/>
      <c r="BX427" s="35"/>
      <c r="BY427" s="35"/>
      <c r="BZ427" s="35"/>
      <c r="CA427" s="35"/>
      <c r="CB427" s="35"/>
      <c r="CC427" s="35"/>
      <c r="CD427" s="35"/>
      <c r="CE427" s="35"/>
      <c r="CF427" s="35"/>
      <c r="CG427" s="35"/>
      <c r="CH427" s="35"/>
      <c r="CI427" s="35"/>
      <c r="CJ427" s="35"/>
      <c r="CK427" s="35"/>
      <c r="CL427" s="35"/>
      <c r="CM427" s="35"/>
      <c r="CN427" s="35"/>
      <c r="CO427" s="35"/>
      <c r="CP427" s="35"/>
      <c r="CQ427" s="35"/>
      <c r="CR427" s="35"/>
      <c r="CS427" s="35"/>
      <c r="CT427" s="35"/>
      <c r="CU427" s="35"/>
      <c r="CV427" s="35"/>
      <c r="CW427" s="35"/>
      <c r="CX427" s="35"/>
      <c r="CY427" s="35"/>
      <c r="CZ427" s="35"/>
      <c r="DA427" s="35"/>
      <c r="DB427" s="35"/>
      <c r="DC427" s="35"/>
      <c r="DD427" s="35"/>
      <c r="DE427" s="35"/>
      <c r="DF427" s="35"/>
      <c r="DG427" s="35"/>
      <c r="DH427" s="35"/>
      <c r="DI427" s="35"/>
      <c r="DJ427" s="35"/>
      <c r="DK427" s="35"/>
      <c r="DL427" s="35"/>
      <c r="DM427" s="35"/>
      <c r="DN427" s="35"/>
      <c r="DO427" s="35"/>
      <c r="DP427" s="35"/>
      <c r="DQ427" s="35"/>
      <c r="DR427" s="35"/>
      <c r="DS427" s="35"/>
      <c r="DT427" s="35"/>
      <c r="DU427" s="35"/>
      <c r="DV427" s="35"/>
      <c r="DW427" s="35"/>
      <c r="DX427" s="35"/>
      <c r="DY427" s="35"/>
      <c r="DZ427" s="35"/>
      <c r="EA427" s="35"/>
      <c r="EB427" s="35"/>
      <c r="EC427" s="35"/>
      <c r="ED427" s="35"/>
      <c r="EE427" s="35"/>
      <c r="EF427" s="35"/>
      <c r="EG427" s="35"/>
      <c r="EH427" s="35"/>
      <c r="EI427" s="35"/>
      <c r="EJ427" s="35"/>
      <c r="EK427" s="35"/>
      <c r="EL427" s="35"/>
      <c r="EM427" s="35"/>
      <c r="EN427" s="35"/>
      <c r="EO427" s="35"/>
      <c r="EP427" s="35"/>
      <c r="EQ427" s="35"/>
      <c r="ER427" s="35"/>
      <c r="ES427" s="35"/>
      <c r="ET427" s="35"/>
    </row>
    <row r="428" spans="1:150" s="63" customFormat="1" x14ac:dyDescent="0.2">
      <c r="A428" s="221"/>
      <c r="K428" s="70"/>
      <c r="L428" s="70"/>
      <c r="O428" s="64"/>
      <c r="P428" s="64"/>
      <c r="U428" s="52"/>
      <c r="V428" s="52"/>
      <c r="W428" s="102"/>
      <c r="X428" s="102"/>
      <c r="AH428" s="276"/>
      <c r="AN428" s="35"/>
      <c r="AO428" s="35"/>
      <c r="AP428" s="35"/>
      <c r="AQ428" s="35"/>
      <c r="AR428" s="35"/>
      <c r="AS428" s="35"/>
      <c r="AT428" s="35"/>
      <c r="AU428" s="35"/>
      <c r="AV428" s="35"/>
      <c r="AW428" s="35"/>
      <c r="AX428" s="35"/>
      <c r="AY428" s="35"/>
      <c r="AZ428" s="35"/>
      <c r="BA428" s="35"/>
      <c r="BB428" s="35"/>
      <c r="BC428" s="35"/>
      <c r="BD428" s="35"/>
      <c r="BE428" s="35"/>
      <c r="BF428" s="35"/>
      <c r="BG428" s="35"/>
      <c r="BH428" s="35"/>
      <c r="BI428" s="35"/>
      <c r="BJ428" s="35"/>
      <c r="BK428" s="35"/>
      <c r="BL428" s="35"/>
      <c r="BM428" s="35"/>
      <c r="BN428" s="35"/>
      <c r="BO428" s="35"/>
      <c r="BP428" s="35"/>
      <c r="BQ428" s="35"/>
      <c r="BR428" s="35"/>
      <c r="BS428" s="35"/>
      <c r="BT428" s="35"/>
      <c r="BU428" s="35"/>
      <c r="BV428" s="35"/>
      <c r="BW428" s="35"/>
      <c r="BX428" s="35"/>
      <c r="BY428" s="35"/>
      <c r="BZ428" s="35"/>
      <c r="CA428" s="35"/>
      <c r="CB428" s="35"/>
      <c r="CC428" s="35"/>
      <c r="CD428" s="35"/>
      <c r="CE428" s="35"/>
      <c r="CF428" s="35"/>
      <c r="CG428" s="35"/>
      <c r="CH428" s="35"/>
      <c r="CI428" s="35"/>
      <c r="CJ428" s="35"/>
      <c r="CK428" s="35"/>
      <c r="CL428" s="35"/>
      <c r="CM428" s="35"/>
      <c r="CN428" s="35"/>
      <c r="CO428" s="35"/>
      <c r="CP428" s="35"/>
      <c r="CQ428" s="35"/>
      <c r="CR428" s="35"/>
      <c r="CS428" s="35"/>
      <c r="CT428" s="35"/>
      <c r="CU428" s="35"/>
      <c r="CV428" s="35"/>
      <c r="CW428" s="35"/>
      <c r="CX428" s="35"/>
      <c r="CY428" s="35"/>
      <c r="CZ428" s="35"/>
      <c r="DA428" s="35"/>
      <c r="DB428" s="35"/>
      <c r="DC428" s="35"/>
      <c r="DD428" s="35"/>
      <c r="DE428" s="35"/>
      <c r="DF428" s="35"/>
      <c r="DG428" s="35"/>
      <c r="DH428" s="35"/>
      <c r="DI428" s="35"/>
      <c r="DJ428" s="35"/>
      <c r="DK428" s="35"/>
      <c r="DL428" s="35"/>
      <c r="DM428" s="35"/>
      <c r="DN428" s="35"/>
      <c r="DO428" s="35"/>
      <c r="DP428" s="35"/>
      <c r="DQ428" s="35"/>
      <c r="DR428" s="35"/>
      <c r="DS428" s="35"/>
      <c r="DT428" s="35"/>
      <c r="DU428" s="35"/>
      <c r="DV428" s="35"/>
      <c r="DW428" s="35"/>
      <c r="DX428" s="35"/>
      <c r="DY428" s="35"/>
      <c r="DZ428" s="35"/>
      <c r="EA428" s="35"/>
      <c r="EB428" s="35"/>
      <c r="EC428" s="35"/>
      <c r="ED428" s="35"/>
      <c r="EE428" s="35"/>
      <c r="EF428" s="35"/>
      <c r="EG428" s="35"/>
      <c r="EH428" s="35"/>
      <c r="EI428" s="35"/>
      <c r="EJ428" s="35"/>
      <c r="EK428" s="35"/>
      <c r="EL428" s="35"/>
      <c r="EM428" s="35"/>
      <c r="EN428" s="35"/>
      <c r="EO428" s="35"/>
      <c r="EP428" s="35"/>
      <c r="EQ428" s="35"/>
      <c r="ER428" s="35"/>
      <c r="ES428" s="35"/>
      <c r="ET428" s="35"/>
    </row>
    <row r="429" spans="1:150" s="63" customFormat="1" x14ac:dyDescent="0.2">
      <c r="A429" s="221"/>
      <c r="K429" s="70"/>
      <c r="L429" s="70"/>
      <c r="O429" s="64"/>
      <c r="P429" s="64"/>
      <c r="U429" s="52"/>
      <c r="V429" s="52"/>
      <c r="W429" s="102"/>
      <c r="X429" s="102"/>
      <c r="AH429" s="276"/>
      <c r="AN429" s="35"/>
      <c r="AO429" s="35"/>
      <c r="AP429" s="35"/>
      <c r="AQ429" s="35"/>
      <c r="AR429" s="35"/>
      <c r="AS429" s="35"/>
      <c r="AT429" s="35"/>
      <c r="AU429" s="35"/>
      <c r="AV429" s="35"/>
      <c r="AW429" s="35"/>
      <c r="AX429" s="35"/>
      <c r="AY429" s="35"/>
      <c r="AZ429" s="35"/>
      <c r="BA429" s="35"/>
      <c r="BB429" s="35"/>
      <c r="BC429" s="35"/>
      <c r="BD429" s="35"/>
      <c r="BE429" s="35"/>
      <c r="BF429" s="35"/>
      <c r="BG429" s="35"/>
      <c r="BH429" s="35"/>
      <c r="BI429" s="35"/>
      <c r="BJ429" s="35"/>
      <c r="BK429" s="35"/>
      <c r="BL429" s="35"/>
      <c r="BM429" s="35"/>
      <c r="BN429" s="35"/>
      <c r="BO429" s="35"/>
      <c r="BP429" s="35"/>
      <c r="BQ429" s="35"/>
      <c r="BR429" s="35"/>
      <c r="BS429" s="35"/>
      <c r="BT429" s="35"/>
      <c r="BU429" s="35"/>
      <c r="BV429" s="35"/>
      <c r="BW429" s="35"/>
      <c r="BX429" s="35"/>
      <c r="BY429" s="35"/>
      <c r="BZ429" s="35"/>
      <c r="CA429" s="35"/>
      <c r="CB429" s="35"/>
      <c r="CC429" s="35"/>
      <c r="CD429" s="35"/>
      <c r="CE429" s="35"/>
      <c r="CF429" s="35"/>
      <c r="CG429" s="35"/>
      <c r="CH429" s="35"/>
      <c r="CI429" s="35"/>
      <c r="CJ429" s="35"/>
      <c r="CK429" s="35"/>
      <c r="CL429" s="35"/>
      <c r="CM429" s="35"/>
      <c r="CN429" s="35"/>
      <c r="CO429" s="35"/>
      <c r="CP429" s="35"/>
      <c r="CQ429" s="35"/>
      <c r="CR429" s="35"/>
      <c r="CS429" s="35"/>
      <c r="CT429" s="35"/>
      <c r="CU429" s="35"/>
      <c r="CV429" s="35"/>
      <c r="CW429" s="35"/>
      <c r="CX429" s="35"/>
      <c r="CY429" s="35"/>
      <c r="CZ429" s="35"/>
      <c r="DA429" s="35"/>
      <c r="DB429" s="35"/>
      <c r="DC429" s="35"/>
      <c r="DD429" s="35"/>
      <c r="DE429" s="35"/>
      <c r="DF429" s="35"/>
      <c r="DG429" s="35"/>
      <c r="DH429" s="35"/>
      <c r="DI429" s="35"/>
      <c r="DJ429" s="35"/>
      <c r="DK429" s="35"/>
      <c r="DL429" s="35"/>
      <c r="DM429" s="35"/>
      <c r="DN429" s="35"/>
      <c r="DO429" s="35"/>
      <c r="DP429" s="35"/>
      <c r="DQ429" s="35"/>
      <c r="DR429" s="35"/>
      <c r="DS429" s="35"/>
      <c r="DT429" s="35"/>
      <c r="DU429" s="35"/>
      <c r="DV429" s="35"/>
      <c r="DW429" s="35"/>
      <c r="DX429" s="35"/>
      <c r="DY429" s="35"/>
      <c r="DZ429" s="35"/>
      <c r="EA429" s="35"/>
      <c r="EB429" s="35"/>
      <c r="EC429" s="35"/>
      <c r="ED429" s="35"/>
      <c r="EE429" s="35"/>
      <c r="EF429" s="35"/>
      <c r="EG429" s="35"/>
      <c r="EH429" s="35"/>
      <c r="EI429" s="35"/>
      <c r="EJ429" s="35"/>
      <c r="EK429" s="35"/>
      <c r="EL429" s="35"/>
      <c r="EM429" s="35"/>
      <c r="EN429" s="35"/>
      <c r="EO429" s="35"/>
      <c r="EP429" s="35"/>
      <c r="EQ429" s="35"/>
      <c r="ER429" s="35"/>
      <c r="ES429" s="35"/>
      <c r="ET429" s="35"/>
    </row>
    <row r="430" spans="1:150" s="63" customFormat="1" x14ac:dyDescent="0.2">
      <c r="A430" s="221"/>
      <c r="K430" s="70"/>
      <c r="L430" s="70"/>
      <c r="O430" s="64"/>
      <c r="P430" s="64"/>
      <c r="U430" s="52"/>
      <c r="V430" s="52"/>
      <c r="W430" s="102"/>
      <c r="X430" s="102"/>
      <c r="AH430" s="276"/>
      <c r="AN430" s="35"/>
      <c r="AO430" s="35"/>
      <c r="AP430" s="35"/>
      <c r="AQ430" s="35"/>
      <c r="AR430" s="35"/>
      <c r="AS430" s="35"/>
      <c r="AT430" s="35"/>
      <c r="AU430" s="35"/>
      <c r="AV430" s="35"/>
      <c r="AW430" s="35"/>
      <c r="AX430" s="35"/>
      <c r="AY430" s="35"/>
      <c r="AZ430" s="35"/>
      <c r="BA430" s="35"/>
      <c r="BB430" s="35"/>
      <c r="BC430" s="35"/>
      <c r="BD430" s="35"/>
      <c r="BE430" s="35"/>
      <c r="BF430" s="35"/>
      <c r="BG430" s="35"/>
      <c r="BH430" s="35"/>
      <c r="BI430" s="35"/>
      <c r="BJ430" s="35"/>
      <c r="BK430" s="35"/>
      <c r="BL430" s="35"/>
      <c r="BM430" s="35"/>
      <c r="BN430" s="35"/>
      <c r="BO430" s="35"/>
      <c r="BP430" s="35"/>
      <c r="BQ430" s="35"/>
      <c r="BR430" s="35"/>
      <c r="BS430" s="35"/>
      <c r="BT430" s="35"/>
      <c r="BU430" s="35"/>
      <c r="BV430" s="35"/>
      <c r="BW430" s="35"/>
      <c r="BX430" s="35"/>
      <c r="BY430" s="35"/>
      <c r="BZ430" s="35"/>
      <c r="CA430" s="35"/>
      <c r="CB430" s="35"/>
      <c r="CC430" s="35"/>
      <c r="CD430" s="35"/>
      <c r="CE430" s="35"/>
      <c r="CF430" s="35"/>
      <c r="CG430" s="35"/>
      <c r="CH430" s="35"/>
      <c r="CI430" s="35"/>
      <c r="CJ430" s="35"/>
      <c r="CK430" s="35"/>
      <c r="CL430" s="35"/>
      <c r="CM430" s="35"/>
      <c r="CN430" s="35"/>
      <c r="CO430" s="35"/>
      <c r="CP430" s="35"/>
      <c r="CQ430" s="35"/>
      <c r="CR430" s="35"/>
      <c r="CS430" s="35"/>
      <c r="CT430" s="35"/>
      <c r="CU430" s="35"/>
      <c r="CV430" s="35"/>
      <c r="CW430" s="35"/>
      <c r="CX430" s="35"/>
      <c r="CY430" s="35"/>
      <c r="CZ430" s="35"/>
      <c r="DA430" s="35"/>
      <c r="DB430" s="35"/>
      <c r="DC430" s="35"/>
      <c r="DD430" s="35"/>
      <c r="DE430" s="35"/>
      <c r="DF430" s="35"/>
      <c r="DG430" s="35"/>
      <c r="DH430" s="35"/>
      <c r="DI430" s="35"/>
      <c r="DJ430" s="35"/>
      <c r="DK430" s="35"/>
      <c r="DL430" s="35"/>
      <c r="DM430" s="35"/>
      <c r="DN430" s="35"/>
      <c r="DO430" s="35"/>
      <c r="DP430" s="35"/>
      <c r="DQ430" s="35"/>
      <c r="DR430" s="35"/>
      <c r="DS430" s="35"/>
      <c r="DT430" s="35"/>
      <c r="DU430" s="35"/>
      <c r="DV430" s="35"/>
      <c r="DW430" s="35"/>
      <c r="DX430" s="35"/>
      <c r="DY430" s="35"/>
      <c r="DZ430" s="35"/>
      <c r="EA430" s="35"/>
      <c r="EB430" s="35"/>
      <c r="EC430" s="35"/>
      <c r="ED430" s="35"/>
      <c r="EE430" s="35"/>
      <c r="EF430" s="35"/>
      <c r="EG430" s="35"/>
      <c r="EH430" s="35"/>
      <c r="EI430" s="35"/>
      <c r="EJ430" s="35"/>
      <c r="EK430" s="35"/>
      <c r="EL430" s="35"/>
      <c r="EM430" s="35"/>
      <c r="EN430" s="35"/>
      <c r="EO430" s="35"/>
      <c r="EP430" s="35"/>
      <c r="EQ430" s="35"/>
      <c r="ER430" s="35"/>
      <c r="ES430" s="35"/>
      <c r="ET430" s="35"/>
    </row>
    <row r="431" spans="1:150" s="63" customFormat="1" x14ac:dyDescent="0.2">
      <c r="A431" s="221"/>
      <c r="K431" s="70"/>
      <c r="L431" s="70"/>
      <c r="O431" s="64"/>
      <c r="P431" s="64"/>
      <c r="U431" s="52"/>
      <c r="V431" s="52"/>
      <c r="W431" s="102"/>
      <c r="X431" s="102"/>
      <c r="AH431" s="276"/>
      <c r="AN431" s="35"/>
      <c r="AO431" s="35"/>
      <c r="AP431" s="35"/>
      <c r="AQ431" s="35"/>
      <c r="AR431" s="35"/>
      <c r="AS431" s="35"/>
      <c r="AT431" s="35"/>
      <c r="AU431" s="35"/>
      <c r="AV431" s="35"/>
      <c r="AW431" s="35"/>
      <c r="AX431" s="35"/>
      <c r="AY431" s="35"/>
      <c r="AZ431" s="35"/>
      <c r="BA431" s="35"/>
      <c r="BB431" s="35"/>
      <c r="BC431" s="35"/>
      <c r="BD431" s="35"/>
      <c r="BE431" s="35"/>
      <c r="BF431" s="35"/>
      <c r="BG431" s="35"/>
      <c r="BH431" s="35"/>
      <c r="BI431" s="35"/>
      <c r="BJ431" s="35"/>
      <c r="BK431" s="35"/>
      <c r="BL431" s="35"/>
      <c r="BM431" s="35"/>
      <c r="BN431" s="35"/>
      <c r="BO431" s="35"/>
      <c r="BP431" s="35"/>
      <c r="BQ431" s="35"/>
      <c r="BR431" s="35"/>
      <c r="BS431" s="35"/>
      <c r="BT431" s="35"/>
      <c r="BU431" s="35"/>
      <c r="BV431" s="35"/>
      <c r="BW431" s="35"/>
      <c r="BX431" s="35"/>
      <c r="BY431" s="35"/>
      <c r="BZ431" s="35"/>
      <c r="CA431" s="35"/>
      <c r="CB431" s="35"/>
      <c r="CC431" s="35"/>
      <c r="CD431" s="35"/>
      <c r="CE431" s="35"/>
      <c r="CF431" s="35"/>
      <c r="CG431" s="35"/>
      <c r="CH431" s="35"/>
      <c r="CI431" s="35"/>
      <c r="CJ431" s="35"/>
      <c r="CK431" s="35"/>
      <c r="CL431" s="35"/>
      <c r="CM431" s="35"/>
      <c r="CN431" s="35"/>
      <c r="CO431" s="35"/>
      <c r="CP431" s="35"/>
      <c r="CQ431" s="35"/>
      <c r="CR431" s="35"/>
      <c r="CS431" s="35"/>
      <c r="CT431" s="35"/>
      <c r="CU431" s="35"/>
      <c r="CV431" s="35"/>
      <c r="CW431" s="35"/>
      <c r="CX431" s="35"/>
      <c r="CY431" s="35"/>
      <c r="CZ431" s="35"/>
      <c r="DA431" s="35"/>
      <c r="DB431" s="35"/>
      <c r="DC431" s="35"/>
      <c r="DD431" s="35"/>
      <c r="DE431" s="35"/>
      <c r="DF431" s="35"/>
      <c r="DG431" s="35"/>
      <c r="DH431" s="35"/>
      <c r="DI431" s="35"/>
      <c r="DJ431" s="35"/>
      <c r="DK431" s="35"/>
      <c r="DL431" s="35"/>
      <c r="DM431" s="35"/>
      <c r="DN431" s="35"/>
      <c r="DO431" s="35"/>
      <c r="DP431" s="35"/>
      <c r="DQ431" s="35"/>
      <c r="DR431" s="35"/>
      <c r="DS431" s="35"/>
      <c r="DT431" s="35"/>
      <c r="DU431" s="35"/>
      <c r="DV431" s="35"/>
      <c r="DW431" s="35"/>
      <c r="DX431" s="35"/>
      <c r="DY431" s="35"/>
      <c r="DZ431" s="35"/>
      <c r="EA431" s="35"/>
      <c r="EB431" s="35"/>
      <c r="EC431" s="35"/>
      <c r="ED431" s="35"/>
      <c r="EE431" s="35"/>
      <c r="EF431" s="35"/>
      <c r="EG431" s="35"/>
      <c r="EH431" s="35"/>
      <c r="EI431" s="35"/>
      <c r="EJ431" s="35"/>
      <c r="EK431" s="35"/>
      <c r="EL431" s="35"/>
      <c r="EM431" s="35"/>
      <c r="EN431" s="35"/>
      <c r="EO431" s="35"/>
      <c r="EP431" s="35"/>
      <c r="EQ431" s="35"/>
      <c r="ER431" s="35"/>
      <c r="ES431" s="35"/>
      <c r="ET431" s="35"/>
    </row>
    <row r="432" spans="1:150" s="63" customFormat="1" x14ac:dyDescent="0.2">
      <c r="A432" s="221"/>
      <c r="K432" s="70"/>
      <c r="L432" s="70"/>
      <c r="O432" s="64"/>
      <c r="P432" s="64"/>
      <c r="U432" s="52"/>
      <c r="V432" s="52"/>
      <c r="W432" s="102"/>
      <c r="X432" s="102"/>
      <c r="AH432" s="276"/>
      <c r="AN432" s="35"/>
      <c r="AO432" s="35"/>
      <c r="AP432" s="35"/>
      <c r="AQ432" s="35"/>
      <c r="AR432" s="35"/>
      <c r="AS432" s="35"/>
      <c r="AT432" s="35"/>
      <c r="AU432" s="35"/>
      <c r="AV432" s="35"/>
      <c r="AW432" s="35"/>
      <c r="AX432" s="35"/>
      <c r="AY432" s="35"/>
      <c r="AZ432" s="35"/>
      <c r="BA432" s="35"/>
      <c r="BB432" s="35"/>
      <c r="BC432" s="35"/>
      <c r="BD432" s="35"/>
      <c r="BE432" s="35"/>
      <c r="BF432" s="35"/>
      <c r="BG432" s="35"/>
      <c r="BH432" s="35"/>
      <c r="BI432" s="35"/>
      <c r="BJ432" s="35"/>
      <c r="BK432" s="35"/>
      <c r="BL432" s="35"/>
      <c r="BM432" s="35"/>
      <c r="BN432" s="35"/>
      <c r="BO432" s="35"/>
      <c r="BP432" s="35"/>
      <c r="BQ432" s="35"/>
      <c r="BR432" s="35"/>
      <c r="BS432" s="35"/>
      <c r="BT432" s="35"/>
      <c r="BU432" s="35"/>
      <c r="BV432" s="35"/>
      <c r="BW432" s="35"/>
      <c r="BX432" s="35"/>
      <c r="BY432" s="35"/>
      <c r="BZ432" s="35"/>
      <c r="CA432" s="35"/>
      <c r="CB432" s="35"/>
      <c r="CC432" s="35"/>
      <c r="CD432" s="35"/>
      <c r="CE432" s="35"/>
      <c r="CF432" s="35"/>
      <c r="CG432" s="35"/>
      <c r="CH432" s="35"/>
      <c r="CI432" s="35"/>
      <c r="CJ432" s="35"/>
      <c r="CK432" s="35"/>
      <c r="CL432" s="35"/>
      <c r="CM432" s="35"/>
      <c r="CN432" s="35"/>
      <c r="CO432" s="35"/>
      <c r="CP432" s="35"/>
      <c r="CQ432" s="35"/>
      <c r="CR432" s="35"/>
      <c r="CS432" s="35"/>
      <c r="CT432" s="35"/>
      <c r="CU432" s="35"/>
      <c r="CV432" s="35"/>
      <c r="CW432" s="35"/>
      <c r="CX432" s="35"/>
      <c r="CY432" s="35"/>
      <c r="CZ432" s="35"/>
      <c r="DA432" s="35"/>
      <c r="DB432" s="35"/>
      <c r="DC432" s="35"/>
      <c r="DD432" s="35"/>
      <c r="DE432" s="35"/>
      <c r="DF432" s="35"/>
      <c r="DG432" s="35"/>
      <c r="DH432" s="35"/>
      <c r="DI432" s="35"/>
      <c r="DJ432" s="35"/>
      <c r="DK432" s="35"/>
      <c r="DL432" s="35"/>
      <c r="DM432" s="35"/>
      <c r="DN432" s="35"/>
      <c r="DO432" s="35"/>
      <c r="DP432" s="35"/>
      <c r="DQ432" s="35"/>
      <c r="DR432" s="35"/>
      <c r="DS432" s="35"/>
      <c r="DT432" s="35"/>
      <c r="DU432" s="35"/>
      <c r="DV432" s="35"/>
      <c r="DW432" s="35"/>
      <c r="DX432" s="35"/>
      <c r="DY432" s="35"/>
      <c r="DZ432" s="35"/>
      <c r="EA432" s="35"/>
      <c r="EB432" s="35"/>
      <c r="EC432" s="35"/>
      <c r="ED432" s="35"/>
      <c r="EE432" s="35"/>
      <c r="EF432" s="35"/>
      <c r="EG432" s="35"/>
      <c r="EH432" s="35"/>
      <c r="EI432" s="35"/>
      <c r="EJ432" s="35"/>
      <c r="EK432" s="35"/>
      <c r="EL432" s="35"/>
      <c r="EM432" s="35"/>
      <c r="EN432" s="35"/>
      <c r="EO432" s="35"/>
      <c r="EP432" s="35"/>
      <c r="EQ432" s="35"/>
      <c r="ER432" s="35"/>
      <c r="ES432" s="35"/>
      <c r="ET432" s="35"/>
    </row>
    <row r="433" spans="1:150" s="63" customFormat="1" x14ac:dyDescent="0.2">
      <c r="A433" s="221"/>
      <c r="K433" s="70"/>
      <c r="L433" s="70"/>
      <c r="O433" s="64"/>
      <c r="P433" s="64"/>
      <c r="U433" s="52"/>
      <c r="V433" s="52"/>
      <c r="W433" s="102"/>
      <c r="X433" s="102"/>
      <c r="AH433" s="276"/>
      <c r="AN433" s="35"/>
      <c r="AO433" s="35"/>
      <c r="AP433" s="35"/>
      <c r="AQ433" s="35"/>
      <c r="AR433" s="35"/>
      <c r="AS433" s="35"/>
      <c r="AT433" s="35"/>
      <c r="AU433" s="35"/>
      <c r="AV433" s="35"/>
      <c r="AW433" s="35"/>
      <c r="AX433" s="35"/>
      <c r="AY433" s="35"/>
      <c r="AZ433" s="35"/>
      <c r="BA433" s="35"/>
      <c r="BB433" s="35"/>
      <c r="BC433" s="35"/>
      <c r="BD433" s="35"/>
      <c r="BE433" s="35"/>
      <c r="BF433" s="35"/>
      <c r="BG433" s="35"/>
      <c r="BH433" s="35"/>
      <c r="BI433" s="35"/>
      <c r="BJ433" s="35"/>
      <c r="BK433" s="35"/>
      <c r="BL433" s="35"/>
      <c r="BM433" s="35"/>
      <c r="BN433" s="35"/>
      <c r="BO433" s="35"/>
      <c r="BP433" s="35"/>
      <c r="BQ433" s="35"/>
      <c r="BR433" s="35"/>
      <c r="BS433" s="35"/>
      <c r="BT433" s="35"/>
      <c r="BU433" s="35"/>
      <c r="BV433" s="35"/>
      <c r="BW433" s="35"/>
      <c r="BX433" s="35"/>
      <c r="BY433" s="35"/>
      <c r="BZ433" s="35"/>
      <c r="CA433" s="35"/>
      <c r="CB433" s="35"/>
      <c r="CC433" s="35"/>
      <c r="CD433" s="35"/>
      <c r="CE433" s="35"/>
      <c r="CF433" s="35"/>
      <c r="CG433" s="35"/>
      <c r="CH433" s="35"/>
      <c r="CI433" s="35"/>
      <c r="CJ433" s="35"/>
      <c r="CK433" s="35"/>
      <c r="CL433" s="35"/>
      <c r="CM433" s="35"/>
      <c r="CN433" s="35"/>
      <c r="CO433" s="35"/>
      <c r="CP433" s="35"/>
      <c r="CQ433" s="35"/>
      <c r="CR433" s="35"/>
      <c r="CS433" s="35"/>
      <c r="CT433" s="35"/>
      <c r="CU433" s="35"/>
      <c r="CV433" s="35"/>
      <c r="CW433" s="35"/>
      <c r="CX433" s="35"/>
      <c r="CY433" s="35"/>
      <c r="CZ433" s="35"/>
      <c r="DA433" s="35"/>
      <c r="DB433" s="35"/>
      <c r="DC433" s="35"/>
      <c r="DD433" s="35"/>
      <c r="DE433" s="35"/>
      <c r="DF433" s="35"/>
      <c r="DG433" s="35"/>
      <c r="DH433" s="35"/>
      <c r="DI433" s="35"/>
      <c r="DJ433" s="35"/>
      <c r="DK433" s="35"/>
      <c r="DL433" s="35"/>
      <c r="DM433" s="35"/>
      <c r="DN433" s="35"/>
      <c r="DO433" s="35"/>
      <c r="DP433" s="35"/>
      <c r="DQ433" s="35"/>
      <c r="DR433" s="35"/>
      <c r="DS433" s="35"/>
      <c r="DT433" s="35"/>
      <c r="DU433" s="35"/>
      <c r="DV433" s="35"/>
      <c r="DW433" s="35"/>
      <c r="DX433" s="35"/>
      <c r="DY433" s="35"/>
      <c r="DZ433" s="35"/>
      <c r="EA433" s="35"/>
      <c r="EB433" s="35"/>
      <c r="EC433" s="35"/>
      <c r="ED433" s="35"/>
      <c r="EE433" s="35"/>
      <c r="EF433" s="35"/>
      <c r="EG433" s="35"/>
      <c r="EH433" s="35"/>
      <c r="EI433" s="35"/>
      <c r="EJ433" s="35"/>
      <c r="EK433" s="35"/>
      <c r="EL433" s="35"/>
      <c r="EM433" s="35"/>
      <c r="EN433" s="35"/>
      <c r="EO433" s="35"/>
      <c r="EP433" s="35"/>
      <c r="EQ433" s="35"/>
      <c r="ER433" s="35"/>
      <c r="ES433" s="35"/>
      <c r="ET433" s="35"/>
    </row>
    <row r="434" spans="1:150" s="63" customFormat="1" x14ac:dyDescent="0.2">
      <c r="A434" s="221"/>
      <c r="K434" s="70"/>
      <c r="L434" s="70"/>
      <c r="O434" s="64"/>
      <c r="P434" s="64"/>
      <c r="U434" s="52"/>
      <c r="V434" s="52"/>
      <c r="W434" s="102"/>
      <c r="X434" s="102"/>
      <c r="AH434" s="276"/>
      <c r="AN434" s="35"/>
      <c r="AO434" s="35"/>
      <c r="AP434" s="35"/>
      <c r="AQ434" s="35"/>
      <c r="AR434" s="35"/>
      <c r="AS434" s="35"/>
      <c r="AT434" s="35"/>
      <c r="AU434" s="35"/>
      <c r="AV434" s="35"/>
      <c r="AW434" s="35"/>
      <c r="AX434" s="35"/>
      <c r="AY434" s="35"/>
      <c r="AZ434" s="35"/>
      <c r="BA434" s="35"/>
      <c r="BB434" s="35"/>
      <c r="BC434" s="35"/>
      <c r="BD434" s="35"/>
      <c r="BE434" s="35"/>
      <c r="BF434" s="35"/>
      <c r="BG434" s="35"/>
      <c r="BH434" s="35"/>
      <c r="BI434" s="35"/>
      <c r="BJ434" s="35"/>
      <c r="BK434" s="35"/>
      <c r="BL434" s="35"/>
      <c r="BM434" s="35"/>
      <c r="BN434" s="35"/>
      <c r="BO434" s="35"/>
      <c r="BP434" s="35"/>
      <c r="BQ434" s="35"/>
      <c r="BR434" s="35"/>
      <c r="BS434" s="35"/>
      <c r="BT434" s="35"/>
      <c r="BU434" s="35"/>
      <c r="BV434" s="35"/>
      <c r="BW434" s="35"/>
      <c r="BX434" s="35"/>
      <c r="BY434" s="35"/>
      <c r="BZ434" s="35"/>
      <c r="CA434" s="35"/>
      <c r="CB434" s="35"/>
      <c r="CC434" s="35"/>
      <c r="CD434" s="35"/>
      <c r="CE434" s="35"/>
      <c r="CF434" s="35"/>
      <c r="CG434" s="35"/>
      <c r="CH434" s="35"/>
      <c r="CI434" s="35"/>
      <c r="CJ434" s="35"/>
      <c r="CK434" s="35"/>
      <c r="CL434" s="35"/>
      <c r="CM434" s="35"/>
      <c r="CN434" s="35"/>
      <c r="CO434" s="35"/>
      <c r="CP434" s="35"/>
      <c r="CQ434" s="35"/>
      <c r="CR434" s="35"/>
      <c r="CS434" s="35"/>
      <c r="CT434" s="35"/>
      <c r="CU434" s="35"/>
      <c r="CV434" s="35"/>
      <c r="CW434" s="35"/>
      <c r="CX434" s="35"/>
      <c r="CY434" s="35"/>
      <c r="CZ434" s="35"/>
      <c r="DA434" s="35"/>
      <c r="DB434" s="35"/>
      <c r="DC434" s="35"/>
      <c r="DD434" s="35"/>
      <c r="DE434" s="35"/>
      <c r="DF434" s="35"/>
      <c r="DG434" s="35"/>
      <c r="DH434" s="35"/>
      <c r="DI434" s="35"/>
      <c r="DJ434" s="35"/>
      <c r="DK434" s="35"/>
      <c r="DL434" s="35"/>
      <c r="DM434" s="35"/>
      <c r="DN434" s="35"/>
      <c r="DO434" s="35"/>
      <c r="DP434" s="35"/>
      <c r="DQ434" s="35"/>
      <c r="DR434" s="35"/>
      <c r="DS434" s="35"/>
      <c r="DT434" s="35"/>
      <c r="DU434" s="35"/>
      <c r="DV434" s="35"/>
      <c r="DW434" s="35"/>
      <c r="DX434" s="35"/>
      <c r="DY434" s="35"/>
      <c r="DZ434" s="35"/>
      <c r="EA434" s="35"/>
      <c r="EB434" s="35"/>
      <c r="EC434" s="35"/>
      <c r="ED434" s="35"/>
      <c r="EE434" s="35"/>
      <c r="EF434" s="35"/>
      <c r="EG434" s="35"/>
      <c r="EH434" s="35"/>
      <c r="EI434" s="35"/>
      <c r="EJ434" s="35"/>
      <c r="EK434" s="35"/>
      <c r="EL434" s="35"/>
      <c r="EM434" s="35"/>
      <c r="EN434" s="35"/>
      <c r="EO434" s="35"/>
      <c r="EP434" s="35"/>
      <c r="EQ434" s="35"/>
      <c r="ER434" s="35"/>
      <c r="ES434" s="35"/>
      <c r="ET434" s="35"/>
    </row>
    <row r="435" spans="1:150" s="63" customFormat="1" x14ac:dyDescent="0.2">
      <c r="A435" s="221"/>
      <c r="K435" s="70"/>
      <c r="L435" s="70"/>
      <c r="O435" s="64"/>
      <c r="P435" s="64"/>
      <c r="U435" s="52"/>
      <c r="V435" s="52"/>
      <c r="W435" s="102"/>
      <c r="X435" s="102"/>
      <c r="AH435" s="276"/>
      <c r="AN435" s="35"/>
      <c r="AO435" s="35"/>
      <c r="AP435" s="35"/>
      <c r="AQ435" s="35"/>
      <c r="AR435" s="35"/>
      <c r="AS435" s="35"/>
      <c r="AT435" s="35"/>
      <c r="AU435" s="35"/>
      <c r="AV435" s="35"/>
      <c r="AW435" s="35"/>
      <c r="AX435" s="35"/>
      <c r="AY435" s="35"/>
      <c r="AZ435" s="35"/>
      <c r="BA435" s="35"/>
      <c r="BB435" s="35"/>
      <c r="BC435" s="35"/>
      <c r="BD435" s="35"/>
      <c r="BE435" s="35"/>
      <c r="BF435" s="35"/>
      <c r="BG435" s="35"/>
      <c r="BH435" s="35"/>
      <c r="BI435" s="35"/>
      <c r="BJ435" s="35"/>
      <c r="BK435" s="35"/>
      <c r="BL435" s="35"/>
      <c r="BM435" s="35"/>
      <c r="BN435" s="35"/>
      <c r="BO435" s="35"/>
      <c r="BP435" s="35"/>
      <c r="BQ435" s="35"/>
      <c r="BR435" s="35"/>
      <c r="BS435" s="35"/>
      <c r="BT435" s="35"/>
      <c r="BU435" s="35"/>
      <c r="BV435" s="35"/>
      <c r="BW435" s="35"/>
      <c r="BX435" s="35"/>
      <c r="BY435" s="35"/>
      <c r="BZ435" s="35"/>
      <c r="CA435" s="35"/>
      <c r="CB435" s="35"/>
      <c r="CC435" s="35"/>
      <c r="CD435" s="35"/>
      <c r="CE435" s="35"/>
      <c r="CF435" s="35"/>
      <c r="CG435" s="35"/>
      <c r="CH435" s="35"/>
      <c r="CI435" s="35"/>
      <c r="CJ435" s="35"/>
      <c r="CK435" s="35"/>
      <c r="CL435" s="35"/>
      <c r="CM435" s="35"/>
      <c r="CN435" s="35"/>
      <c r="CO435" s="35"/>
      <c r="CP435" s="35"/>
      <c r="CQ435" s="35"/>
      <c r="CR435" s="35"/>
      <c r="CS435" s="35"/>
      <c r="CT435" s="35"/>
      <c r="CU435" s="35"/>
      <c r="CV435" s="35"/>
      <c r="CW435" s="35"/>
      <c r="CX435" s="35"/>
      <c r="CY435" s="35"/>
      <c r="CZ435" s="35"/>
      <c r="DA435" s="35"/>
      <c r="DB435" s="35"/>
      <c r="DC435" s="35"/>
      <c r="DD435" s="35"/>
      <c r="DE435" s="35"/>
      <c r="DF435" s="35"/>
      <c r="DG435" s="35"/>
      <c r="DH435" s="35"/>
      <c r="DI435" s="35"/>
      <c r="DJ435" s="35"/>
      <c r="DK435" s="35"/>
      <c r="DL435" s="35"/>
      <c r="DM435" s="35"/>
      <c r="DN435" s="35"/>
      <c r="DO435" s="35"/>
      <c r="DP435" s="35"/>
      <c r="DQ435" s="35"/>
      <c r="DR435" s="35"/>
      <c r="DS435" s="35"/>
      <c r="DT435" s="35"/>
      <c r="DU435" s="35"/>
      <c r="DV435" s="35"/>
      <c r="DW435" s="35"/>
      <c r="DX435" s="35"/>
      <c r="DY435" s="35"/>
      <c r="DZ435" s="35"/>
      <c r="EA435" s="35"/>
      <c r="EB435" s="35"/>
      <c r="EC435" s="35"/>
      <c r="ED435" s="35"/>
      <c r="EE435" s="35"/>
      <c r="EF435" s="35"/>
      <c r="EG435" s="35"/>
      <c r="EH435" s="35"/>
      <c r="EI435" s="35"/>
      <c r="EJ435" s="35"/>
      <c r="EK435" s="35"/>
      <c r="EL435" s="35"/>
      <c r="EM435" s="35"/>
      <c r="EN435" s="35"/>
      <c r="EO435" s="35"/>
      <c r="EP435" s="35"/>
      <c r="EQ435" s="35"/>
      <c r="ER435" s="35"/>
      <c r="ES435" s="35"/>
      <c r="ET435" s="35"/>
    </row>
    <row r="436" spans="1:150" s="63" customFormat="1" x14ac:dyDescent="0.2">
      <c r="A436" s="221"/>
      <c r="K436" s="70"/>
      <c r="L436" s="70"/>
      <c r="O436" s="64"/>
      <c r="P436" s="64"/>
      <c r="U436" s="52"/>
      <c r="V436" s="52"/>
      <c r="W436" s="102"/>
      <c r="X436" s="102"/>
      <c r="AH436" s="276"/>
      <c r="AN436" s="35"/>
      <c r="AO436" s="35"/>
      <c r="AP436" s="35"/>
      <c r="AQ436" s="35"/>
      <c r="AR436" s="35"/>
      <c r="AS436" s="35"/>
      <c r="AT436" s="35"/>
      <c r="AU436" s="35"/>
      <c r="AV436" s="35"/>
      <c r="AW436" s="35"/>
      <c r="AX436" s="35"/>
      <c r="AY436" s="35"/>
      <c r="AZ436" s="35"/>
      <c r="BA436" s="35"/>
      <c r="BB436" s="35"/>
      <c r="BC436" s="35"/>
      <c r="BD436" s="35"/>
      <c r="BE436" s="35"/>
      <c r="BF436" s="35"/>
      <c r="BG436" s="35"/>
      <c r="BH436" s="35"/>
      <c r="BI436" s="35"/>
      <c r="BJ436" s="35"/>
      <c r="BK436" s="35"/>
      <c r="BL436" s="35"/>
      <c r="BM436" s="35"/>
      <c r="BN436" s="35"/>
      <c r="BO436" s="35"/>
      <c r="BP436" s="35"/>
      <c r="BQ436" s="35"/>
      <c r="BR436" s="35"/>
      <c r="BS436" s="35"/>
      <c r="BT436" s="35"/>
      <c r="BU436" s="35"/>
      <c r="BV436" s="35"/>
      <c r="BW436" s="35"/>
      <c r="BX436" s="35"/>
      <c r="BY436" s="35"/>
      <c r="BZ436" s="35"/>
      <c r="CA436" s="35"/>
      <c r="CB436" s="35"/>
      <c r="CC436" s="35"/>
      <c r="CD436" s="35"/>
      <c r="CE436" s="35"/>
      <c r="CF436" s="35"/>
      <c r="CG436" s="35"/>
      <c r="CH436" s="35"/>
      <c r="CI436" s="35"/>
      <c r="CJ436" s="35"/>
      <c r="CK436" s="35"/>
      <c r="CL436" s="35"/>
      <c r="CM436" s="35"/>
      <c r="CN436" s="35"/>
      <c r="CO436" s="35"/>
      <c r="CP436" s="35"/>
      <c r="CQ436" s="35"/>
      <c r="CR436" s="35"/>
      <c r="CS436" s="35"/>
      <c r="CT436" s="35"/>
      <c r="CU436" s="35"/>
      <c r="CV436" s="35"/>
      <c r="CW436" s="35"/>
      <c r="CX436" s="35"/>
      <c r="CY436" s="35"/>
      <c r="CZ436" s="35"/>
      <c r="DA436" s="35"/>
      <c r="DB436" s="35"/>
      <c r="DC436" s="35"/>
      <c r="DD436" s="35"/>
      <c r="DE436" s="35"/>
      <c r="DF436" s="35"/>
      <c r="DG436" s="35"/>
      <c r="DH436" s="35"/>
      <c r="DI436" s="35"/>
      <c r="DJ436" s="35"/>
      <c r="DK436" s="35"/>
      <c r="DL436" s="35"/>
      <c r="DM436" s="35"/>
      <c r="DN436" s="35"/>
      <c r="DO436" s="35"/>
      <c r="DP436" s="35"/>
      <c r="DQ436" s="35"/>
      <c r="DR436" s="35"/>
      <c r="DS436" s="35"/>
      <c r="DT436" s="35"/>
      <c r="DU436" s="35"/>
      <c r="DV436" s="35"/>
      <c r="DW436" s="35"/>
      <c r="DX436" s="35"/>
      <c r="DY436" s="35"/>
      <c r="DZ436" s="35"/>
      <c r="EA436" s="35"/>
      <c r="EB436" s="35"/>
      <c r="EC436" s="35"/>
      <c r="ED436" s="35"/>
      <c r="EE436" s="35"/>
      <c r="EF436" s="35"/>
      <c r="EG436" s="35"/>
      <c r="EH436" s="35"/>
      <c r="EI436" s="35"/>
      <c r="EJ436" s="35"/>
      <c r="EK436" s="35"/>
      <c r="EL436" s="35"/>
      <c r="EM436" s="35"/>
      <c r="EN436" s="35"/>
      <c r="EO436" s="35"/>
      <c r="EP436" s="35"/>
      <c r="EQ436" s="35"/>
      <c r="ER436" s="35"/>
      <c r="ES436" s="35"/>
      <c r="ET436" s="35"/>
    </row>
    <row r="437" spans="1:150" s="63" customFormat="1" x14ac:dyDescent="0.2">
      <c r="A437" s="221"/>
      <c r="K437" s="70"/>
      <c r="L437" s="70"/>
      <c r="O437" s="64"/>
      <c r="P437" s="64"/>
      <c r="U437" s="52"/>
      <c r="V437" s="52"/>
      <c r="W437" s="102"/>
      <c r="X437" s="102"/>
      <c r="AH437" s="276"/>
      <c r="AN437" s="35"/>
      <c r="AO437" s="35"/>
      <c r="AP437" s="35"/>
      <c r="AQ437" s="35"/>
      <c r="AR437" s="35"/>
      <c r="AS437" s="35"/>
      <c r="AT437" s="35"/>
      <c r="AU437" s="35"/>
      <c r="AV437" s="35"/>
      <c r="AW437" s="35"/>
      <c r="AX437" s="35"/>
      <c r="AY437" s="35"/>
      <c r="AZ437" s="35"/>
      <c r="BA437" s="35"/>
      <c r="BB437" s="35"/>
      <c r="BC437" s="35"/>
      <c r="BD437" s="35"/>
      <c r="BE437" s="35"/>
      <c r="BF437" s="35"/>
      <c r="BG437" s="35"/>
      <c r="BH437" s="35"/>
      <c r="BI437" s="35"/>
      <c r="BJ437" s="35"/>
      <c r="BK437" s="35"/>
      <c r="BL437" s="35"/>
      <c r="BM437" s="35"/>
      <c r="BN437" s="35"/>
      <c r="BO437" s="35"/>
      <c r="BP437" s="35"/>
      <c r="BQ437" s="35"/>
      <c r="BR437" s="35"/>
      <c r="BS437" s="35"/>
      <c r="BT437" s="35"/>
      <c r="BU437" s="35"/>
      <c r="BV437" s="35"/>
      <c r="BW437" s="35"/>
      <c r="BX437" s="35"/>
      <c r="BY437" s="35"/>
      <c r="BZ437" s="35"/>
      <c r="CA437" s="35"/>
      <c r="CB437" s="35"/>
      <c r="CC437" s="35"/>
      <c r="CD437" s="35"/>
      <c r="CE437" s="35"/>
      <c r="CF437" s="35"/>
      <c r="CG437" s="35"/>
      <c r="CH437" s="35"/>
      <c r="CI437" s="35"/>
      <c r="CJ437" s="35"/>
      <c r="CK437" s="35"/>
      <c r="CL437" s="35"/>
      <c r="CM437" s="35"/>
      <c r="CN437" s="35"/>
      <c r="CO437" s="35"/>
      <c r="CP437" s="35"/>
      <c r="CQ437" s="35"/>
      <c r="CR437" s="35"/>
      <c r="CS437" s="35"/>
      <c r="CT437" s="35"/>
      <c r="CU437" s="35"/>
      <c r="CV437" s="35"/>
      <c r="CW437" s="35"/>
      <c r="CX437" s="35"/>
      <c r="CY437" s="35"/>
      <c r="CZ437" s="35"/>
      <c r="DA437" s="35"/>
      <c r="DB437" s="35"/>
      <c r="DC437" s="35"/>
      <c r="DD437" s="35"/>
      <c r="DE437" s="35"/>
      <c r="DF437" s="35"/>
      <c r="DG437" s="35"/>
      <c r="DH437" s="35"/>
      <c r="DI437" s="35"/>
      <c r="DJ437" s="35"/>
      <c r="DK437" s="35"/>
      <c r="DL437" s="35"/>
      <c r="DM437" s="35"/>
      <c r="DN437" s="35"/>
      <c r="DO437" s="35"/>
      <c r="DP437" s="35"/>
      <c r="DQ437" s="35"/>
      <c r="DR437" s="35"/>
      <c r="DS437" s="35"/>
      <c r="DT437" s="35"/>
      <c r="DU437" s="35"/>
      <c r="DV437" s="35"/>
      <c r="DW437" s="35"/>
      <c r="DX437" s="35"/>
      <c r="DY437" s="35"/>
      <c r="DZ437" s="35"/>
      <c r="EA437" s="35"/>
      <c r="EB437" s="35"/>
      <c r="EC437" s="35"/>
      <c r="ED437" s="35"/>
      <c r="EE437" s="35"/>
      <c r="EF437" s="35"/>
      <c r="EG437" s="35"/>
      <c r="EH437" s="35"/>
      <c r="EI437" s="35"/>
      <c r="EJ437" s="35"/>
      <c r="EK437" s="35"/>
      <c r="EL437" s="35"/>
      <c r="EM437" s="35"/>
      <c r="EN437" s="35"/>
      <c r="EO437" s="35"/>
      <c r="EP437" s="35"/>
      <c r="EQ437" s="35"/>
      <c r="ER437" s="35"/>
      <c r="ES437" s="35"/>
      <c r="ET437" s="35"/>
    </row>
    <row r="438" spans="1:150" s="63" customFormat="1" x14ac:dyDescent="0.2">
      <c r="A438" s="221"/>
      <c r="K438" s="70"/>
      <c r="L438" s="70"/>
      <c r="O438" s="64"/>
      <c r="P438" s="64"/>
      <c r="U438" s="52"/>
      <c r="V438" s="52"/>
      <c r="W438" s="102"/>
      <c r="X438" s="102"/>
      <c r="AH438" s="276"/>
      <c r="AN438" s="35"/>
      <c r="AO438" s="35"/>
      <c r="AP438" s="35"/>
      <c r="AQ438" s="35"/>
      <c r="AR438" s="35"/>
      <c r="AS438" s="35"/>
      <c r="AT438" s="35"/>
      <c r="AU438" s="35"/>
      <c r="AV438" s="35"/>
      <c r="AW438" s="35"/>
      <c r="AX438" s="35"/>
      <c r="AY438" s="35"/>
      <c r="AZ438" s="35"/>
      <c r="BA438" s="35"/>
      <c r="BB438" s="35"/>
      <c r="BC438" s="35"/>
      <c r="BD438" s="35"/>
      <c r="BE438" s="35"/>
      <c r="BF438" s="35"/>
      <c r="BG438" s="35"/>
      <c r="BH438" s="35"/>
      <c r="BI438" s="35"/>
      <c r="BJ438" s="35"/>
      <c r="BK438" s="35"/>
      <c r="BL438" s="35"/>
      <c r="BM438" s="35"/>
      <c r="BN438" s="35"/>
      <c r="BO438" s="35"/>
      <c r="BP438" s="35"/>
      <c r="BQ438" s="35"/>
      <c r="BR438" s="35"/>
      <c r="BS438" s="35"/>
      <c r="BT438" s="35"/>
      <c r="BU438" s="35"/>
      <c r="BV438" s="35"/>
      <c r="BW438" s="35"/>
      <c r="BX438" s="35"/>
      <c r="BY438" s="35"/>
      <c r="BZ438" s="35"/>
      <c r="CA438" s="35"/>
      <c r="CB438" s="35"/>
      <c r="CC438" s="35"/>
      <c r="CD438" s="35"/>
      <c r="CE438" s="35"/>
      <c r="CF438" s="35"/>
      <c r="CG438" s="35"/>
      <c r="CH438" s="35"/>
      <c r="CI438" s="35"/>
      <c r="CJ438" s="35"/>
      <c r="CK438" s="35"/>
      <c r="CL438" s="35"/>
      <c r="CM438" s="35"/>
      <c r="CN438" s="35"/>
      <c r="CO438" s="35"/>
      <c r="CP438" s="35"/>
      <c r="CQ438" s="35"/>
      <c r="CR438" s="35"/>
      <c r="CS438" s="35"/>
      <c r="CT438" s="35"/>
      <c r="CU438" s="35"/>
      <c r="CV438" s="35"/>
      <c r="CW438" s="35"/>
      <c r="CX438" s="35"/>
      <c r="CY438" s="35"/>
      <c r="CZ438" s="35"/>
      <c r="DA438" s="35"/>
      <c r="DB438" s="35"/>
      <c r="DC438" s="35"/>
      <c r="DD438" s="35"/>
      <c r="DE438" s="35"/>
      <c r="DF438" s="35"/>
      <c r="DG438" s="35"/>
      <c r="DH438" s="35"/>
      <c r="DI438" s="35"/>
      <c r="DJ438" s="35"/>
      <c r="DK438" s="35"/>
      <c r="DL438" s="35"/>
      <c r="DM438" s="35"/>
      <c r="DN438" s="35"/>
      <c r="DO438" s="35"/>
      <c r="DP438" s="35"/>
      <c r="DQ438" s="35"/>
      <c r="DR438" s="35"/>
      <c r="DS438" s="35"/>
      <c r="DT438" s="35"/>
      <c r="DU438" s="35"/>
      <c r="DV438" s="35"/>
      <c r="DW438" s="35"/>
      <c r="DX438" s="35"/>
      <c r="DY438" s="35"/>
      <c r="DZ438" s="35"/>
      <c r="EA438" s="35"/>
      <c r="EB438" s="35"/>
      <c r="EC438" s="35"/>
      <c r="ED438" s="35"/>
      <c r="EE438" s="35"/>
      <c r="EF438" s="35"/>
      <c r="EG438" s="35"/>
      <c r="EH438" s="35"/>
      <c r="EI438" s="35"/>
      <c r="EJ438" s="35"/>
      <c r="EK438" s="35"/>
      <c r="EL438" s="35"/>
      <c r="EM438" s="35"/>
      <c r="EN438" s="35"/>
      <c r="EO438" s="35"/>
      <c r="EP438" s="35"/>
      <c r="EQ438" s="35"/>
      <c r="ER438" s="35"/>
      <c r="ES438" s="35"/>
      <c r="ET438" s="35"/>
    </row>
    <row r="439" spans="1:150" s="63" customFormat="1" x14ac:dyDescent="0.2">
      <c r="A439" s="221"/>
      <c r="K439" s="70"/>
      <c r="L439" s="70"/>
      <c r="O439" s="64"/>
      <c r="P439" s="64"/>
      <c r="U439" s="52"/>
      <c r="V439" s="52"/>
      <c r="W439" s="102"/>
      <c r="X439" s="102"/>
      <c r="AH439" s="276"/>
      <c r="AN439" s="35"/>
      <c r="AO439" s="35"/>
      <c r="AP439" s="35"/>
      <c r="AQ439" s="35"/>
      <c r="AR439" s="35"/>
      <c r="AS439" s="35"/>
      <c r="AT439" s="35"/>
      <c r="AU439" s="35"/>
      <c r="AV439" s="35"/>
      <c r="AW439" s="35"/>
      <c r="AX439" s="35"/>
      <c r="AY439" s="35"/>
      <c r="AZ439" s="35"/>
      <c r="BA439" s="35"/>
      <c r="BB439" s="35"/>
      <c r="BC439" s="35"/>
      <c r="BD439" s="35"/>
      <c r="BE439" s="35"/>
      <c r="BF439" s="35"/>
      <c r="BG439" s="35"/>
      <c r="BH439" s="35"/>
      <c r="BI439" s="35"/>
      <c r="BJ439" s="35"/>
      <c r="BK439" s="35"/>
      <c r="BL439" s="35"/>
      <c r="BM439" s="35"/>
      <c r="BN439" s="35"/>
      <c r="BO439" s="35"/>
      <c r="BP439" s="35"/>
      <c r="BQ439" s="35"/>
      <c r="BR439" s="35"/>
      <c r="BS439" s="35"/>
      <c r="BT439" s="35"/>
      <c r="BU439" s="35"/>
      <c r="BV439" s="35"/>
      <c r="BW439" s="35"/>
      <c r="BX439" s="35"/>
      <c r="BY439" s="35"/>
      <c r="BZ439" s="35"/>
      <c r="CA439" s="35"/>
      <c r="CB439" s="35"/>
      <c r="CC439" s="35"/>
      <c r="CD439" s="35"/>
      <c r="CE439" s="35"/>
      <c r="CF439" s="35"/>
      <c r="CG439" s="35"/>
      <c r="CH439" s="35"/>
      <c r="CI439" s="35"/>
      <c r="CJ439" s="35"/>
      <c r="CK439" s="35"/>
      <c r="CL439" s="35"/>
      <c r="CM439" s="35"/>
      <c r="CN439" s="35"/>
      <c r="CO439" s="35"/>
      <c r="CP439" s="35"/>
      <c r="CQ439" s="35"/>
      <c r="CR439" s="35"/>
      <c r="CS439" s="35"/>
      <c r="CT439" s="35"/>
      <c r="CU439" s="35"/>
      <c r="CV439" s="35"/>
      <c r="CW439" s="35"/>
      <c r="CX439" s="35"/>
      <c r="CY439" s="35"/>
      <c r="CZ439" s="35"/>
      <c r="DA439" s="35"/>
      <c r="DB439" s="35"/>
      <c r="DC439" s="35"/>
      <c r="DD439" s="35"/>
      <c r="DE439" s="35"/>
      <c r="DF439" s="35"/>
      <c r="DG439" s="35"/>
      <c r="DH439" s="35"/>
      <c r="DI439" s="35"/>
      <c r="DJ439" s="35"/>
      <c r="DK439" s="35"/>
      <c r="DL439" s="35"/>
      <c r="DM439" s="35"/>
      <c r="DN439" s="35"/>
      <c r="DO439" s="35"/>
      <c r="DP439" s="35"/>
      <c r="DQ439" s="35"/>
      <c r="DR439" s="35"/>
      <c r="DS439" s="35"/>
      <c r="DT439" s="35"/>
      <c r="DU439" s="35"/>
      <c r="DV439" s="35"/>
      <c r="DW439" s="35"/>
      <c r="DX439" s="35"/>
      <c r="DY439" s="35"/>
      <c r="DZ439" s="35"/>
      <c r="EA439" s="35"/>
      <c r="EB439" s="35"/>
      <c r="EC439" s="35"/>
      <c r="ED439" s="35"/>
      <c r="EE439" s="35"/>
      <c r="EF439" s="35"/>
      <c r="EG439" s="35"/>
      <c r="EH439" s="35"/>
      <c r="EI439" s="35"/>
      <c r="EJ439" s="35"/>
      <c r="EK439" s="35"/>
      <c r="EL439" s="35"/>
      <c r="EM439" s="35"/>
      <c r="EN439" s="35"/>
      <c r="EO439" s="35"/>
      <c r="EP439" s="35"/>
      <c r="EQ439" s="35"/>
      <c r="ER439" s="35"/>
      <c r="ES439" s="35"/>
      <c r="ET439" s="35"/>
    </row>
    <row r="440" spans="1:150" s="63" customFormat="1" x14ac:dyDescent="0.2">
      <c r="A440" s="221"/>
      <c r="K440" s="70"/>
      <c r="L440" s="70"/>
      <c r="O440" s="64"/>
      <c r="P440" s="64"/>
      <c r="U440" s="52"/>
      <c r="V440" s="52"/>
      <c r="W440" s="102"/>
      <c r="X440" s="102"/>
      <c r="AH440" s="276"/>
      <c r="AN440" s="35"/>
      <c r="AO440" s="35"/>
      <c r="AP440" s="35"/>
      <c r="AQ440" s="35"/>
      <c r="AR440" s="35"/>
      <c r="AS440" s="35"/>
      <c r="AT440" s="35"/>
      <c r="AU440" s="35"/>
      <c r="AV440" s="35"/>
      <c r="AW440" s="35"/>
      <c r="AX440" s="35"/>
      <c r="AY440" s="35"/>
      <c r="AZ440" s="35"/>
      <c r="BA440" s="35"/>
      <c r="BB440" s="35"/>
      <c r="BC440" s="35"/>
      <c r="BD440" s="35"/>
      <c r="BE440" s="35"/>
      <c r="BF440" s="35"/>
      <c r="BG440" s="35"/>
      <c r="BH440" s="35"/>
      <c r="BI440" s="35"/>
      <c r="BJ440" s="35"/>
      <c r="BK440" s="35"/>
      <c r="BL440" s="35"/>
      <c r="BM440" s="35"/>
      <c r="BN440" s="35"/>
      <c r="BO440" s="35"/>
      <c r="BP440" s="35"/>
      <c r="BQ440" s="35"/>
      <c r="BR440" s="35"/>
      <c r="BS440" s="35"/>
      <c r="BT440" s="35"/>
      <c r="BU440" s="35"/>
      <c r="BV440" s="35"/>
      <c r="BW440" s="35"/>
      <c r="BX440" s="35"/>
      <c r="BY440" s="35"/>
      <c r="BZ440" s="35"/>
      <c r="CA440" s="35"/>
      <c r="CB440" s="35"/>
      <c r="CC440" s="35"/>
      <c r="CD440" s="35"/>
      <c r="CE440" s="35"/>
      <c r="CF440" s="35"/>
      <c r="CG440" s="35"/>
      <c r="CH440" s="35"/>
      <c r="CI440" s="35"/>
      <c r="CJ440" s="35"/>
      <c r="CK440" s="35"/>
      <c r="CL440" s="35"/>
      <c r="CM440" s="35"/>
      <c r="CN440" s="35"/>
      <c r="CO440" s="35"/>
      <c r="CP440" s="35"/>
      <c r="CQ440" s="35"/>
      <c r="CR440" s="35"/>
      <c r="CS440" s="35"/>
      <c r="CT440" s="35"/>
      <c r="CU440" s="35"/>
      <c r="CV440" s="35"/>
      <c r="CW440" s="35"/>
      <c r="CX440" s="35"/>
      <c r="CY440" s="35"/>
      <c r="CZ440" s="35"/>
      <c r="DA440" s="35"/>
      <c r="DB440" s="35"/>
      <c r="DC440" s="35"/>
      <c r="DD440" s="35"/>
      <c r="DE440" s="35"/>
      <c r="DF440" s="35"/>
      <c r="DG440" s="35"/>
      <c r="DH440" s="35"/>
      <c r="DI440" s="35"/>
      <c r="DJ440" s="35"/>
      <c r="DK440" s="35"/>
      <c r="DL440" s="35"/>
      <c r="DM440" s="35"/>
      <c r="DN440" s="35"/>
      <c r="DO440" s="35"/>
      <c r="DP440" s="35"/>
      <c r="DQ440" s="35"/>
      <c r="DR440" s="35"/>
      <c r="DS440" s="35"/>
      <c r="DT440" s="35"/>
      <c r="DU440" s="35"/>
      <c r="DV440" s="35"/>
      <c r="DW440" s="35"/>
      <c r="DX440" s="35"/>
      <c r="DY440" s="35"/>
      <c r="DZ440" s="35"/>
      <c r="EA440" s="35"/>
      <c r="EB440" s="35"/>
      <c r="EC440" s="35"/>
      <c r="ED440" s="35"/>
      <c r="EE440" s="35"/>
      <c r="EF440" s="35"/>
      <c r="EG440" s="35"/>
      <c r="EH440" s="35"/>
      <c r="EI440" s="35"/>
      <c r="EJ440" s="35"/>
      <c r="EK440" s="35"/>
      <c r="EL440" s="35"/>
      <c r="EM440" s="35"/>
      <c r="EN440" s="35"/>
      <c r="EO440" s="35"/>
      <c r="EP440" s="35"/>
      <c r="EQ440" s="35"/>
      <c r="ER440" s="35"/>
      <c r="ES440" s="35"/>
      <c r="ET440" s="35"/>
    </row>
    <row r="441" spans="1:150" s="63" customFormat="1" x14ac:dyDescent="0.2">
      <c r="A441" s="221"/>
      <c r="K441" s="70"/>
      <c r="L441" s="70"/>
      <c r="O441" s="64"/>
      <c r="P441" s="64"/>
      <c r="U441" s="52"/>
      <c r="V441" s="52"/>
      <c r="W441" s="102"/>
      <c r="X441" s="102"/>
      <c r="AH441" s="276"/>
      <c r="AN441" s="35"/>
      <c r="AO441" s="35"/>
      <c r="AP441" s="35"/>
      <c r="AQ441" s="35"/>
      <c r="AR441" s="35"/>
      <c r="AS441" s="35"/>
      <c r="AT441" s="35"/>
      <c r="AU441" s="35"/>
      <c r="AV441" s="35"/>
      <c r="AW441" s="35"/>
      <c r="AX441" s="35"/>
      <c r="AY441" s="35"/>
      <c r="AZ441" s="35"/>
      <c r="BA441" s="35"/>
      <c r="BB441" s="35"/>
      <c r="BC441" s="35"/>
      <c r="BD441" s="35"/>
      <c r="BE441" s="35"/>
      <c r="BF441" s="35"/>
      <c r="BG441" s="35"/>
      <c r="BH441" s="35"/>
      <c r="BI441" s="35"/>
      <c r="BJ441" s="35"/>
      <c r="BK441" s="35"/>
      <c r="BL441" s="35"/>
      <c r="BM441" s="35"/>
      <c r="BN441" s="35"/>
      <c r="BO441" s="35"/>
      <c r="BP441" s="35"/>
      <c r="BQ441" s="35"/>
      <c r="BR441" s="35"/>
      <c r="BS441" s="35"/>
      <c r="BT441" s="35"/>
      <c r="BU441" s="35"/>
      <c r="BV441" s="35"/>
      <c r="BW441" s="35"/>
      <c r="BX441" s="35"/>
      <c r="BY441" s="35"/>
      <c r="BZ441" s="35"/>
      <c r="CA441" s="35"/>
      <c r="CB441" s="35"/>
      <c r="CC441" s="35"/>
      <c r="CD441" s="35"/>
      <c r="CE441" s="35"/>
      <c r="CF441" s="35"/>
      <c r="CG441" s="35"/>
      <c r="CH441" s="35"/>
      <c r="CI441" s="35"/>
      <c r="CJ441" s="35"/>
      <c r="CK441" s="35"/>
      <c r="CL441" s="35"/>
      <c r="CM441" s="35"/>
      <c r="CN441" s="35"/>
      <c r="CO441" s="35"/>
      <c r="CP441" s="35"/>
      <c r="CQ441" s="35"/>
      <c r="CR441" s="35"/>
      <c r="CS441" s="35"/>
      <c r="CT441" s="35"/>
      <c r="CU441" s="35"/>
      <c r="CV441" s="35"/>
      <c r="CW441" s="35"/>
      <c r="CX441" s="35"/>
      <c r="CY441" s="35"/>
      <c r="CZ441" s="35"/>
      <c r="DA441" s="35"/>
      <c r="DB441" s="35"/>
      <c r="DC441" s="35"/>
      <c r="DD441" s="35"/>
      <c r="DE441" s="35"/>
      <c r="DF441" s="35"/>
      <c r="DG441" s="35"/>
      <c r="DH441" s="35"/>
      <c r="DI441" s="35"/>
      <c r="DJ441" s="35"/>
      <c r="DK441" s="35"/>
      <c r="DL441" s="35"/>
      <c r="DM441" s="35"/>
      <c r="DN441" s="35"/>
      <c r="DO441" s="35"/>
      <c r="DP441" s="35"/>
      <c r="DQ441" s="35"/>
      <c r="DR441" s="35"/>
      <c r="DS441" s="35"/>
      <c r="DT441" s="35"/>
      <c r="DU441" s="35"/>
      <c r="DV441" s="35"/>
      <c r="DW441" s="35"/>
      <c r="DX441" s="35"/>
      <c r="DY441" s="35"/>
      <c r="DZ441" s="35"/>
      <c r="EA441" s="35"/>
      <c r="EB441" s="35"/>
      <c r="EC441" s="35"/>
      <c r="ED441" s="35"/>
      <c r="EE441" s="35"/>
      <c r="EF441" s="35"/>
      <c r="EG441" s="35"/>
      <c r="EH441" s="35"/>
      <c r="EI441" s="35"/>
      <c r="EJ441" s="35"/>
      <c r="EK441" s="35"/>
      <c r="EL441" s="35"/>
      <c r="EM441" s="35"/>
      <c r="EN441" s="35"/>
      <c r="EO441" s="35"/>
      <c r="EP441" s="35"/>
      <c r="EQ441" s="35"/>
      <c r="ER441" s="35"/>
      <c r="ES441" s="35"/>
      <c r="ET441" s="35"/>
    </row>
    <row r="442" spans="1:150" s="63" customFormat="1" x14ac:dyDescent="0.2">
      <c r="A442" s="221"/>
      <c r="K442" s="70"/>
      <c r="L442" s="70"/>
      <c r="O442" s="64"/>
      <c r="P442" s="64"/>
      <c r="U442" s="52"/>
      <c r="V442" s="52"/>
      <c r="W442" s="102"/>
      <c r="X442" s="102"/>
      <c r="AH442" s="276"/>
      <c r="AN442" s="35"/>
      <c r="AO442" s="35"/>
      <c r="AP442" s="35"/>
      <c r="AQ442" s="35"/>
      <c r="AR442" s="35"/>
      <c r="AS442" s="35"/>
      <c r="AT442" s="35"/>
      <c r="AU442" s="35"/>
      <c r="AV442" s="35"/>
      <c r="AW442" s="35"/>
      <c r="AX442" s="35"/>
      <c r="AY442" s="35"/>
      <c r="AZ442" s="35"/>
      <c r="BA442" s="35"/>
      <c r="BB442" s="35"/>
      <c r="BC442" s="35"/>
      <c r="BD442" s="35"/>
      <c r="BE442" s="35"/>
      <c r="BF442" s="35"/>
      <c r="BG442" s="35"/>
      <c r="BH442" s="35"/>
      <c r="BI442" s="35"/>
      <c r="BJ442" s="35"/>
      <c r="BK442" s="35"/>
      <c r="BL442" s="35"/>
      <c r="BM442" s="35"/>
      <c r="BN442" s="35"/>
      <c r="BO442" s="35"/>
      <c r="BP442" s="35"/>
      <c r="BQ442" s="35"/>
      <c r="BR442" s="35"/>
      <c r="BS442" s="35"/>
      <c r="BT442" s="35"/>
      <c r="BU442" s="35"/>
      <c r="BV442" s="35"/>
      <c r="BW442" s="35"/>
      <c r="BX442" s="35"/>
      <c r="BY442" s="35"/>
      <c r="BZ442" s="35"/>
      <c r="CA442" s="35"/>
      <c r="CB442" s="35"/>
      <c r="CC442" s="35"/>
      <c r="CD442" s="35"/>
      <c r="CE442" s="35"/>
      <c r="CF442" s="35"/>
      <c r="CG442" s="35"/>
      <c r="CH442" s="35"/>
      <c r="CI442" s="35"/>
      <c r="CJ442" s="35"/>
      <c r="CK442" s="35"/>
      <c r="CL442" s="35"/>
      <c r="CM442" s="35"/>
      <c r="CN442" s="35"/>
      <c r="CO442" s="35"/>
      <c r="CP442" s="35"/>
      <c r="CQ442" s="35"/>
      <c r="CR442" s="35"/>
      <c r="CS442" s="35"/>
      <c r="CT442" s="35"/>
      <c r="CU442" s="35"/>
      <c r="CV442" s="35"/>
      <c r="CW442" s="35"/>
      <c r="CX442" s="35"/>
      <c r="CY442" s="35"/>
      <c r="CZ442" s="35"/>
      <c r="DA442" s="35"/>
      <c r="DB442" s="35"/>
      <c r="DC442" s="35"/>
      <c r="DD442" s="35"/>
      <c r="DE442" s="35"/>
      <c r="DF442" s="35"/>
      <c r="DG442" s="35"/>
      <c r="DH442" s="35"/>
      <c r="DI442" s="35"/>
      <c r="DJ442" s="35"/>
      <c r="DK442" s="35"/>
      <c r="DL442" s="35"/>
      <c r="DM442" s="35"/>
      <c r="DN442" s="35"/>
      <c r="DO442" s="35"/>
      <c r="DP442" s="35"/>
      <c r="DQ442" s="35"/>
      <c r="DR442" s="35"/>
      <c r="DS442" s="35"/>
      <c r="DT442" s="35"/>
      <c r="DU442" s="35"/>
      <c r="DV442" s="35"/>
      <c r="DW442" s="35"/>
      <c r="DX442" s="35"/>
      <c r="DY442" s="35"/>
      <c r="DZ442" s="35"/>
      <c r="EA442" s="35"/>
      <c r="EB442" s="35"/>
      <c r="EC442" s="35"/>
      <c r="ED442" s="35"/>
      <c r="EE442" s="35"/>
      <c r="EF442" s="35"/>
      <c r="EG442" s="35"/>
      <c r="EH442" s="35"/>
      <c r="EI442" s="35"/>
      <c r="EJ442" s="35"/>
      <c r="EK442" s="35"/>
      <c r="EL442" s="35"/>
      <c r="EM442" s="35"/>
      <c r="EN442" s="35"/>
      <c r="EO442" s="35"/>
      <c r="EP442" s="35"/>
      <c r="EQ442" s="35"/>
      <c r="ER442" s="35"/>
      <c r="ES442" s="35"/>
      <c r="ET442" s="35"/>
    </row>
    <row r="443" spans="1:150" s="63" customFormat="1" x14ac:dyDescent="0.2">
      <c r="A443" s="221"/>
      <c r="K443" s="70"/>
      <c r="L443" s="70"/>
      <c r="O443" s="64"/>
      <c r="P443" s="64"/>
      <c r="U443" s="52"/>
      <c r="V443" s="52"/>
      <c r="W443" s="102"/>
      <c r="X443" s="102"/>
      <c r="AH443" s="276"/>
      <c r="AN443" s="35"/>
      <c r="AO443" s="35"/>
      <c r="AP443" s="35"/>
      <c r="AQ443" s="35"/>
      <c r="AR443" s="35"/>
      <c r="AS443" s="35"/>
      <c r="AT443" s="35"/>
      <c r="AU443" s="35"/>
      <c r="AV443" s="35"/>
      <c r="AW443" s="35"/>
      <c r="AX443" s="35"/>
      <c r="AY443" s="35"/>
      <c r="AZ443" s="35"/>
      <c r="BA443" s="35"/>
      <c r="BB443" s="35"/>
      <c r="BC443" s="35"/>
      <c r="BD443" s="35"/>
      <c r="BE443" s="35"/>
      <c r="BF443" s="35"/>
      <c r="BG443" s="35"/>
      <c r="BH443" s="35"/>
      <c r="BI443" s="35"/>
      <c r="BJ443" s="35"/>
      <c r="BK443" s="35"/>
      <c r="BL443" s="35"/>
      <c r="BM443" s="35"/>
      <c r="BN443" s="35"/>
      <c r="BO443" s="35"/>
      <c r="BP443" s="35"/>
      <c r="BQ443" s="35"/>
      <c r="BR443" s="35"/>
      <c r="BS443" s="35"/>
      <c r="BT443" s="35"/>
      <c r="BU443" s="35"/>
      <c r="BV443" s="35"/>
      <c r="BW443" s="35"/>
      <c r="BX443" s="35"/>
      <c r="BY443" s="35"/>
      <c r="BZ443" s="35"/>
      <c r="CA443" s="35"/>
      <c r="CB443" s="35"/>
      <c r="CC443" s="35"/>
      <c r="CD443" s="35"/>
      <c r="CE443" s="35"/>
      <c r="CF443" s="35"/>
      <c r="CG443" s="35"/>
      <c r="CH443" s="35"/>
      <c r="CI443" s="35"/>
      <c r="CJ443" s="35"/>
      <c r="CK443" s="35"/>
      <c r="CL443" s="35"/>
      <c r="CM443" s="35"/>
      <c r="CN443" s="35"/>
      <c r="CO443" s="35"/>
      <c r="CP443" s="35"/>
      <c r="CQ443" s="35"/>
      <c r="CR443" s="35"/>
      <c r="CS443" s="35"/>
      <c r="CT443" s="35"/>
      <c r="CU443" s="35"/>
      <c r="CV443" s="35"/>
      <c r="CW443" s="35"/>
      <c r="CX443" s="35"/>
      <c r="CY443" s="35"/>
      <c r="CZ443" s="35"/>
      <c r="DA443" s="35"/>
      <c r="DB443" s="35"/>
      <c r="DC443" s="35"/>
      <c r="DD443" s="35"/>
      <c r="DE443" s="35"/>
      <c r="DF443" s="35"/>
      <c r="DG443" s="35"/>
      <c r="DH443" s="35"/>
      <c r="DI443" s="35"/>
      <c r="DJ443" s="35"/>
      <c r="DK443" s="35"/>
      <c r="DL443" s="35"/>
      <c r="DM443" s="35"/>
      <c r="DN443" s="35"/>
      <c r="DO443" s="35"/>
      <c r="DP443" s="35"/>
      <c r="DQ443" s="35"/>
      <c r="DR443" s="35"/>
      <c r="DS443" s="35"/>
      <c r="DT443" s="35"/>
      <c r="DU443" s="35"/>
      <c r="DV443" s="35"/>
      <c r="DW443" s="35"/>
      <c r="DX443" s="35"/>
      <c r="DY443" s="35"/>
      <c r="DZ443" s="35"/>
      <c r="EA443" s="35"/>
      <c r="EB443" s="35"/>
      <c r="EC443" s="35"/>
      <c r="ED443" s="35"/>
      <c r="EE443" s="35"/>
      <c r="EF443" s="35"/>
      <c r="EG443" s="35"/>
      <c r="EH443" s="35"/>
      <c r="EI443" s="35"/>
      <c r="EJ443" s="35"/>
      <c r="EK443" s="35"/>
      <c r="EL443" s="35"/>
      <c r="EM443" s="35"/>
      <c r="EN443" s="35"/>
      <c r="EO443" s="35"/>
      <c r="EP443" s="35"/>
      <c r="EQ443" s="35"/>
      <c r="ER443" s="35"/>
      <c r="ES443" s="35"/>
      <c r="ET443" s="35"/>
    </row>
    <row r="444" spans="1:150" s="63" customFormat="1" x14ac:dyDescent="0.2">
      <c r="A444" s="221"/>
      <c r="K444" s="70"/>
      <c r="L444" s="70"/>
      <c r="O444" s="64"/>
      <c r="P444" s="64"/>
      <c r="U444" s="52"/>
      <c r="V444" s="52"/>
      <c r="W444" s="102"/>
      <c r="X444" s="102"/>
      <c r="AH444" s="276"/>
      <c r="AN444" s="35"/>
      <c r="AO444" s="35"/>
      <c r="AP444" s="35"/>
      <c r="AQ444" s="35"/>
      <c r="AR444" s="35"/>
      <c r="AS444" s="35"/>
      <c r="AT444" s="35"/>
      <c r="AU444" s="35"/>
      <c r="AV444" s="35"/>
      <c r="AW444" s="35"/>
      <c r="AX444" s="35"/>
      <c r="AY444" s="35"/>
      <c r="AZ444" s="35"/>
      <c r="BA444" s="35"/>
      <c r="BB444" s="35"/>
      <c r="BC444" s="35"/>
      <c r="BD444" s="35"/>
      <c r="BE444" s="35"/>
      <c r="BF444" s="35"/>
      <c r="BG444" s="35"/>
      <c r="BH444" s="35"/>
      <c r="BI444" s="35"/>
      <c r="BJ444" s="35"/>
      <c r="BK444" s="35"/>
      <c r="BL444" s="35"/>
      <c r="BM444" s="35"/>
      <c r="BN444" s="35"/>
      <c r="BO444" s="35"/>
      <c r="BP444" s="35"/>
      <c r="BQ444" s="35"/>
      <c r="BR444" s="35"/>
      <c r="BS444" s="35"/>
      <c r="BT444" s="35"/>
      <c r="BU444" s="35"/>
      <c r="BV444" s="35"/>
      <c r="BW444" s="35"/>
      <c r="BX444" s="35"/>
      <c r="BY444" s="35"/>
      <c r="BZ444" s="35"/>
      <c r="CA444" s="35"/>
      <c r="CB444" s="35"/>
      <c r="CC444" s="35"/>
      <c r="CD444" s="35"/>
      <c r="CE444" s="35"/>
      <c r="CF444" s="35"/>
      <c r="CG444" s="35"/>
      <c r="CH444" s="35"/>
      <c r="CI444" s="35"/>
      <c r="CJ444" s="35"/>
      <c r="CK444" s="35"/>
      <c r="CL444" s="35"/>
      <c r="CM444" s="35"/>
      <c r="CN444" s="35"/>
      <c r="CO444" s="35"/>
      <c r="CP444" s="35"/>
      <c r="CQ444" s="35"/>
      <c r="CR444" s="35"/>
      <c r="CS444" s="35"/>
      <c r="CT444" s="35"/>
      <c r="CU444" s="35"/>
      <c r="CV444" s="35"/>
      <c r="CW444" s="35"/>
      <c r="CX444" s="35"/>
      <c r="CY444" s="35"/>
      <c r="CZ444" s="35"/>
      <c r="DA444" s="35"/>
      <c r="DB444" s="35"/>
      <c r="DC444" s="35"/>
      <c r="DD444" s="35"/>
      <c r="DE444" s="35"/>
      <c r="DF444" s="35"/>
      <c r="DG444" s="35"/>
      <c r="DH444" s="35"/>
      <c r="DI444" s="35"/>
      <c r="DJ444" s="35"/>
      <c r="DK444" s="35"/>
      <c r="DL444" s="35"/>
      <c r="DM444" s="35"/>
      <c r="DN444" s="35"/>
      <c r="DO444" s="35"/>
      <c r="DP444" s="35"/>
      <c r="DQ444" s="35"/>
      <c r="DR444" s="35"/>
      <c r="DS444" s="35"/>
      <c r="DT444" s="35"/>
      <c r="DU444" s="35"/>
      <c r="DV444" s="35"/>
      <c r="DW444" s="35"/>
      <c r="DX444" s="35"/>
      <c r="DY444" s="35"/>
      <c r="DZ444" s="35"/>
      <c r="EA444" s="35"/>
      <c r="EB444" s="35"/>
      <c r="EC444" s="35"/>
      <c r="ED444" s="35"/>
      <c r="EE444" s="35"/>
      <c r="EF444" s="35"/>
      <c r="EG444" s="35"/>
      <c r="EH444" s="35"/>
      <c r="EI444" s="35"/>
      <c r="EJ444" s="35"/>
      <c r="EK444" s="35"/>
      <c r="EL444" s="35"/>
      <c r="EM444" s="35"/>
      <c r="EN444" s="35"/>
      <c r="EO444" s="35"/>
      <c r="EP444" s="35"/>
      <c r="EQ444" s="35"/>
      <c r="ER444" s="35"/>
      <c r="ES444" s="35"/>
      <c r="ET444" s="35"/>
    </row>
    <row r="445" spans="1:150" s="63" customFormat="1" x14ac:dyDescent="0.2">
      <c r="A445" s="221"/>
      <c r="K445" s="70"/>
      <c r="L445" s="70"/>
      <c r="O445" s="64"/>
      <c r="P445" s="64"/>
      <c r="U445" s="52"/>
      <c r="V445" s="52"/>
      <c r="W445" s="102"/>
      <c r="X445" s="102"/>
      <c r="AH445" s="276"/>
      <c r="AN445" s="35"/>
      <c r="AO445" s="35"/>
      <c r="AP445" s="35"/>
      <c r="AQ445" s="35"/>
      <c r="AR445" s="35"/>
      <c r="AS445" s="35"/>
      <c r="AT445" s="35"/>
      <c r="AU445" s="35"/>
      <c r="AV445" s="35"/>
      <c r="AW445" s="35"/>
      <c r="AX445" s="35"/>
      <c r="AY445" s="35"/>
      <c r="AZ445" s="35"/>
      <c r="BA445" s="35"/>
      <c r="BB445" s="35"/>
      <c r="BC445" s="35"/>
      <c r="BD445" s="35"/>
      <c r="BE445" s="35"/>
      <c r="BF445" s="35"/>
      <c r="BG445" s="35"/>
      <c r="BH445" s="35"/>
      <c r="BI445" s="35"/>
      <c r="BJ445" s="35"/>
      <c r="BK445" s="35"/>
      <c r="BL445" s="35"/>
      <c r="BM445" s="35"/>
      <c r="BN445" s="35"/>
      <c r="BO445" s="35"/>
      <c r="BP445" s="35"/>
      <c r="BQ445" s="35"/>
      <c r="BR445" s="35"/>
      <c r="BS445" s="35"/>
      <c r="BT445" s="35"/>
      <c r="BU445" s="35"/>
      <c r="BV445" s="35"/>
      <c r="BW445" s="35"/>
      <c r="BX445" s="35"/>
      <c r="BY445" s="35"/>
      <c r="BZ445" s="35"/>
      <c r="CA445" s="35"/>
      <c r="CB445" s="35"/>
      <c r="CC445" s="35"/>
      <c r="CD445" s="35"/>
      <c r="CE445" s="35"/>
      <c r="CF445" s="35"/>
      <c r="CG445" s="35"/>
      <c r="CH445" s="35"/>
      <c r="CI445" s="35"/>
      <c r="CJ445" s="35"/>
      <c r="CK445" s="35"/>
      <c r="CL445" s="35"/>
      <c r="CM445" s="35"/>
      <c r="CN445" s="35"/>
      <c r="CO445" s="35"/>
      <c r="CP445" s="35"/>
      <c r="CQ445" s="35"/>
      <c r="CR445" s="35"/>
      <c r="CS445" s="35"/>
      <c r="CT445" s="35"/>
      <c r="CU445" s="35"/>
      <c r="CV445" s="35"/>
      <c r="CW445" s="35"/>
      <c r="CX445" s="35"/>
      <c r="CY445" s="35"/>
      <c r="CZ445" s="35"/>
      <c r="DA445" s="35"/>
      <c r="DB445" s="35"/>
      <c r="DC445" s="35"/>
      <c r="DD445" s="35"/>
      <c r="DE445" s="35"/>
      <c r="DF445" s="35"/>
      <c r="DG445" s="35"/>
      <c r="DH445" s="35"/>
      <c r="DI445" s="35"/>
      <c r="DJ445" s="35"/>
      <c r="DK445" s="35"/>
      <c r="DL445" s="35"/>
      <c r="DM445" s="35"/>
      <c r="DN445" s="35"/>
      <c r="DO445" s="35"/>
      <c r="DP445" s="35"/>
      <c r="DQ445" s="35"/>
      <c r="DR445" s="35"/>
      <c r="DS445" s="35"/>
      <c r="DT445" s="35"/>
      <c r="DU445" s="35"/>
      <c r="DV445" s="35"/>
      <c r="DW445" s="35"/>
      <c r="DX445" s="35"/>
      <c r="DY445" s="35"/>
      <c r="DZ445" s="35"/>
      <c r="EA445" s="35"/>
      <c r="EB445" s="35"/>
      <c r="EC445" s="35"/>
      <c r="ED445" s="35"/>
      <c r="EE445" s="35"/>
      <c r="EF445" s="35"/>
      <c r="EG445" s="35"/>
      <c r="EH445" s="35"/>
      <c r="EI445" s="35"/>
      <c r="EJ445" s="35"/>
      <c r="EK445" s="35"/>
      <c r="EL445" s="35"/>
      <c r="EM445" s="35"/>
      <c r="EN445" s="35"/>
      <c r="EO445" s="35"/>
      <c r="EP445" s="35"/>
      <c r="EQ445" s="35"/>
      <c r="ER445" s="35"/>
      <c r="ES445" s="35"/>
      <c r="ET445" s="35"/>
    </row>
    <row r="446" spans="1:150" s="63" customFormat="1" x14ac:dyDescent="0.2">
      <c r="A446" s="221"/>
      <c r="K446" s="70"/>
      <c r="L446" s="70"/>
      <c r="O446" s="64"/>
      <c r="P446" s="64"/>
      <c r="U446" s="52"/>
      <c r="V446" s="52"/>
      <c r="W446" s="102"/>
      <c r="X446" s="102"/>
      <c r="AH446" s="276"/>
      <c r="AN446" s="35"/>
      <c r="AO446" s="35"/>
      <c r="AP446" s="35"/>
      <c r="AQ446" s="35"/>
      <c r="AR446" s="35"/>
      <c r="AS446" s="35"/>
      <c r="AT446" s="35"/>
      <c r="AU446" s="35"/>
      <c r="AV446" s="35"/>
      <c r="AW446" s="35"/>
      <c r="AX446" s="35"/>
      <c r="AY446" s="35"/>
      <c r="AZ446" s="35"/>
      <c r="BA446" s="35"/>
      <c r="BB446" s="35"/>
      <c r="BC446" s="35"/>
      <c r="BD446" s="35"/>
      <c r="BE446" s="35"/>
      <c r="BF446" s="35"/>
      <c r="BG446" s="35"/>
      <c r="BH446" s="35"/>
      <c r="BI446" s="35"/>
      <c r="BJ446" s="35"/>
      <c r="BK446" s="35"/>
      <c r="BL446" s="35"/>
      <c r="BM446" s="35"/>
      <c r="BN446" s="35"/>
      <c r="BO446" s="35"/>
      <c r="BP446" s="35"/>
      <c r="BQ446" s="35"/>
      <c r="BR446" s="35"/>
      <c r="BS446" s="35"/>
      <c r="BT446" s="35"/>
      <c r="BU446" s="35"/>
      <c r="BV446" s="35"/>
      <c r="BW446" s="35"/>
      <c r="BX446" s="35"/>
      <c r="BY446" s="35"/>
      <c r="BZ446" s="35"/>
      <c r="CA446" s="35"/>
      <c r="CB446" s="35"/>
      <c r="CC446" s="35"/>
      <c r="CD446" s="35"/>
      <c r="CE446" s="35"/>
      <c r="CF446" s="35"/>
      <c r="CG446" s="35"/>
      <c r="CH446" s="35"/>
      <c r="CI446" s="35"/>
      <c r="CJ446" s="35"/>
      <c r="CK446" s="35"/>
      <c r="CL446" s="35"/>
      <c r="CM446" s="35"/>
      <c r="CN446" s="35"/>
      <c r="CO446" s="35"/>
      <c r="CP446" s="35"/>
      <c r="CQ446" s="35"/>
      <c r="CR446" s="35"/>
      <c r="CS446" s="35"/>
      <c r="CT446" s="35"/>
      <c r="CU446" s="35"/>
      <c r="CV446" s="35"/>
      <c r="CW446" s="35"/>
      <c r="CX446" s="35"/>
      <c r="CY446" s="35"/>
      <c r="CZ446" s="35"/>
      <c r="DA446" s="35"/>
      <c r="DB446" s="35"/>
      <c r="DC446" s="35"/>
      <c r="DD446" s="35"/>
      <c r="DE446" s="35"/>
      <c r="DF446" s="35"/>
      <c r="DG446" s="35"/>
      <c r="DH446" s="35"/>
      <c r="DI446" s="35"/>
      <c r="DJ446" s="35"/>
      <c r="DK446" s="35"/>
      <c r="DL446" s="35"/>
      <c r="DM446" s="35"/>
      <c r="DN446" s="35"/>
      <c r="DO446" s="35"/>
      <c r="DP446" s="35"/>
      <c r="DQ446" s="35"/>
      <c r="DR446" s="35"/>
      <c r="DS446" s="35"/>
      <c r="DT446" s="35"/>
      <c r="DU446" s="35"/>
      <c r="DV446" s="35"/>
      <c r="DW446" s="35"/>
      <c r="DX446" s="35"/>
      <c r="DY446" s="35"/>
      <c r="DZ446" s="35"/>
      <c r="EA446" s="35"/>
      <c r="EB446" s="35"/>
      <c r="EC446" s="35"/>
      <c r="ED446" s="35"/>
      <c r="EE446" s="35"/>
      <c r="EF446" s="35"/>
      <c r="EG446" s="35"/>
      <c r="EH446" s="35"/>
      <c r="EI446" s="35"/>
      <c r="EJ446" s="35"/>
      <c r="EK446" s="35"/>
      <c r="EL446" s="35"/>
      <c r="EM446" s="35"/>
      <c r="EN446" s="35"/>
      <c r="EO446" s="35"/>
      <c r="EP446" s="35"/>
      <c r="EQ446" s="35"/>
      <c r="ER446" s="35"/>
      <c r="ES446" s="35"/>
      <c r="ET446" s="35"/>
    </row>
    <row r="447" spans="1:150" s="63" customFormat="1" x14ac:dyDescent="0.2">
      <c r="A447" s="221"/>
      <c r="K447" s="70"/>
      <c r="L447" s="70"/>
      <c r="O447" s="64"/>
      <c r="P447" s="64"/>
      <c r="U447" s="52"/>
      <c r="V447" s="52"/>
      <c r="W447" s="102"/>
      <c r="X447" s="102"/>
      <c r="AH447" s="276"/>
      <c r="AN447" s="35"/>
      <c r="AO447" s="35"/>
      <c r="AP447" s="35"/>
      <c r="AQ447" s="35"/>
      <c r="AR447" s="35"/>
      <c r="AS447" s="35"/>
      <c r="AT447" s="35"/>
      <c r="AU447" s="35"/>
      <c r="AV447" s="35"/>
      <c r="AW447" s="35"/>
      <c r="AX447" s="35"/>
      <c r="AY447" s="35"/>
      <c r="AZ447" s="35"/>
      <c r="BA447" s="35"/>
      <c r="BB447" s="35"/>
      <c r="BC447" s="35"/>
      <c r="BD447" s="35"/>
      <c r="BE447" s="35"/>
      <c r="BF447" s="35"/>
      <c r="BG447" s="35"/>
      <c r="BH447" s="35"/>
      <c r="BI447" s="35"/>
      <c r="BJ447" s="35"/>
      <c r="BK447" s="35"/>
      <c r="BL447" s="35"/>
      <c r="BM447" s="35"/>
      <c r="BN447" s="35"/>
      <c r="BO447" s="35"/>
      <c r="BP447" s="35"/>
      <c r="BQ447" s="35"/>
      <c r="BR447" s="35"/>
      <c r="BS447" s="35"/>
      <c r="BT447" s="35"/>
      <c r="BU447" s="35"/>
      <c r="BV447" s="35"/>
      <c r="BW447" s="35"/>
      <c r="BX447" s="35"/>
      <c r="BY447" s="35"/>
      <c r="BZ447" s="35"/>
      <c r="CA447" s="35"/>
      <c r="CB447" s="35"/>
      <c r="CC447" s="35"/>
      <c r="CD447" s="35"/>
      <c r="CE447" s="35"/>
      <c r="CF447" s="35"/>
      <c r="CG447" s="35"/>
      <c r="CH447" s="35"/>
      <c r="CI447" s="35"/>
      <c r="CJ447" s="35"/>
      <c r="CK447" s="35"/>
      <c r="CL447" s="35"/>
      <c r="CM447" s="35"/>
      <c r="CN447" s="35"/>
      <c r="CO447" s="35"/>
      <c r="CP447" s="35"/>
      <c r="CQ447" s="35"/>
      <c r="CR447" s="35"/>
      <c r="CS447" s="35"/>
      <c r="CT447" s="35"/>
      <c r="CU447" s="35"/>
      <c r="CV447" s="35"/>
      <c r="CW447" s="35"/>
      <c r="CX447" s="35"/>
      <c r="CY447" s="35"/>
      <c r="CZ447" s="35"/>
      <c r="DA447" s="35"/>
      <c r="DB447" s="35"/>
      <c r="DC447" s="35"/>
      <c r="DD447" s="35"/>
      <c r="DE447" s="35"/>
      <c r="DF447" s="35"/>
      <c r="DG447" s="35"/>
      <c r="DH447" s="35"/>
      <c r="DI447" s="35"/>
      <c r="DJ447" s="35"/>
      <c r="DK447" s="35"/>
      <c r="DL447" s="35"/>
      <c r="DM447" s="35"/>
      <c r="DN447" s="35"/>
      <c r="DO447" s="35"/>
      <c r="DP447" s="35"/>
      <c r="DQ447" s="35"/>
      <c r="DR447" s="35"/>
      <c r="DS447" s="35"/>
      <c r="DT447" s="35"/>
      <c r="DU447" s="35"/>
      <c r="DV447" s="35"/>
      <c r="DW447" s="35"/>
      <c r="DX447" s="35"/>
      <c r="DY447" s="35"/>
      <c r="DZ447" s="35"/>
      <c r="EA447" s="35"/>
      <c r="EB447" s="35"/>
      <c r="EC447" s="35"/>
      <c r="ED447" s="35"/>
      <c r="EE447" s="35"/>
      <c r="EF447" s="35"/>
      <c r="EG447" s="35"/>
      <c r="EH447" s="35"/>
      <c r="EI447" s="35"/>
      <c r="EJ447" s="35"/>
      <c r="EK447" s="35"/>
      <c r="EL447" s="35"/>
      <c r="EM447" s="35"/>
      <c r="EN447" s="35"/>
      <c r="EO447" s="35"/>
      <c r="EP447" s="35"/>
      <c r="EQ447" s="35"/>
      <c r="ER447" s="35"/>
      <c r="ES447" s="35"/>
      <c r="ET447" s="35"/>
    </row>
    <row r="448" spans="1:150" s="63" customFormat="1" x14ac:dyDescent="0.2">
      <c r="A448" s="221"/>
      <c r="K448" s="70"/>
      <c r="L448" s="70"/>
      <c r="O448" s="64"/>
      <c r="P448" s="64"/>
      <c r="U448" s="52"/>
      <c r="V448" s="52"/>
      <c r="W448" s="102"/>
      <c r="X448" s="102"/>
      <c r="AH448" s="276"/>
      <c r="AN448" s="35"/>
      <c r="AO448" s="35"/>
      <c r="AP448" s="35"/>
      <c r="AQ448" s="35"/>
      <c r="AR448" s="35"/>
      <c r="AS448" s="35"/>
      <c r="AT448" s="35"/>
      <c r="AU448" s="35"/>
      <c r="AV448" s="35"/>
      <c r="AW448" s="35"/>
      <c r="AX448" s="35"/>
      <c r="AY448" s="35"/>
      <c r="AZ448" s="35"/>
      <c r="BA448" s="35"/>
      <c r="BB448" s="35"/>
      <c r="BC448" s="35"/>
      <c r="BD448" s="35"/>
      <c r="BE448" s="35"/>
      <c r="BF448" s="35"/>
      <c r="BG448" s="35"/>
      <c r="BH448" s="35"/>
      <c r="BI448" s="35"/>
      <c r="BJ448" s="35"/>
      <c r="BK448" s="35"/>
      <c r="BL448" s="35"/>
      <c r="BM448" s="35"/>
      <c r="BN448" s="35"/>
      <c r="BO448" s="35"/>
      <c r="BP448" s="35"/>
      <c r="BQ448" s="35"/>
      <c r="BR448" s="35"/>
      <c r="BS448" s="35"/>
      <c r="BT448" s="35"/>
      <c r="BU448" s="35"/>
      <c r="BV448" s="35"/>
      <c r="BW448" s="35"/>
      <c r="BX448" s="35"/>
      <c r="BY448" s="35"/>
      <c r="BZ448" s="35"/>
      <c r="CA448" s="35"/>
      <c r="CB448" s="35"/>
      <c r="CC448" s="35"/>
      <c r="CD448" s="35"/>
      <c r="CE448" s="35"/>
      <c r="CF448" s="35"/>
      <c r="CG448" s="35"/>
      <c r="CH448" s="35"/>
      <c r="CI448" s="35"/>
      <c r="CJ448" s="35"/>
      <c r="CK448" s="35"/>
      <c r="CL448" s="35"/>
      <c r="CM448" s="35"/>
      <c r="CN448" s="35"/>
      <c r="CO448" s="35"/>
      <c r="CP448" s="35"/>
      <c r="CQ448" s="35"/>
      <c r="CR448" s="35"/>
      <c r="CS448" s="35"/>
      <c r="CT448" s="35"/>
      <c r="CU448" s="35"/>
      <c r="CV448" s="35"/>
      <c r="CW448" s="35"/>
      <c r="CX448" s="35"/>
      <c r="CY448" s="35"/>
      <c r="CZ448" s="35"/>
      <c r="DA448" s="35"/>
      <c r="DB448" s="35"/>
      <c r="DC448" s="35"/>
      <c r="DD448" s="35"/>
      <c r="DE448" s="35"/>
      <c r="DF448" s="35"/>
      <c r="DG448" s="35"/>
      <c r="DH448" s="35"/>
      <c r="DI448" s="35"/>
      <c r="DJ448" s="35"/>
      <c r="DK448" s="35"/>
      <c r="DL448" s="35"/>
      <c r="DM448" s="35"/>
      <c r="DN448" s="35"/>
      <c r="DO448" s="35"/>
      <c r="DP448" s="35"/>
      <c r="DQ448" s="35"/>
      <c r="DR448" s="35"/>
      <c r="DS448" s="35"/>
      <c r="DT448" s="35"/>
      <c r="DU448" s="35"/>
      <c r="DV448" s="35"/>
      <c r="DW448" s="35"/>
      <c r="DX448" s="35"/>
      <c r="DY448" s="35"/>
      <c r="DZ448" s="35"/>
      <c r="EA448" s="35"/>
      <c r="EB448" s="35"/>
      <c r="EC448" s="35"/>
      <c r="ED448" s="35"/>
      <c r="EE448" s="35"/>
      <c r="EF448" s="35"/>
      <c r="EG448" s="35"/>
      <c r="EH448" s="35"/>
      <c r="EI448" s="35"/>
      <c r="EJ448" s="35"/>
      <c r="EK448" s="35"/>
      <c r="EL448" s="35"/>
      <c r="EM448" s="35"/>
      <c r="EN448" s="35"/>
      <c r="EO448" s="35"/>
      <c r="EP448" s="35"/>
      <c r="EQ448" s="35"/>
      <c r="ER448" s="35"/>
      <c r="ES448" s="35"/>
      <c r="ET448" s="35"/>
    </row>
    <row r="449" spans="1:150" s="63" customFormat="1" x14ac:dyDescent="0.2">
      <c r="A449" s="221"/>
      <c r="K449" s="70"/>
      <c r="L449" s="70"/>
      <c r="O449" s="64"/>
      <c r="P449" s="64"/>
      <c r="U449" s="52"/>
      <c r="V449" s="52"/>
      <c r="W449" s="102"/>
      <c r="X449" s="102"/>
      <c r="AH449" s="276"/>
      <c r="AN449" s="35"/>
      <c r="AO449" s="35"/>
      <c r="AP449" s="35"/>
      <c r="AQ449" s="35"/>
      <c r="AR449" s="35"/>
      <c r="AS449" s="35"/>
      <c r="AT449" s="35"/>
      <c r="AU449" s="35"/>
      <c r="AV449" s="35"/>
      <c r="AW449" s="35"/>
      <c r="AX449" s="35"/>
      <c r="AY449" s="35"/>
      <c r="AZ449" s="35"/>
      <c r="BA449" s="35"/>
      <c r="BB449" s="35"/>
      <c r="BC449" s="35"/>
      <c r="BD449" s="35"/>
      <c r="BE449" s="35"/>
      <c r="BF449" s="35"/>
      <c r="BG449" s="35"/>
      <c r="BH449" s="35"/>
      <c r="BI449" s="35"/>
      <c r="BJ449" s="35"/>
      <c r="BK449" s="35"/>
      <c r="BL449" s="35"/>
      <c r="BM449" s="35"/>
      <c r="BN449" s="35"/>
      <c r="BO449" s="35"/>
      <c r="BP449" s="35"/>
      <c r="BQ449" s="35"/>
      <c r="BR449" s="35"/>
      <c r="BS449" s="35"/>
      <c r="BT449" s="35"/>
      <c r="BU449" s="35"/>
      <c r="BV449" s="35"/>
      <c r="BW449" s="35"/>
      <c r="BX449" s="35"/>
      <c r="BY449" s="35"/>
      <c r="BZ449" s="35"/>
      <c r="CA449" s="35"/>
      <c r="CB449" s="35"/>
      <c r="CC449" s="35"/>
      <c r="CD449" s="35"/>
      <c r="CE449" s="35"/>
      <c r="CF449" s="35"/>
      <c r="CG449" s="35"/>
      <c r="CH449" s="35"/>
      <c r="CI449" s="35"/>
      <c r="CJ449" s="35"/>
      <c r="CK449" s="35"/>
      <c r="CL449" s="35"/>
      <c r="CM449" s="35"/>
      <c r="CN449" s="35"/>
      <c r="CO449" s="35"/>
      <c r="CP449" s="35"/>
      <c r="CQ449" s="35"/>
      <c r="CR449" s="35"/>
      <c r="CS449" s="35"/>
      <c r="CT449" s="35"/>
      <c r="CU449" s="35"/>
      <c r="CV449" s="35"/>
      <c r="CW449" s="35"/>
      <c r="CX449" s="35"/>
      <c r="CY449" s="35"/>
      <c r="CZ449" s="35"/>
      <c r="DA449" s="35"/>
      <c r="DB449" s="35"/>
      <c r="DC449" s="35"/>
      <c r="DD449" s="35"/>
      <c r="DE449" s="35"/>
      <c r="DF449" s="35"/>
      <c r="DG449" s="35"/>
      <c r="DH449" s="35"/>
      <c r="DI449" s="35"/>
      <c r="DJ449" s="35"/>
      <c r="DK449" s="35"/>
      <c r="DL449" s="35"/>
      <c r="DM449" s="35"/>
      <c r="DN449" s="35"/>
      <c r="DO449" s="35"/>
      <c r="DP449" s="35"/>
      <c r="DQ449" s="35"/>
      <c r="DR449" s="35"/>
      <c r="DS449" s="35"/>
      <c r="DT449" s="35"/>
      <c r="DU449" s="35"/>
      <c r="DV449" s="35"/>
      <c r="DW449" s="35"/>
      <c r="DX449" s="35"/>
      <c r="DY449" s="35"/>
      <c r="DZ449" s="35"/>
      <c r="EA449" s="35"/>
      <c r="EB449" s="35"/>
      <c r="EC449" s="35"/>
      <c r="ED449" s="35"/>
      <c r="EE449" s="35"/>
      <c r="EF449" s="35"/>
      <c r="EG449" s="35"/>
      <c r="EH449" s="35"/>
      <c r="EI449" s="35"/>
      <c r="EJ449" s="35"/>
      <c r="EK449" s="35"/>
      <c r="EL449" s="35"/>
      <c r="EM449" s="35"/>
      <c r="EN449" s="35"/>
      <c r="EO449" s="35"/>
      <c r="EP449" s="35"/>
      <c r="EQ449" s="35"/>
      <c r="ER449" s="35"/>
      <c r="ES449" s="35"/>
      <c r="ET449" s="35"/>
    </row>
    <row r="450" spans="1:150" s="63" customFormat="1" x14ac:dyDescent="0.2">
      <c r="A450" s="221"/>
      <c r="K450" s="70"/>
      <c r="L450" s="70"/>
      <c r="O450" s="64"/>
      <c r="P450" s="64"/>
      <c r="U450" s="52"/>
      <c r="V450" s="52"/>
      <c r="W450" s="102"/>
      <c r="X450" s="102"/>
      <c r="AH450" s="276"/>
      <c r="AN450" s="35"/>
      <c r="AO450" s="35"/>
      <c r="AP450" s="35"/>
      <c r="AQ450" s="35"/>
      <c r="AR450" s="35"/>
      <c r="AS450" s="35"/>
      <c r="AT450" s="35"/>
      <c r="AU450" s="35"/>
      <c r="AV450" s="35"/>
      <c r="AW450" s="35"/>
      <c r="AX450" s="35"/>
      <c r="AY450" s="35"/>
      <c r="AZ450" s="35"/>
      <c r="BA450" s="35"/>
      <c r="BB450" s="35"/>
      <c r="BC450" s="35"/>
      <c r="BD450" s="35"/>
      <c r="BE450" s="35"/>
      <c r="BF450" s="35"/>
      <c r="BG450" s="35"/>
      <c r="BH450" s="35"/>
      <c r="BI450" s="35"/>
      <c r="BJ450" s="35"/>
      <c r="BK450" s="35"/>
      <c r="BL450" s="35"/>
      <c r="BM450" s="35"/>
      <c r="BN450" s="35"/>
      <c r="BO450" s="35"/>
      <c r="BP450" s="35"/>
      <c r="BQ450" s="35"/>
      <c r="BR450" s="35"/>
      <c r="BS450" s="35"/>
      <c r="BT450" s="35"/>
      <c r="BU450" s="35"/>
      <c r="BV450" s="35"/>
      <c r="BW450" s="35"/>
      <c r="BX450" s="35"/>
      <c r="BY450" s="35"/>
      <c r="BZ450" s="35"/>
      <c r="CA450" s="35"/>
      <c r="CB450" s="35"/>
      <c r="CC450" s="35"/>
      <c r="CD450" s="35"/>
      <c r="CE450" s="35"/>
      <c r="CF450" s="35"/>
      <c r="CG450" s="35"/>
      <c r="CH450" s="35"/>
      <c r="CI450" s="35"/>
      <c r="CJ450" s="35"/>
      <c r="CK450" s="35"/>
      <c r="CL450" s="35"/>
      <c r="CM450" s="35"/>
      <c r="CN450" s="35"/>
      <c r="CO450" s="35"/>
      <c r="CP450" s="35"/>
      <c r="CQ450" s="35"/>
      <c r="CR450" s="35"/>
      <c r="CS450" s="35"/>
      <c r="CT450" s="35"/>
      <c r="CU450" s="35"/>
      <c r="CV450" s="35"/>
      <c r="CW450" s="35"/>
      <c r="CX450" s="35"/>
      <c r="CY450" s="35"/>
      <c r="CZ450" s="35"/>
      <c r="DA450" s="35"/>
      <c r="DB450" s="35"/>
      <c r="DC450" s="35"/>
      <c r="DD450" s="35"/>
      <c r="DE450" s="35"/>
      <c r="DF450" s="35"/>
      <c r="DG450" s="35"/>
      <c r="DH450" s="35"/>
      <c r="DI450" s="35"/>
      <c r="DJ450" s="35"/>
      <c r="DK450" s="35"/>
      <c r="DL450" s="35"/>
      <c r="DM450" s="35"/>
      <c r="DN450" s="35"/>
      <c r="DO450" s="35"/>
      <c r="DP450" s="35"/>
      <c r="DQ450" s="35"/>
      <c r="DR450" s="35"/>
      <c r="DS450" s="35"/>
      <c r="DT450" s="35"/>
      <c r="DU450" s="35"/>
      <c r="DV450" s="35"/>
      <c r="DW450" s="35"/>
      <c r="DX450" s="35"/>
      <c r="DY450" s="35"/>
      <c r="DZ450" s="35"/>
      <c r="EA450" s="35"/>
      <c r="EB450" s="35"/>
      <c r="EC450" s="35"/>
      <c r="ED450" s="35"/>
      <c r="EE450" s="35"/>
      <c r="EF450" s="35"/>
      <c r="EG450" s="35"/>
      <c r="EH450" s="35"/>
      <c r="EI450" s="35"/>
      <c r="EJ450" s="35"/>
      <c r="EK450" s="35"/>
      <c r="EL450" s="35"/>
      <c r="EM450" s="35"/>
      <c r="EN450" s="35"/>
      <c r="EO450" s="35"/>
      <c r="EP450" s="35"/>
      <c r="EQ450" s="35"/>
      <c r="ER450" s="35"/>
      <c r="ES450" s="35"/>
      <c r="ET450" s="35"/>
    </row>
    <row r="451" spans="1:150" s="63" customFormat="1" x14ac:dyDescent="0.2">
      <c r="A451" s="221"/>
      <c r="K451" s="70"/>
      <c r="L451" s="70"/>
      <c r="O451" s="64"/>
      <c r="P451" s="64"/>
      <c r="U451" s="52"/>
      <c r="V451" s="52"/>
      <c r="W451" s="102"/>
      <c r="X451" s="102"/>
      <c r="AH451" s="276"/>
      <c r="AN451" s="35"/>
      <c r="AO451" s="35"/>
      <c r="AP451" s="35"/>
      <c r="AQ451" s="35"/>
      <c r="AR451" s="35"/>
      <c r="AS451" s="35"/>
      <c r="AT451" s="35"/>
      <c r="AU451" s="35"/>
      <c r="AV451" s="35"/>
      <c r="AW451" s="35"/>
      <c r="AX451" s="35"/>
      <c r="AY451" s="35"/>
      <c r="AZ451" s="35"/>
      <c r="BA451" s="35"/>
      <c r="BB451" s="35"/>
      <c r="BC451" s="35"/>
      <c r="BD451" s="35"/>
      <c r="BE451" s="35"/>
      <c r="BF451" s="35"/>
      <c r="BG451" s="35"/>
      <c r="BH451" s="35"/>
      <c r="BI451" s="35"/>
      <c r="BJ451" s="35"/>
      <c r="BK451" s="35"/>
      <c r="BL451" s="35"/>
      <c r="BM451" s="35"/>
      <c r="BN451" s="35"/>
      <c r="BO451" s="35"/>
      <c r="BP451" s="35"/>
      <c r="BQ451" s="35"/>
      <c r="BR451" s="35"/>
      <c r="BS451" s="35"/>
      <c r="BT451" s="35"/>
      <c r="BU451" s="35"/>
      <c r="BV451" s="35"/>
      <c r="BW451" s="35"/>
      <c r="BX451" s="35"/>
      <c r="BY451" s="35"/>
      <c r="BZ451" s="35"/>
      <c r="CA451" s="35"/>
      <c r="CB451" s="35"/>
      <c r="CC451" s="35"/>
      <c r="CD451" s="35"/>
      <c r="CE451" s="35"/>
      <c r="CF451" s="35"/>
      <c r="CG451" s="35"/>
      <c r="CH451" s="35"/>
      <c r="CI451" s="35"/>
      <c r="CJ451" s="35"/>
      <c r="CK451" s="35"/>
      <c r="CL451" s="35"/>
      <c r="CM451" s="35"/>
      <c r="CN451" s="35"/>
      <c r="CO451" s="35"/>
      <c r="CP451" s="35"/>
      <c r="CQ451" s="35"/>
      <c r="CR451" s="35"/>
      <c r="CS451" s="35"/>
      <c r="CT451" s="35"/>
      <c r="CU451" s="35"/>
      <c r="CV451" s="35"/>
      <c r="CW451" s="35"/>
      <c r="CX451" s="35"/>
      <c r="CY451" s="35"/>
      <c r="CZ451" s="35"/>
      <c r="DA451" s="35"/>
      <c r="DB451" s="35"/>
      <c r="DC451" s="35"/>
      <c r="DD451" s="35"/>
      <c r="DE451" s="35"/>
      <c r="DF451" s="35"/>
      <c r="DG451" s="35"/>
      <c r="DH451" s="35"/>
      <c r="DI451" s="35"/>
      <c r="DJ451" s="35"/>
      <c r="DK451" s="35"/>
      <c r="DL451" s="35"/>
      <c r="DM451" s="35"/>
      <c r="DN451" s="35"/>
      <c r="DO451" s="35"/>
      <c r="DP451" s="35"/>
      <c r="DQ451" s="35"/>
      <c r="DR451" s="35"/>
      <c r="DS451" s="35"/>
      <c r="DT451" s="35"/>
      <c r="DU451" s="35"/>
      <c r="DV451" s="35"/>
      <c r="DW451" s="35"/>
      <c r="DX451" s="35"/>
      <c r="DY451" s="35"/>
      <c r="DZ451" s="35"/>
      <c r="EA451" s="35"/>
      <c r="EB451" s="35"/>
      <c r="EC451" s="35"/>
      <c r="ED451" s="35"/>
      <c r="EE451" s="35"/>
      <c r="EF451" s="35"/>
      <c r="EG451" s="35"/>
      <c r="EH451" s="35"/>
      <c r="EI451" s="35"/>
      <c r="EJ451" s="35"/>
      <c r="EK451" s="35"/>
      <c r="EL451" s="35"/>
      <c r="EM451" s="35"/>
      <c r="EN451" s="35"/>
      <c r="EO451" s="35"/>
      <c r="EP451" s="35"/>
      <c r="EQ451" s="35"/>
      <c r="ER451" s="35"/>
      <c r="ES451" s="35"/>
      <c r="ET451" s="35"/>
    </row>
    <row r="452" spans="1:150" s="63" customFormat="1" x14ac:dyDescent="0.2">
      <c r="A452" s="221"/>
      <c r="K452" s="70"/>
      <c r="L452" s="70"/>
      <c r="O452" s="64"/>
      <c r="P452" s="64"/>
      <c r="U452" s="52"/>
      <c r="V452" s="52"/>
      <c r="W452" s="102"/>
      <c r="X452" s="102"/>
      <c r="AH452" s="276"/>
      <c r="AN452" s="35"/>
      <c r="AO452" s="35"/>
      <c r="AP452" s="35"/>
      <c r="AQ452" s="35"/>
      <c r="AR452" s="35"/>
      <c r="AS452" s="35"/>
      <c r="AT452" s="35"/>
      <c r="AU452" s="35"/>
      <c r="AV452" s="35"/>
      <c r="AW452" s="35"/>
      <c r="AX452" s="35"/>
      <c r="AY452" s="35"/>
      <c r="AZ452" s="35"/>
      <c r="BA452" s="35"/>
      <c r="BB452" s="35"/>
      <c r="BC452" s="35"/>
      <c r="BD452" s="35"/>
      <c r="BE452" s="35"/>
      <c r="BF452" s="35"/>
      <c r="BG452" s="35"/>
      <c r="BH452" s="35"/>
      <c r="BI452" s="35"/>
      <c r="BJ452" s="35"/>
      <c r="BK452" s="35"/>
      <c r="BL452" s="35"/>
      <c r="BM452" s="35"/>
      <c r="BN452" s="35"/>
      <c r="BO452" s="35"/>
      <c r="BP452" s="35"/>
      <c r="BQ452" s="35"/>
      <c r="BR452" s="35"/>
      <c r="BS452" s="35"/>
      <c r="BT452" s="35"/>
      <c r="BU452" s="35"/>
      <c r="BV452" s="35"/>
      <c r="BW452" s="35"/>
      <c r="BX452" s="35"/>
      <c r="BY452" s="35"/>
      <c r="BZ452" s="35"/>
      <c r="CA452" s="35"/>
      <c r="CB452" s="35"/>
      <c r="CC452" s="35"/>
      <c r="CD452" s="35"/>
      <c r="CE452" s="35"/>
      <c r="CF452" s="35"/>
      <c r="CG452" s="35"/>
      <c r="CH452" s="35"/>
      <c r="CI452" s="35"/>
      <c r="CJ452" s="35"/>
      <c r="CK452" s="35"/>
      <c r="CL452" s="35"/>
      <c r="CM452" s="35"/>
      <c r="CN452" s="35"/>
      <c r="CO452" s="35"/>
      <c r="CP452" s="35"/>
      <c r="CQ452" s="35"/>
      <c r="CR452" s="35"/>
      <c r="CS452" s="35"/>
      <c r="CT452" s="35"/>
      <c r="CU452" s="35"/>
      <c r="CV452" s="35"/>
      <c r="CW452" s="35"/>
      <c r="CX452" s="35"/>
      <c r="CY452" s="35"/>
      <c r="CZ452" s="35"/>
      <c r="DA452" s="35"/>
      <c r="DB452" s="35"/>
      <c r="DC452" s="35"/>
      <c r="DD452" s="35"/>
      <c r="DE452" s="35"/>
      <c r="DF452" s="35"/>
      <c r="DG452" s="35"/>
      <c r="DH452" s="35"/>
      <c r="DI452" s="35"/>
      <c r="DJ452" s="35"/>
      <c r="DK452" s="35"/>
      <c r="DL452" s="35"/>
      <c r="DM452" s="35"/>
      <c r="DN452" s="35"/>
      <c r="DO452" s="35"/>
      <c r="DP452" s="35"/>
      <c r="DQ452" s="35"/>
      <c r="DR452" s="35"/>
      <c r="DS452" s="35"/>
      <c r="DT452" s="35"/>
      <c r="DU452" s="35"/>
      <c r="DV452" s="35"/>
      <c r="DW452" s="35"/>
      <c r="DX452" s="35"/>
      <c r="DY452" s="35"/>
      <c r="DZ452" s="35"/>
      <c r="EA452" s="35"/>
      <c r="EB452" s="35"/>
      <c r="EC452" s="35"/>
      <c r="ED452" s="35"/>
      <c r="EE452" s="35"/>
      <c r="EF452" s="35"/>
      <c r="EG452" s="35"/>
      <c r="EH452" s="35"/>
      <c r="EI452" s="35"/>
      <c r="EJ452" s="35"/>
      <c r="EK452" s="35"/>
      <c r="EL452" s="35"/>
      <c r="EM452" s="35"/>
      <c r="EN452" s="35"/>
      <c r="EO452" s="35"/>
      <c r="EP452" s="35"/>
      <c r="EQ452" s="35"/>
      <c r="ER452" s="35"/>
      <c r="ES452" s="35"/>
      <c r="ET452" s="35"/>
    </row>
    <row r="453" spans="1:150" s="63" customFormat="1" x14ac:dyDescent="0.2">
      <c r="A453" s="221"/>
      <c r="K453" s="70"/>
      <c r="L453" s="70"/>
      <c r="O453" s="64"/>
      <c r="P453" s="64"/>
      <c r="U453" s="52"/>
      <c r="V453" s="52"/>
      <c r="W453" s="102"/>
      <c r="X453" s="102"/>
      <c r="AH453" s="276"/>
      <c r="AN453" s="35"/>
      <c r="AO453" s="35"/>
      <c r="AP453" s="35"/>
      <c r="AQ453" s="35"/>
      <c r="AR453" s="35"/>
      <c r="AS453" s="35"/>
      <c r="AT453" s="35"/>
      <c r="AU453" s="35"/>
      <c r="AV453" s="35"/>
      <c r="AW453" s="35"/>
      <c r="AX453" s="35"/>
      <c r="AY453" s="35"/>
      <c r="AZ453" s="35"/>
      <c r="BA453" s="35"/>
      <c r="BB453" s="35"/>
      <c r="BC453" s="35"/>
      <c r="BD453" s="35"/>
      <c r="BE453" s="35"/>
      <c r="BF453" s="35"/>
      <c r="BG453" s="35"/>
      <c r="BH453" s="35"/>
      <c r="BI453" s="35"/>
      <c r="BJ453" s="35"/>
      <c r="BK453" s="35"/>
      <c r="BL453" s="35"/>
      <c r="BM453" s="35"/>
      <c r="BN453" s="35"/>
      <c r="BO453" s="35"/>
      <c r="BP453" s="35"/>
      <c r="BQ453" s="35"/>
      <c r="BR453" s="35"/>
      <c r="BS453" s="35"/>
      <c r="BT453" s="35"/>
      <c r="BU453" s="35"/>
      <c r="BV453" s="35"/>
      <c r="BW453" s="35"/>
      <c r="BX453" s="35"/>
      <c r="BY453" s="35"/>
      <c r="BZ453" s="35"/>
      <c r="CA453" s="35"/>
      <c r="CB453" s="35"/>
      <c r="CC453" s="35"/>
      <c r="CD453" s="35"/>
      <c r="CE453" s="35"/>
      <c r="CF453" s="35"/>
      <c r="CG453" s="35"/>
      <c r="CH453" s="35"/>
      <c r="CI453" s="35"/>
      <c r="CJ453" s="35"/>
      <c r="CK453" s="35"/>
      <c r="CL453" s="35"/>
      <c r="CM453" s="35"/>
      <c r="CN453" s="35"/>
      <c r="CO453" s="35"/>
      <c r="CP453" s="35"/>
      <c r="CQ453" s="35"/>
      <c r="CR453" s="35"/>
      <c r="CS453" s="35"/>
      <c r="CT453" s="35"/>
      <c r="CU453" s="35"/>
      <c r="CV453" s="35"/>
      <c r="CW453" s="35"/>
      <c r="CX453" s="35"/>
      <c r="CY453" s="35"/>
      <c r="CZ453" s="35"/>
      <c r="DA453" s="35"/>
      <c r="DB453" s="35"/>
      <c r="DC453" s="35"/>
      <c r="DD453" s="35"/>
      <c r="DE453" s="35"/>
      <c r="DF453" s="35"/>
      <c r="DG453" s="35"/>
      <c r="DH453" s="35"/>
      <c r="DI453" s="35"/>
      <c r="DJ453" s="35"/>
      <c r="DK453" s="35"/>
      <c r="DL453" s="35"/>
      <c r="DM453" s="35"/>
      <c r="DN453" s="35"/>
      <c r="DO453" s="35"/>
      <c r="DP453" s="35"/>
      <c r="DQ453" s="35"/>
      <c r="DR453" s="35"/>
      <c r="DS453" s="35"/>
      <c r="DT453" s="35"/>
      <c r="DU453" s="35"/>
      <c r="DV453" s="35"/>
      <c r="DW453" s="35"/>
      <c r="DX453" s="35"/>
      <c r="DY453" s="35"/>
      <c r="DZ453" s="35"/>
      <c r="EA453" s="35"/>
      <c r="EB453" s="35"/>
      <c r="EC453" s="35"/>
      <c r="ED453" s="35"/>
      <c r="EE453" s="35"/>
      <c r="EF453" s="35"/>
      <c r="EG453" s="35"/>
      <c r="EH453" s="35"/>
      <c r="EI453" s="35"/>
      <c r="EJ453" s="35"/>
      <c r="EK453" s="35"/>
      <c r="EL453" s="35"/>
      <c r="EM453" s="35"/>
      <c r="EN453" s="35"/>
      <c r="EO453" s="35"/>
      <c r="EP453" s="35"/>
      <c r="EQ453" s="35"/>
      <c r="ER453" s="35"/>
      <c r="ES453" s="35"/>
      <c r="ET453" s="35"/>
    </row>
    <row r="454" spans="1:150" s="63" customFormat="1" x14ac:dyDescent="0.2">
      <c r="A454" s="221"/>
      <c r="K454" s="70"/>
      <c r="L454" s="70"/>
      <c r="O454" s="64"/>
      <c r="P454" s="64"/>
      <c r="U454" s="52"/>
      <c r="V454" s="52"/>
      <c r="W454" s="102"/>
      <c r="X454" s="102"/>
      <c r="AH454" s="276"/>
      <c r="AN454" s="35"/>
      <c r="AO454" s="35"/>
      <c r="AP454" s="35"/>
      <c r="AQ454" s="35"/>
      <c r="AR454" s="35"/>
      <c r="AS454" s="35"/>
      <c r="AT454" s="35"/>
      <c r="AU454" s="35"/>
      <c r="AV454" s="35"/>
      <c r="AW454" s="35"/>
      <c r="AX454" s="35"/>
      <c r="AY454" s="35"/>
      <c r="AZ454" s="35"/>
      <c r="BA454" s="35"/>
      <c r="BB454" s="35"/>
      <c r="BC454" s="35"/>
      <c r="BD454" s="35"/>
      <c r="BE454" s="35"/>
      <c r="BF454" s="35"/>
      <c r="BG454" s="35"/>
      <c r="BH454" s="35"/>
      <c r="BI454" s="35"/>
      <c r="BJ454" s="35"/>
      <c r="BK454" s="35"/>
      <c r="BL454" s="35"/>
      <c r="BM454" s="35"/>
      <c r="BN454" s="35"/>
      <c r="BO454" s="35"/>
      <c r="BP454" s="35"/>
      <c r="BQ454" s="35"/>
      <c r="BR454" s="35"/>
      <c r="BS454" s="35"/>
      <c r="BT454" s="35"/>
      <c r="BU454" s="35"/>
      <c r="BV454" s="35"/>
      <c r="BW454" s="35"/>
      <c r="BX454" s="35"/>
      <c r="BY454" s="35"/>
      <c r="BZ454" s="35"/>
      <c r="CA454" s="35"/>
      <c r="CB454" s="35"/>
      <c r="CC454" s="35"/>
      <c r="CD454" s="35"/>
      <c r="CE454" s="35"/>
      <c r="CF454" s="35"/>
      <c r="CG454" s="35"/>
      <c r="CH454" s="35"/>
      <c r="CI454" s="35"/>
      <c r="CJ454" s="35"/>
      <c r="CK454" s="35"/>
      <c r="CL454" s="35"/>
      <c r="CM454" s="35"/>
      <c r="CN454" s="35"/>
      <c r="CO454" s="35"/>
      <c r="CP454" s="35"/>
      <c r="CQ454" s="35"/>
      <c r="CR454" s="35"/>
      <c r="CS454" s="35"/>
      <c r="CT454" s="35"/>
      <c r="CU454" s="35"/>
      <c r="CV454" s="35"/>
      <c r="CW454" s="35"/>
      <c r="CX454" s="35"/>
      <c r="CY454" s="35"/>
      <c r="CZ454" s="35"/>
      <c r="DA454" s="35"/>
      <c r="DB454" s="35"/>
      <c r="DC454" s="35"/>
      <c r="DD454" s="35"/>
      <c r="DE454" s="35"/>
      <c r="DF454" s="35"/>
      <c r="DG454" s="35"/>
      <c r="DH454" s="35"/>
      <c r="DI454" s="35"/>
      <c r="DJ454" s="35"/>
      <c r="DK454" s="35"/>
      <c r="DL454" s="35"/>
      <c r="DM454" s="35"/>
      <c r="DN454" s="35"/>
      <c r="DO454" s="35"/>
      <c r="DP454" s="35"/>
      <c r="DQ454" s="35"/>
      <c r="DR454" s="35"/>
      <c r="DS454" s="35"/>
      <c r="DT454" s="35"/>
      <c r="DU454" s="35"/>
      <c r="DV454" s="35"/>
      <c r="DW454" s="35"/>
      <c r="DX454" s="35"/>
      <c r="DY454" s="35"/>
      <c r="DZ454" s="35"/>
      <c r="EA454" s="35"/>
      <c r="EB454" s="35"/>
      <c r="EC454" s="35"/>
      <c r="ED454" s="35"/>
      <c r="EE454" s="35"/>
      <c r="EF454" s="35"/>
      <c r="EG454" s="35"/>
      <c r="EH454" s="35"/>
      <c r="EI454" s="35"/>
      <c r="EJ454" s="35"/>
      <c r="EK454" s="35"/>
      <c r="EL454" s="35"/>
      <c r="EM454" s="35"/>
      <c r="EN454" s="35"/>
      <c r="EO454" s="35"/>
      <c r="EP454" s="35"/>
      <c r="EQ454" s="35"/>
      <c r="ER454" s="35"/>
      <c r="ES454" s="35"/>
      <c r="ET454" s="35"/>
    </row>
    <row r="455" spans="1:150" s="63" customFormat="1" x14ac:dyDescent="0.2">
      <c r="A455" s="221"/>
      <c r="K455" s="70"/>
      <c r="L455" s="70"/>
      <c r="O455" s="64"/>
      <c r="P455" s="64"/>
      <c r="U455" s="52"/>
      <c r="V455" s="52"/>
      <c r="W455" s="102"/>
      <c r="X455" s="102"/>
      <c r="AH455" s="276"/>
      <c r="AN455" s="35"/>
      <c r="AO455" s="35"/>
      <c r="AP455" s="35"/>
      <c r="AQ455" s="35"/>
      <c r="AR455" s="35"/>
      <c r="AS455" s="35"/>
      <c r="AT455" s="35"/>
      <c r="AU455" s="35"/>
      <c r="AV455" s="35"/>
      <c r="AW455" s="35"/>
      <c r="AX455" s="35"/>
      <c r="AY455" s="35"/>
      <c r="AZ455" s="35"/>
      <c r="BA455" s="35"/>
      <c r="BB455" s="35"/>
      <c r="BC455" s="35"/>
      <c r="BD455" s="35"/>
      <c r="BE455" s="35"/>
      <c r="BF455" s="35"/>
      <c r="BG455" s="35"/>
      <c r="BH455" s="35"/>
      <c r="BI455" s="35"/>
      <c r="BJ455" s="35"/>
      <c r="BK455" s="35"/>
      <c r="BL455" s="35"/>
      <c r="BM455" s="35"/>
      <c r="BN455" s="35"/>
      <c r="BO455" s="35"/>
      <c r="BP455" s="35"/>
      <c r="BQ455" s="35"/>
      <c r="BR455" s="35"/>
      <c r="BS455" s="35"/>
      <c r="BT455" s="35"/>
      <c r="BU455" s="35"/>
      <c r="BV455" s="35"/>
      <c r="BW455" s="35"/>
      <c r="BX455" s="35"/>
      <c r="BY455" s="35"/>
      <c r="BZ455" s="35"/>
      <c r="CA455" s="35"/>
      <c r="CB455" s="35"/>
      <c r="CC455" s="35"/>
      <c r="CD455" s="35"/>
      <c r="CE455" s="35"/>
      <c r="CF455" s="35"/>
      <c r="CG455" s="35"/>
      <c r="CH455" s="35"/>
      <c r="CI455" s="35"/>
      <c r="CJ455" s="35"/>
      <c r="CK455" s="35"/>
      <c r="CL455" s="35"/>
      <c r="CM455" s="35"/>
      <c r="CN455" s="35"/>
      <c r="CO455" s="35"/>
      <c r="CP455" s="35"/>
      <c r="CQ455" s="35"/>
      <c r="CR455" s="35"/>
      <c r="CS455" s="35"/>
      <c r="CT455" s="35"/>
      <c r="CU455" s="35"/>
      <c r="CV455" s="35"/>
      <c r="CW455" s="35"/>
      <c r="CX455" s="35"/>
      <c r="CY455" s="35"/>
      <c r="CZ455" s="35"/>
      <c r="DA455" s="35"/>
      <c r="DB455" s="35"/>
      <c r="DC455" s="35"/>
      <c r="DD455" s="35"/>
      <c r="DE455" s="35"/>
      <c r="DF455" s="35"/>
      <c r="DG455" s="35"/>
      <c r="DH455" s="35"/>
      <c r="DI455" s="35"/>
      <c r="DJ455" s="35"/>
      <c r="DK455" s="35"/>
      <c r="DL455" s="35"/>
      <c r="DM455" s="35"/>
      <c r="DN455" s="35"/>
      <c r="DO455" s="35"/>
      <c r="DP455" s="35"/>
      <c r="DQ455" s="35"/>
      <c r="DR455" s="35"/>
      <c r="DS455" s="35"/>
      <c r="DT455" s="35"/>
      <c r="DU455" s="35"/>
      <c r="DV455" s="35"/>
      <c r="DW455" s="35"/>
      <c r="DX455" s="35"/>
      <c r="DY455" s="35"/>
      <c r="DZ455" s="35"/>
      <c r="EA455" s="35"/>
      <c r="EB455" s="35"/>
      <c r="EC455" s="35"/>
      <c r="ED455" s="35"/>
      <c r="EE455" s="35"/>
      <c r="EF455" s="35"/>
      <c r="EG455" s="35"/>
      <c r="EH455" s="35"/>
      <c r="EI455" s="35"/>
      <c r="EJ455" s="35"/>
      <c r="EK455" s="35"/>
      <c r="EL455" s="35"/>
      <c r="EM455" s="35"/>
      <c r="EN455" s="35"/>
      <c r="EO455" s="35"/>
      <c r="EP455" s="35"/>
      <c r="EQ455" s="35"/>
      <c r="ER455" s="35"/>
      <c r="ES455" s="35"/>
      <c r="ET455" s="35"/>
    </row>
    <row r="456" spans="1:150" s="63" customFormat="1" x14ac:dyDescent="0.2">
      <c r="A456" s="221"/>
      <c r="K456" s="70"/>
      <c r="L456" s="70"/>
      <c r="O456" s="64"/>
      <c r="P456" s="64"/>
      <c r="U456" s="52"/>
      <c r="V456" s="52"/>
      <c r="W456" s="102"/>
      <c r="X456" s="102"/>
      <c r="AH456" s="276"/>
      <c r="AN456" s="35"/>
      <c r="AO456" s="35"/>
      <c r="AP456" s="35"/>
      <c r="AQ456" s="35"/>
      <c r="AR456" s="35"/>
      <c r="AS456" s="35"/>
      <c r="AT456" s="35"/>
      <c r="AU456" s="35"/>
      <c r="AV456" s="35"/>
      <c r="AW456" s="35"/>
      <c r="AX456" s="35"/>
      <c r="AY456" s="35"/>
      <c r="AZ456" s="35"/>
      <c r="BA456" s="35"/>
      <c r="BB456" s="35"/>
      <c r="BC456" s="35"/>
      <c r="BD456" s="35"/>
      <c r="BE456" s="35"/>
      <c r="BF456" s="35"/>
      <c r="BG456" s="35"/>
      <c r="BH456" s="35"/>
      <c r="BI456" s="35"/>
      <c r="BJ456" s="35"/>
      <c r="BK456" s="35"/>
      <c r="BL456" s="35"/>
      <c r="BM456" s="35"/>
      <c r="BN456" s="35"/>
      <c r="BO456" s="35"/>
      <c r="BP456" s="35"/>
      <c r="BQ456" s="35"/>
      <c r="BR456" s="35"/>
      <c r="BS456" s="35"/>
      <c r="BT456" s="35"/>
      <c r="BU456" s="35"/>
      <c r="BV456" s="35"/>
      <c r="BW456" s="35"/>
      <c r="BX456" s="35"/>
      <c r="BY456" s="35"/>
      <c r="BZ456" s="35"/>
      <c r="CA456" s="35"/>
      <c r="CB456" s="35"/>
      <c r="CC456" s="35"/>
      <c r="CD456" s="35"/>
      <c r="CE456" s="35"/>
      <c r="CF456" s="35"/>
      <c r="CG456" s="35"/>
      <c r="CH456" s="35"/>
      <c r="CI456" s="35"/>
      <c r="CJ456" s="35"/>
      <c r="CK456" s="35"/>
      <c r="CL456" s="35"/>
      <c r="CM456" s="35"/>
      <c r="CN456" s="35"/>
      <c r="CO456" s="35"/>
      <c r="CP456" s="35"/>
      <c r="CQ456" s="35"/>
      <c r="CR456" s="35"/>
      <c r="CS456" s="35"/>
      <c r="CT456" s="35"/>
      <c r="CU456" s="35"/>
      <c r="CV456" s="35"/>
      <c r="CW456" s="35"/>
      <c r="CX456" s="35"/>
      <c r="CY456" s="35"/>
      <c r="CZ456" s="35"/>
      <c r="DA456" s="35"/>
      <c r="DB456" s="35"/>
      <c r="DC456" s="35"/>
      <c r="DD456" s="35"/>
      <c r="DE456" s="35"/>
      <c r="DF456" s="35"/>
      <c r="DG456" s="35"/>
      <c r="DH456" s="35"/>
      <c r="DI456" s="35"/>
      <c r="DJ456" s="35"/>
      <c r="DK456" s="35"/>
      <c r="DL456" s="35"/>
      <c r="DM456" s="35"/>
      <c r="DN456" s="35"/>
      <c r="DO456" s="35"/>
      <c r="DP456" s="35"/>
      <c r="DQ456" s="35"/>
      <c r="DR456" s="35"/>
      <c r="DS456" s="35"/>
      <c r="DT456" s="35"/>
      <c r="DU456" s="35"/>
      <c r="DV456" s="35"/>
      <c r="DW456" s="35"/>
      <c r="DX456" s="35"/>
      <c r="DY456" s="35"/>
      <c r="DZ456" s="35"/>
      <c r="EA456" s="35"/>
      <c r="EB456" s="35"/>
      <c r="EC456" s="35"/>
      <c r="ED456" s="35"/>
      <c r="EE456" s="35"/>
      <c r="EF456" s="35"/>
      <c r="EG456" s="35"/>
      <c r="EH456" s="35"/>
      <c r="EI456" s="35"/>
      <c r="EJ456" s="35"/>
      <c r="EK456" s="35"/>
      <c r="EL456" s="35"/>
      <c r="EM456" s="35"/>
      <c r="EN456" s="35"/>
      <c r="EO456" s="35"/>
      <c r="EP456" s="35"/>
      <c r="EQ456" s="35"/>
      <c r="ER456" s="35"/>
      <c r="ES456" s="35"/>
      <c r="ET456" s="35"/>
    </row>
    <row r="457" spans="1:150" s="63" customFormat="1" x14ac:dyDescent="0.2">
      <c r="A457" s="221"/>
      <c r="K457" s="70"/>
      <c r="L457" s="70"/>
      <c r="O457" s="64"/>
      <c r="P457" s="64"/>
      <c r="U457" s="52"/>
      <c r="V457" s="52"/>
      <c r="W457" s="102"/>
      <c r="X457" s="102"/>
      <c r="AH457" s="276"/>
      <c r="AN457" s="35"/>
      <c r="AO457" s="35"/>
      <c r="AP457" s="35"/>
      <c r="AQ457" s="35"/>
      <c r="AR457" s="35"/>
      <c r="AS457" s="35"/>
      <c r="AT457" s="35"/>
      <c r="AU457" s="35"/>
      <c r="AV457" s="35"/>
      <c r="AW457" s="35"/>
      <c r="AX457" s="35"/>
      <c r="AY457" s="35"/>
      <c r="AZ457" s="35"/>
      <c r="BA457" s="35"/>
      <c r="BB457" s="35"/>
      <c r="BC457" s="35"/>
      <c r="BD457" s="35"/>
      <c r="BE457" s="35"/>
      <c r="BF457" s="35"/>
      <c r="BG457" s="35"/>
      <c r="BH457" s="35"/>
      <c r="BI457" s="35"/>
      <c r="BJ457" s="35"/>
      <c r="BK457" s="35"/>
      <c r="BL457" s="35"/>
      <c r="BM457" s="35"/>
      <c r="BN457" s="35"/>
      <c r="BO457" s="35"/>
      <c r="BP457" s="35"/>
      <c r="BQ457" s="35"/>
      <c r="BR457" s="35"/>
      <c r="BS457" s="35"/>
      <c r="BT457" s="35"/>
      <c r="BU457" s="35"/>
      <c r="BV457" s="35"/>
      <c r="BW457" s="35"/>
      <c r="BX457" s="35"/>
      <c r="BY457" s="35"/>
      <c r="BZ457" s="35"/>
      <c r="CA457" s="35"/>
      <c r="CB457" s="35"/>
      <c r="CC457" s="35"/>
      <c r="CD457" s="35"/>
      <c r="CE457" s="35"/>
      <c r="CF457" s="35"/>
      <c r="CG457" s="35"/>
      <c r="CH457" s="35"/>
      <c r="CI457" s="35"/>
      <c r="CJ457" s="35"/>
      <c r="CK457" s="35"/>
      <c r="CL457" s="35"/>
      <c r="CM457" s="35"/>
      <c r="CN457" s="35"/>
      <c r="CO457" s="35"/>
      <c r="CP457" s="35"/>
      <c r="CQ457" s="35"/>
      <c r="CR457" s="35"/>
      <c r="CS457" s="35"/>
      <c r="CT457" s="35"/>
      <c r="CU457" s="35"/>
      <c r="CV457" s="35"/>
      <c r="CW457" s="35"/>
      <c r="CX457" s="35"/>
      <c r="CY457" s="35"/>
      <c r="CZ457" s="35"/>
      <c r="DA457" s="35"/>
      <c r="DB457" s="35"/>
      <c r="DC457" s="35"/>
      <c r="DD457" s="35"/>
      <c r="DE457" s="35"/>
      <c r="DF457" s="35"/>
      <c r="DG457" s="35"/>
      <c r="DH457" s="35"/>
      <c r="DI457" s="35"/>
      <c r="DJ457" s="35"/>
      <c r="DK457" s="35"/>
      <c r="DL457" s="35"/>
      <c r="DM457" s="35"/>
      <c r="DN457" s="35"/>
      <c r="DO457" s="35"/>
      <c r="DP457" s="35"/>
      <c r="DQ457" s="35"/>
      <c r="DR457" s="35"/>
      <c r="DS457" s="35"/>
      <c r="DT457" s="35"/>
      <c r="DU457" s="35"/>
      <c r="DV457" s="35"/>
      <c r="DW457" s="35"/>
      <c r="DX457" s="35"/>
      <c r="DY457" s="35"/>
      <c r="DZ457" s="35"/>
      <c r="EA457" s="35"/>
      <c r="EB457" s="35"/>
      <c r="EC457" s="35"/>
      <c r="ED457" s="35"/>
      <c r="EE457" s="35"/>
      <c r="EF457" s="35"/>
      <c r="EG457" s="35"/>
      <c r="EH457" s="35"/>
      <c r="EI457" s="35"/>
      <c r="EJ457" s="35"/>
      <c r="EK457" s="35"/>
      <c r="EL457" s="35"/>
      <c r="EM457" s="35"/>
      <c r="EN457" s="35"/>
      <c r="EO457" s="35"/>
      <c r="EP457" s="35"/>
      <c r="EQ457" s="35"/>
      <c r="ER457" s="35"/>
      <c r="ES457" s="35"/>
      <c r="ET457" s="35"/>
    </row>
    <row r="458" spans="1:150" s="63" customFormat="1" x14ac:dyDescent="0.2">
      <c r="A458" s="221"/>
      <c r="K458" s="70"/>
      <c r="L458" s="70"/>
      <c r="O458" s="64"/>
      <c r="P458" s="64"/>
      <c r="U458" s="52"/>
      <c r="V458" s="52"/>
      <c r="W458" s="102"/>
      <c r="X458" s="102"/>
      <c r="AH458" s="276"/>
      <c r="AN458" s="35"/>
      <c r="AO458" s="35"/>
      <c r="AP458" s="35"/>
      <c r="AQ458" s="35"/>
      <c r="AR458" s="35"/>
      <c r="AS458" s="35"/>
      <c r="AT458" s="35"/>
      <c r="AU458" s="35"/>
      <c r="AV458" s="35"/>
      <c r="AW458" s="35"/>
      <c r="AX458" s="35"/>
      <c r="AY458" s="35"/>
      <c r="AZ458" s="35"/>
      <c r="BA458" s="35"/>
      <c r="BB458" s="35"/>
      <c r="BC458" s="35"/>
      <c r="BD458" s="35"/>
      <c r="BE458" s="35"/>
      <c r="BF458" s="35"/>
      <c r="BG458" s="35"/>
      <c r="BH458" s="35"/>
      <c r="BI458" s="35"/>
      <c r="BJ458" s="35"/>
      <c r="BK458" s="35"/>
      <c r="BL458" s="35"/>
      <c r="BM458" s="35"/>
      <c r="BN458" s="35"/>
      <c r="BO458" s="35"/>
      <c r="BP458" s="35"/>
      <c r="BQ458" s="35"/>
      <c r="BR458" s="35"/>
      <c r="BS458" s="35"/>
      <c r="BT458" s="35"/>
      <c r="BU458" s="35"/>
      <c r="BV458" s="35"/>
      <c r="BW458" s="35"/>
      <c r="BX458" s="35"/>
      <c r="BY458" s="35"/>
      <c r="BZ458" s="35"/>
      <c r="CA458" s="35"/>
      <c r="CB458" s="35"/>
      <c r="CC458" s="35"/>
      <c r="CD458" s="35"/>
      <c r="CE458" s="35"/>
      <c r="CF458" s="35"/>
      <c r="CG458" s="35"/>
      <c r="CH458" s="35"/>
      <c r="CI458" s="35"/>
      <c r="CJ458" s="35"/>
      <c r="CK458" s="35"/>
      <c r="CL458" s="35"/>
      <c r="CM458" s="35"/>
      <c r="CN458" s="35"/>
      <c r="CO458" s="35"/>
      <c r="CP458" s="35"/>
      <c r="CQ458" s="35"/>
      <c r="CR458" s="35"/>
      <c r="CS458" s="35"/>
      <c r="CT458" s="35"/>
      <c r="CU458" s="35"/>
      <c r="CV458" s="35"/>
      <c r="CW458" s="35"/>
      <c r="CX458" s="35"/>
      <c r="CY458" s="35"/>
      <c r="CZ458" s="35"/>
      <c r="DA458" s="35"/>
      <c r="DB458" s="35"/>
      <c r="DC458" s="35"/>
      <c r="DD458" s="35"/>
      <c r="DE458" s="35"/>
      <c r="DF458" s="35"/>
      <c r="DG458" s="35"/>
      <c r="DH458" s="35"/>
      <c r="DI458" s="35"/>
      <c r="DJ458" s="35"/>
      <c r="DK458" s="35"/>
      <c r="DL458" s="35"/>
      <c r="DM458" s="35"/>
      <c r="DN458" s="35"/>
      <c r="DO458" s="35"/>
      <c r="DP458" s="35"/>
      <c r="DQ458" s="35"/>
      <c r="DR458" s="35"/>
      <c r="DS458" s="35"/>
      <c r="DT458" s="35"/>
      <c r="DU458" s="35"/>
      <c r="DV458" s="35"/>
      <c r="DW458" s="35"/>
      <c r="DX458" s="35"/>
      <c r="DY458" s="35"/>
      <c r="DZ458" s="35"/>
      <c r="EA458" s="35"/>
      <c r="EB458" s="35"/>
      <c r="EC458" s="35"/>
      <c r="ED458" s="35"/>
      <c r="EE458" s="35"/>
      <c r="EF458" s="35"/>
      <c r="EG458" s="35"/>
      <c r="EH458" s="35"/>
      <c r="EI458" s="35"/>
      <c r="EJ458" s="35"/>
      <c r="EK458" s="35"/>
      <c r="EL458" s="35"/>
      <c r="EM458" s="35"/>
      <c r="EN458" s="35"/>
      <c r="EO458" s="35"/>
      <c r="EP458" s="35"/>
      <c r="EQ458" s="35"/>
      <c r="ER458" s="35"/>
      <c r="ES458" s="35"/>
      <c r="ET458" s="35"/>
    </row>
    <row r="459" spans="1:150" s="63" customFormat="1" x14ac:dyDescent="0.2">
      <c r="A459" s="221"/>
      <c r="K459" s="70"/>
      <c r="L459" s="70"/>
      <c r="O459" s="64"/>
      <c r="P459" s="64"/>
      <c r="U459" s="52"/>
      <c r="V459" s="52"/>
      <c r="W459" s="102"/>
      <c r="X459" s="102"/>
      <c r="AH459" s="276"/>
      <c r="AN459" s="35"/>
      <c r="AO459" s="35"/>
      <c r="AP459" s="35"/>
      <c r="AQ459" s="35"/>
      <c r="AR459" s="35"/>
      <c r="AS459" s="35"/>
      <c r="AT459" s="35"/>
      <c r="AU459" s="35"/>
      <c r="AV459" s="35"/>
      <c r="AW459" s="35"/>
      <c r="AX459" s="35"/>
      <c r="AY459" s="35"/>
      <c r="AZ459" s="35"/>
      <c r="BA459" s="35"/>
      <c r="BB459" s="35"/>
      <c r="BC459" s="35"/>
      <c r="BD459" s="35"/>
      <c r="BE459" s="35"/>
      <c r="BF459" s="35"/>
      <c r="BG459" s="35"/>
      <c r="BH459" s="35"/>
      <c r="BI459" s="35"/>
      <c r="BJ459" s="35"/>
      <c r="BK459" s="35"/>
      <c r="BL459" s="35"/>
      <c r="BM459" s="35"/>
      <c r="BN459" s="35"/>
      <c r="BO459" s="35"/>
      <c r="BP459" s="35"/>
      <c r="BQ459" s="35"/>
      <c r="BR459" s="35"/>
      <c r="BS459" s="35"/>
      <c r="BT459" s="35"/>
      <c r="BU459" s="35"/>
      <c r="BV459" s="35"/>
      <c r="BW459" s="35"/>
      <c r="BX459" s="35"/>
      <c r="BY459" s="35"/>
      <c r="BZ459" s="35"/>
      <c r="CA459" s="35"/>
      <c r="CB459" s="35"/>
      <c r="CC459" s="35"/>
      <c r="CD459" s="35"/>
      <c r="CE459" s="35"/>
      <c r="CF459" s="35"/>
      <c r="CG459" s="35"/>
      <c r="CH459" s="35"/>
      <c r="CI459" s="35"/>
      <c r="CJ459" s="35"/>
      <c r="CK459" s="35"/>
      <c r="CL459" s="35"/>
      <c r="CM459" s="35"/>
      <c r="CN459" s="35"/>
      <c r="CO459" s="35"/>
      <c r="CP459" s="35"/>
      <c r="CQ459" s="35"/>
      <c r="CR459" s="35"/>
      <c r="CS459" s="35"/>
      <c r="CT459" s="35"/>
      <c r="CU459" s="35"/>
      <c r="CV459" s="35"/>
      <c r="CW459" s="35"/>
      <c r="CX459" s="35"/>
      <c r="CY459" s="35"/>
      <c r="CZ459" s="35"/>
      <c r="DA459" s="35"/>
      <c r="DB459" s="35"/>
      <c r="DC459" s="35"/>
      <c r="DD459" s="35"/>
      <c r="DE459" s="35"/>
      <c r="DF459" s="35"/>
      <c r="DG459" s="35"/>
      <c r="DH459" s="35"/>
      <c r="DI459" s="35"/>
      <c r="DJ459" s="35"/>
      <c r="DK459" s="35"/>
      <c r="DL459" s="35"/>
      <c r="DM459" s="35"/>
      <c r="DN459" s="35"/>
      <c r="DO459" s="35"/>
      <c r="DP459" s="35"/>
      <c r="DQ459" s="35"/>
      <c r="DR459" s="35"/>
      <c r="DS459" s="35"/>
      <c r="DT459" s="35"/>
      <c r="DU459" s="35"/>
      <c r="DV459" s="35"/>
      <c r="DW459" s="35"/>
      <c r="DX459" s="35"/>
      <c r="DY459" s="35"/>
      <c r="DZ459" s="35"/>
      <c r="EA459" s="35"/>
      <c r="EB459" s="35"/>
      <c r="EC459" s="35"/>
      <c r="ED459" s="35"/>
      <c r="EE459" s="35"/>
      <c r="EF459" s="35"/>
      <c r="EG459" s="35"/>
      <c r="EH459" s="35"/>
      <c r="EI459" s="35"/>
      <c r="EJ459" s="35"/>
      <c r="EK459" s="35"/>
      <c r="EL459" s="35"/>
      <c r="EM459" s="35"/>
      <c r="EN459" s="35"/>
      <c r="EO459" s="35"/>
      <c r="EP459" s="35"/>
      <c r="EQ459" s="35"/>
      <c r="ER459" s="35"/>
      <c r="ES459" s="35"/>
      <c r="ET459" s="35"/>
    </row>
    <row r="460" spans="1:150" s="63" customFormat="1" x14ac:dyDescent="0.2">
      <c r="A460" s="221"/>
      <c r="K460" s="70"/>
      <c r="L460" s="70"/>
      <c r="O460" s="64"/>
      <c r="P460" s="64"/>
      <c r="U460" s="52"/>
      <c r="V460" s="52"/>
      <c r="W460" s="102"/>
      <c r="X460" s="102"/>
      <c r="AH460" s="276"/>
      <c r="AN460" s="35"/>
      <c r="AO460" s="35"/>
      <c r="AP460" s="35"/>
      <c r="AQ460" s="35"/>
      <c r="AR460" s="35"/>
      <c r="AS460" s="35"/>
      <c r="AT460" s="35"/>
      <c r="AU460" s="35"/>
      <c r="AV460" s="35"/>
      <c r="AW460" s="35"/>
      <c r="AX460" s="35"/>
      <c r="AY460" s="35"/>
      <c r="AZ460" s="35"/>
      <c r="BA460" s="35"/>
      <c r="BB460" s="35"/>
      <c r="BC460" s="35"/>
      <c r="BD460" s="35"/>
      <c r="BE460" s="35"/>
      <c r="BF460" s="35"/>
      <c r="BG460" s="35"/>
      <c r="BH460" s="35"/>
      <c r="BI460" s="35"/>
      <c r="BJ460" s="35"/>
      <c r="BK460" s="35"/>
      <c r="BL460" s="35"/>
      <c r="BM460" s="35"/>
      <c r="BN460" s="35"/>
      <c r="BO460" s="35"/>
      <c r="BP460" s="35"/>
      <c r="BQ460" s="35"/>
      <c r="BR460" s="35"/>
      <c r="BS460" s="35"/>
      <c r="BT460" s="35"/>
      <c r="BU460" s="35"/>
      <c r="BV460" s="35"/>
      <c r="BW460" s="35"/>
      <c r="BX460" s="35"/>
      <c r="BY460" s="35"/>
      <c r="BZ460" s="35"/>
      <c r="CA460" s="35"/>
      <c r="CB460" s="35"/>
      <c r="CC460" s="35"/>
      <c r="CD460" s="35"/>
      <c r="CE460" s="35"/>
      <c r="CF460" s="35"/>
      <c r="CG460" s="35"/>
      <c r="CH460" s="35"/>
      <c r="CI460" s="35"/>
      <c r="CJ460" s="35"/>
      <c r="CK460" s="35"/>
      <c r="CL460" s="35"/>
      <c r="CM460" s="35"/>
      <c r="CN460" s="35"/>
      <c r="CO460" s="35"/>
      <c r="CP460" s="35"/>
      <c r="CQ460" s="35"/>
      <c r="CR460" s="35"/>
      <c r="CS460" s="35"/>
      <c r="CT460" s="35"/>
      <c r="CU460" s="35"/>
      <c r="CV460" s="35"/>
      <c r="CW460" s="35"/>
      <c r="CX460" s="35"/>
      <c r="CY460" s="35"/>
      <c r="CZ460" s="35"/>
      <c r="DA460" s="35"/>
      <c r="DB460" s="35"/>
      <c r="DC460" s="35"/>
      <c r="DD460" s="35"/>
      <c r="DE460" s="35"/>
      <c r="DF460" s="35"/>
      <c r="DG460" s="35"/>
      <c r="DH460" s="35"/>
      <c r="DI460" s="35"/>
      <c r="DJ460" s="35"/>
      <c r="DK460" s="35"/>
      <c r="DL460" s="35"/>
      <c r="DM460" s="35"/>
      <c r="DN460" s="35"/>
      <c r="DO460" s="35"/>
      <c r="DP460" s="35"/>
      <c r="DQ460" s="35"/>
      <c r="DR460" s="35"/>
      <c r="DS460" s="35"/>
      <c r="DT460" s="35"/>
      <c r="DU460" s="35"/>
      <c r="DV460" s="35"/>
      <c r="DW460" s="35"/>
      <c r="DX460" s="35"/>
      <c r="DY460" s="35"/>
      <c r="DZ460" s="35"/>
      <c r="EA460" s="35"/>
      <c r="EB460" s="35"/>
      <c r="EC460" s="35"/>
      <c r="ED460" s="35"/>
      <c r="EE460" s="35"/>
      <c r="EF460" s="35"/>
      <c r="EG460" s="35"/>
      <c r="EH460" s="35"/>
      <c r="EI460" s="35"/>
      <c r="EJ460" s="35"/>
      <c r="EK460" s="35"/>
      <c r="EL460" s="35"/>
      <c r="EM460" s="35"/>
      <c r="EN460" s="35"/>
      <c r="EO460" s="35"/>
      <c r="EP460" s="35"/>
      <c r="EQ460" s="35"/>
      <c r="ER460" s="35"/>
      <c r="ES460" s="35"/>
      <c r="ET460" s="35"/>
    </row>
    <row r="461" spans="1:150" s="63" customFormat="1" x14ac:dyDescent="0.2">
      <c r="A461" s="221"/>
      <c r="K461" s="70"/>
      <c r="L461" s="70"/>
      <c r="O461" s="64"/>
      <c r="P461" s="64"/>
      <c r="U461" s="52"/>
      <c r="V461" s="52"/>
      <c r="W461" s="102"/>
      <c r="X461" s="102"/>
      <c r="AH461" s="276"/>
      <c r="AN461" s="35"/>
      <c r="AO461" s="35"/>
      <c r="AP461" s="35"/>
      <c r="AQ461" s="35"/>
      <c r="AR461" s="35"/>
      <c r="AS461" s="35"/>
      <c r="AT461" s="35"/>
      <c r="AU461" s="35"/>
      <c r="AV461" s="35"/>
      <c r="AW461" s="35"/>
      <c r="AX461" s="35"/>
      <c r="AY461" s="35"/>
      <c r="AZ461" s="35"/>
      <c r="BA461" s="35"/>
      <c r="BB461" s="35"/>
      <c r="BC461" s="35"/>
      <c r="BD461" s="35"/>
      <c r="BE461" s="35"/>
      <c r="BF461" s="35"/>
      <c r="BG461" s="35"/>
      <c r="BH461" s="35"/>
      <c r="BI461" s="35"/>
      <c r="BJ461" s="35"/>
      <c r="BK461" s="35"/>
      <c r="BL461" s="35"/>
      <c r="BM461" s="35"/>
      <c r="BN461" s="35"/>
      <c r="BO461" s="35"/>
      <c r="BP461" s="35"/>
      <c r="BQ461" s="35"/>
      <c r="BR461" s="35"/>
      <c r="BS461" s="35"/>
      <c r="BT461" s="35"/>
      <c r="BU461" s="35"/>
      <c r="BV461" s="35"/>
      <c r="BW461" s="35"/>
      <c r="BX461" s="35"/>
      <c r="BY461" s="35"/>
      <c r="BZ461" s="35"/>
      <c r="CA461" s="35"/>
      <c r="CB461" s="35"/>
      <c r="CC461" s="35"/>
      <c r="CD461" s="35"/>
      <c r="CE461" s="35"/>
      <c r="CF461" s="35"/>
      <c r="CG461" s="35"/>
      <c r="CH461" s="35"/>
      <c r="CI461" s="35"/>
      <c r="CJ461" s="35"/>
      <c r="CK461" s="35"/>
      <c r="CL461" s="35"/>
      <c r="CM461" s="35"/>
      <c r="CN461" s="35"/>
      <c r="CO461" s="35"/>
      <c r="CP461" s="35"/>
      <c r="CQ461" s="35"/>
      <c r="CR461" s="35"/>
      <c r="CS461" s="35"/>
      <c r="CT461" s="35"/>
      <c r="CU461" s="35"/>
      <c r="CV461" s="35"/>
      <c r="CW461" s="35"/>
      <c r="CX461" s="35"/>
      <c r="CY461" s="35"/>
      <c r="CZ461" s="35"/>
      <c r="DA461" s="35"/>
      <c r="DB461" s="35"/>
      <c r="DC461" s="35"/>
      <c r="DD461" s="35"/>
      <c r="DE461" s="35"/>
      <c r="DF461" s="35"/>
      <c r="DG461" s="35"/>
      <c r="DH461" s="35"/>
      <c r="DI461" s="35"/>
      <c r="DJ461" s="35"/>
      <c r="DK461" s="35"/>
      <c r="DL461" s="35"/>
      <c r="DM461" s="35"/>
      <c r="DN461" s="35"/>
      <c r="DO461" s="35"/>
      <c r="DP461" s="35"/>
      <c r="DQ461" s="35"/>
      <c r="DR461" s="35"/>
      <c r="DS461" s="35"/>
      <c r="DT461" s="35"/>
      <c r="DU461" s="35"/>
      <c r="DV461" s="35"/>
      <c r="DW461" s="35"/>
      <c r="DX461" s="35"/>
      <c r="DY461" s="35"/>
      <c r="DZ461" s="35"/>
      <c r="EA461" s="35"/>
      <c r="EB461" s="35"/>
      <c r="EC461" s="35"/>
      <c r="ED461" s="35"/>
      <c r="EE461" s="35"/>
      <c r="EF461" s="35"/>
      <c r="EG461" s="35"/>
      <c r="EH461" s="35"/>
      <c r="EI461" s="35"/>
      <c r="EJ461" s="35"/>
      <c r="EK461" s="35"/>
      <c r="EL461" s="35"/>
      <c r="EM461" s="35"/>
      <c r="EN461" s="35"/>
      <c r="EO461" s="35"/>
      <c r="EP461" s="35"/>
      <c r="EQ461" s="35"/>
      <c r="ER461" s="35"/>
      <c r="ES461" s="35"/>
      <c r="ET461" s="35"/>
    </row>
    <row r="462" spans="1:150" s="63" customFormat="1" x14ac:dyDescent="0.2">
      <c r="A462" s="221"/>
      <c r="K462" s="70"/>
      <c r="L462" s="70"/>
      <c r="O462" s="64"/>
      <c r="P462" s="64"/>
      <c r="U462" s="52"/>
      <c r="V462" s="52"/>
      <c r="W462" s="102"/>
      <c r="X462" s="102"/>
      <c r="AH462" s="276"/>
      <c r="AN462" s="35"/>
      <c r="AO462" s="35"/>
      <c r="AP462" s="35"/>
      <c r="AQ462" s="35"/>
      <c r="AR462" s="35"/>
      <c r="AS462" s="35"/>
      <c r="AT462" s="35"/>
      <c r="AU462" s="35"/>
      <c r="AV462" s="35"/>
      <c r="AW462" s="35"/>
      <c r="AX462" s="35"/>
      <c r="AY462" s="35"/>
      <c r="AZ462" s="35"/>
      <c r="BA462" s="35"/>
      <c r="BB462" s="35"/>
      <c r="BC462" s="35"/>
      <c r="BD462" s="35"/>
      <c r="BE462" s="35"/>
      <c r="BF462" s="35"/>
      <c r="BG462" s="35"/>
      <c r="BH462" s="35"/>
      <c r="BI462" s="35"/>
      <c r="BJ462" s="35"/>
      <c r="BK462" s="35"/>
      <c r="BL462" s="35"/>
      <c r="BM462" s="35"/>
      <c r="BN462" s="35"/>
      <c r="BO462" s="35"/>
      <c r="BP462" s="35"/>
      <c r="BQ462" s="35"/>
      <c r="BR462" s="35"/>
      <c r="BS462" s="35"/>
      <c r="BT462" s="35"/>
      <c r="BU462" s="35"/>
      <c r="BV462" s="35"/>
      <c r="BW462" s="35"/>
      <c r="BX462" s="35"/>
      <c r="BY462" s="35"/>
      <c r="BZ462" s="35"/>
      <c r="CA462" s="35"/>
      <c r="CB462" s="35"/>
      <c r="CC462" s="35"/>
      <c r="CD462" s="35"/>
      <c r="CE462" s="35"/>
      <c r="CF462" s="35"/>
      <c r="CG462" s="35"/>
      <c r="CH462" s="35"/>
      <c r="CI462" s="35"/>
      <c r="CJ462" s="35"/>
      <c r="CK462" s="35"/>
      <c r="CL462" s="35"/>
      <c r="CM462" s="35"/>
      <c r="CN462" s="35"/>
      <c r="CO462" s="35"/>
      <c r="CP462" s="35"/>
      <c r="CQ462" s="35"/>
      <c r="CR462" s="35"/>
      <c r="CS462" s="35"/>
      <c r="CT462" s="35"/>
      <c r="CU462" s="35"/>
      <c r="CV462" s="35"/>
      <c r="CW462" s="35"/>
      <c r="CX462" s="35"/>
      <c r="CY462" s="35"/>
      <c r="CZ462" s="35"/>
      <c r="DA462" s="35"/>
      <c r="DB462" s="35"/>
      <c r="DC462" s="35"/>
      <c r="DD462" s="35"/>
      <c r="DE462" s="35"/>
      <c r="DF462" s="35"/>
      <c r="DG462" s="35"/>
      <c r="DH462" s="35"/>
      <c r="DI462" s="35"/>
      <c r="DJ462" s="35"/>
      <c r="DK462" s="35"/>
      <c r="DL462" s="35"/>
      <c r="DM462" s="35"/>
      <c r="DN462" s="35"/>
      <c r="DO462" s="35"/>
      <c r="DP462" s="35"/>
      <c r="DQ462" s="35"/>
      <c r="DR462" s="35"/>
      <c r="DS462" s="35"/>
      <c r="DT462" s="35"/>
      <c r="DU462" s="35"/>
      <c r="DV462" s="35"/>
      <c r="DW462" s="35"/>
      <c r="DX462" s="35"/>
      <c r="DY462" s="35"/>
      <c r="DZ462" s="35"/>
      <c r="EA462" s="35"/>
      <c r="EB462" s="35"/>
      <c r="EC462" s="35"/>
      <c r="ED462" s="35"/>
      <c r="EE462" s="35"/>
      <c r="EF462" s="35"/>
      <c r="EG462" s="35"/>
      <c r="EH462" s="35"/>
      <c r="EI462" s="35"/>
      <c r="EJ462" s="35"/>
      <c r="EK462" s="35"/>
      <c r="EL462" s="35"/>
      <c r="EM462" s="35"/>
      <c r="EN462" s="35"/>
      <c r="EO462" s="35"/>
      <c r="EP462" s="35"/>
      <c r="EQ462" s="35"/>
      <c r="ER462" s="35"/>
      <c r="ES462" s="35"/>
      <c r="ET462" s="35"/>
    </row>
    <row r="463" spans="1:150" s="63" customFormat="1" x14ac:dyDescent="0.2">
      <c r="A463" s="221"/>
      <c r="K463" s="70"/>
      <c r="L463" s="70"/>
      <c r="O463" s="64"/>
      <c r="P463" s="64"/>
      <c r="U463" s="52"/>
      <c r="V463" s="52"/>
      <c r="W463" s="102"/>
      <c r="X463" s="102"/>
      <c r="AH463" s="276"/>
      <c r="AN463" s="35"/>
      <c r="AO463" s="35"/>
      <c r="AP463" s="35"/>
      <c r="AQ463" s="35"/>
      <c r="AR463" s="35"/>
      <c r="AS463" s="35"/>
      <c r="AT463" s="35"/>
      <c r="AU463" s="35"/>
      <c r="AV463" s="35"/>
      <c r="AW463" s="35"/>
      <c r="AX463" s="35"/>
      <c r="AY463" s="35"/>
      <c r="AZ463" s="35"/>
      <c r="BA463" s="35"/>
      <c r="BB463" s="35"/>
      <c r="BC463" s="35"/>
      <c r="BD463" s="35"/>
      <c r="BE463" s="35"/>
      <c r="BF463" s="35"/>
      <c r="BG463" s="35"/>
      <c r="BH463" s="35"/>
      <c r="BI463" s="35"/>
      <c r="BJ463" s="35"/>
      <c r="BK463" s="35"/>
      <c r="BL463" s="35"/>
      <c r="BM463" s="35"/>
      <c r="BN463" s="35"/>
      <c r="BO463" s="35"/>
      <c r="BP463" s="35"/>
      <c r="BQ463" s="35"/>
      <c r="BR463" s="35"/>
      <c r="BS463" s="35"/>
      <c r="BT463" s="35"/>
      <c r="BU463" s="35"/>
      <c r="BV463" s="35"/>
      <c r="BW463" s="35"/>
      <c r="BX463" s="35"/>
      <c r="BY463" s="35"/>
      <c r="BZ463" s="35"/>
      <c r="CA463" s="35"/>
      <c r="CB463" s="35"/>
      <c r="CC463" s="35"/>
      <c r="CD463" s="35"/>
      <c r="CE463" s="35"/>
      <c r="CF463" s="35"/>
      <c r="CG463" s="35"/>
      <c r="CH463" s="35"/>
      <c r="CI463" s="35"/>
      <c r="CJ463" s="35"/>
      <c r="CK463" s="35"/>
      <c r="CL463" s="35"/>
      <c r="CM463" s="35"/>
      <c r="CN463" s="35"/>
      <c r="CO463" s="35"/>
      <c r="CP463" s="35"/>
      <c r="CQ463" s="35"/>
      <c r="CR463" s="35"/>
      <c r="CS463" s="35"/>
      <c r="CT463" s="35"/>
      <c r="CU463" s="35"/>
      <c r="CV463" s="35"/>
      <c r="CW463" s="35"/>
      <c r="CX463" s="35"/>
      <c r="CY463" s="35"/>
      <c r="CZ463" s="35"/>
      <c r="DA463" s="35"/>
      <c r="DB463" s="35"/>
      <c r="DC463" s="35"/>
      <c r="DD463" s="35"/>
      <c r="DE463" s="35"/>
      <c r="DF463" s="35"/>
      <c r="DG463" s="35"/>
      <c r="DH463" s="35"/>
      <c r="DI463" s="35"/>
      <c r="DJ463" s="35"/>
      <c r="DK463" s="35"/>
      <c r="DL463" s="35"/>
      <c r="DM463" s="35"/>
      <c r="DN463" s="35"/>
      <c r="DO463" s="35"/>
      <c r="DP463" s="35"/>
      <c r="DQ463" s="35"/>
      <c r="DR463" s="35"/>
      <c r="DS463" s="35"/>
      <c r="DT463" s="35"/>
      <c r="DU463" s="35"/>
      <c r="DV463" s="35"/>
      <c r="DW463" s="35"/>
      <c r="DX463" s="35"/>
      <c r="DY463" s="35"/>
      <c r="DZ463" s="35"/>
      <c r="EA463" s="35"/>
      <c r="EB463" s="35"/>
      <c r="EC463" s="35"/>
      <c r="ED463" s="35"/>
      <c r="EE463" s="35"/>
      <c r="EF463" s="35"/>
      <c r="EG463" s="35"/>
      <c r="EH463" s="35"/>
      <c r="EI463" s="35"/>
      <c r="EJ463" s="35"/>
      <c r="EK463" s="35"/>
      <c r="EL463" s="35"/>
      <c r="EM463" s="35"/>
      <c r="EN463" s="35"/>
      <c r="EO463" s="35"/>
      <c r="EP463" s="35"/>
      <c r="EQ463" s="35"/>
      <c r="ER463" s="35"/>
      <c r="ES463" s="35"/>
      <c r="ET463" s="35"/>
    </row>
    <row r="464" spans="1:150" s="63" customFormat="1" x14ac:dyDescent="0.2">
      <c r="A464" s="221"/>
      <c r="K464" s="70"/>
      <c r="L464" s="70"/>
      <c r="O464" s="64"/>
      <c r="P464" s="64"/>
      <c r="U464" s="52"/>
      <c r="V464" s="52"/>
      <c r="W464" s="102"/>
      <c r="X464" s="102"/>
      <c r="AH464" s="276"/>
      <c r="AN464" s="35"/>
      <c r="AO464" s="35"/>
      <c r="AP464" s="35"/>
      <c r="AQ464" s="35"/>
      <c r="AR464" s="35"/>
      <c r="AS464" s="35"/>
      <c r="AT464" s="35"/>
      <c r="AU464" s="35"/>
      <c r="AV464" s="35"/>
      <c r="AW464" s="35"/>
      <c r="AX464" s="35"/>
      <c r="AY464" s="35"/>
      <c r="AZ464" s="35"/>
      <c r="BA464" s="35"/>
      <c r="BB464" s="35"/>
      <c r="BC464" s="35"/>
      <c r="BD464" s="35"/>
      <c r="BE464" s="35"/>
      <c r="BF464" s="35"/>
      <c r="BG464" s="35"/>
      <c r="BH464" s="35"/>
      <c r="BI464" s="35"/>
      <c r="BJ464" s="35"/>
      <c r="BK464" s="35"/>
      <c r="BL464" s="35"/>
      <c r="BM464" s="35"/>
      <c r="BN464" s="35"/>
      <c r="BO464" s="35"/>
      <c r="BP464" s="35"/>
      <c r="BQ464" s="35"/>
      <c r="BR464" s="35"/>
      <c r="BS464" s="35"/>
      <c r="BT464" s="35"/>
      <c r="BU464" s="35"/>
      <c r="BV464" s="35"/>
      <c r="BW464" s="35"/>
      <c r="BX464" s="35"/>
      <c r="BY464" s="35"/>
      <c r="BZ464" s="35"/>
      <c r="CA464" s="35"/>
      <c r="CB464" s="35"/>
      <c r="CC464" s="35"/>
      <c r="CD464" s="35"/>
      <c r="CE464" s="35"/>
      <c r="CF464" s="35"/>
      <c r="CG464" s="35"/>
      <c r="CH464" s="35"/>
      <c r="CI464" s="35"/>
      <c r="CJ464" s="35"/>
      <c r="CK464" s="35"/>
      <c r="CL464" s="35"/>
      <c r="CM464" s="35"/>
      <c r="CN464" s="35"/>
      <c r="CO464" s="35"/>
      <c r="CP464" s="35"/>
      <c r="CQ464" s="35"/>
      <c r="CR464" s="35"/>
      <c r="CS464" s="35"/>
      <c r="CT464" s="35"/>
      <c r="CU464" s="35"/>
      <c r="CV464" s="35"/>
      <c r="CW464" s="35"/>
      <c r="CX464" s="35"/>
      <c r="CY464" s="35"/>
      <c r="CZ464" s="35"/>
      <c r="DA464" s="35"/>
      <c r="DB464" s="35"/>
      <c r="DC464" s="35"/>
      <c r="DD464" s="35"/>
      <c r="DE464" s="35"/>
      <c r="DF464" s="35"/>
      <c r="DG464" s="35"/>
      <c r="DH464" s="35"/>
      <c r="DI464" s="35"/>
      <c r="DJ464" s="35"/>
      <c r="DK464" s="35"/>
      <c r="DL464" s="35"/>
      <c r="DM464" s="35"/>
      <c r="DN464" s="35"/>
      <c r="DO464" s="35"/>
      <c r="DP464" s="35"/>
      <c r="DQ464" s="35"/>
      <c r="DR464" s="35"/>
      <c r="DS464" s="35"/>
      <c r="DT464" s="35"/>
      <c r="DU464" s="35"/>
      <c r="DV464" s="35"/>
      <c r="DW464" s="35"/>
      <c r="DX464" s="35"/>
      <c r="DY464" s="35"/>
      <c r="DZ464" s="35"/>
      <c r="EA464" s="35"/>
      <c r="EB464" s="35"/>
      <c r="EC464" s="35"/>
      <c r="ED464" s="35"/>
      <c r="EE464" s="35"/>
      <c r="EF464" s="35"/>
      <c r="EG464" s="35"/>
      <c r="EH464" s="35"/>
      <c r="EI464" s="35"/>
      <c r="EJ464" s="35"/>
      <c r="EK464" s="35"/>
      <c r="EL464" s="35"/>
      <c r="EM464" s="35"/>
      <c r="EN464" s="35"/>
      <c r="EO464" s="35"/>
      <c r="EP464" s="35"/>
      <c r="EQ464" s="35"/>
      <c r="ER464" s="35"/>
      <c r="ES464" s="35"/>
      <c r="ET464" s="35"/>
    </row>
    <row r="465" spans="1:150" s="63" customFormat="1" x14ac:dyDescent="0.2">
      <c r="A465" s="221"/>
      <c r="K465" s="70"/>
      <c r="L465" s="70"/>
      <c r="O465" s="64"/>
      <c r="P465" s="64"/>
      <c r="U465" s="52"/>
      <c r="V465" s="52"/>
      <c r="W465" s="102"/>
      <c r="X465" s="102"/>
      <c r="AH465" s="276"/>
      <c r="AN465" s="35"/>
      <c r="AO465" s="35"/>
      <c r="AP465" s="35"/>
      <c r="AQ465" s="35"/>
      <c r="AR465" s="35"/>
      <c r="AS465" s="35"/>
      <c r="AT465" s="35"/>
      <c r="AU465" s="35"/>
      <c r="AV465" s="35"/>
      <c r="AW465" s="35"/>
      <c r="AX465" s="35"/>
      <c r="AY465" s="35"/>
      <c r="AZ465" s="35"/>
      <c r="BA465" s="35"/>
      <c r="BB465" s="35"/>
      <c r="BC465" s="35"/>
      <c r="BD465" s="35"/>
      <c r="BE465" s="35"/>
      <c r="BF465" s="35"/>
      <c r="BG465" s="35"/>
      <c r="BH465" s="35"/>
      <c r="BI465" s="35"/>
      <c r="BJ465" s="35"/>
      <c r="BK465" s="35"/>
      <c r="BL465" s="35"/>
      <c r="BM465" s="35"/>
      <c r="BN465" s="35"/>
      <c r="BO465" s="35"/>
      <c r="BP465" s="35"/>
      <c r="BQ465" s="35"/>
      <c r="BR465" s="35"/>
      <c r="BS465" s="35"/>
      <c r="BT465" s="35"/>
      <c r="BU465" s="35"/>
      <c r="BV465" s="35"/>
      <c r="BW465" s="35"/>
      <c r="BX465" s="35"/>
      <c r="BY465" s="35"/>
      <c r="BZ465" s="35"/>
      <c r="CA465" s="35"/>
      <c r="CB465" s="35"/>
      <c r="CC465" s="35"/>
      <c r="CD465" s="35"/>
      <c r="CE465" s="35"/>
      <c r="CF465" s="35"/>
      <c r="CG465" s="35"/>
      <c r="CH465" s="35"/>
      <c r="CI465" s="35"/>
      <c r="CJ465" s="35"/>
      <c r="CK465" s="35"/>
      <c r="CL465" s="35"/>
      <c r="CM465" s="35"/>
      <c r="CN465" s="35"/>
      <c r="CO465" s="35"/>
      <c r="CP465" s="35"/>
      <c r="CQ465" s="35"/>
      <c r="CR465" s="35"/>
      <c r="CS465" s="35"/>
      <c r="CT465" s="35"/>
      <c r="CU465" s="35"/>
      <c r="CV465" s="35"/>
      <c r="CW465" s="35"/>
      <c r="CX465" s="35"/>
      <c r="CY465" s="35"/>
      <c r="CZ465" s="35"/>
      <c r="DA465" s="35"/>
      <c r="DB465" s="35"/>
      <c r="DC465" s="35"/>
      <c r="DD465" s="35"/>
      <c r="DE465" s="35"/>
      <c r="DF465" s="35"/>
      <c r="DG465" s="35"/>
      <c r="DH465" s="35"/>
      <c r="DI465" s="35"/>
      <c r="DJ465" s="35"/>
      <c r="DK465" s="35"/>
      <c r="DL465" s="35"/>
      <c r="DM465" s="35"/>
      <c r="DN465" s="35"/>
      <c r="DO465" s="35"/>
      <c r="DP465" s="35"/>
      <c r="DQ465" s="35"/>
      <c r="DR465" s="35"/>
      <c r="DS465" s="35"/>
      <c r="DT465" s="35"/>
      <c r="DU465" s="35"/>
      <c r="DV465" s="35"/>
      <c r="DW465" s="35"/>
      <c r="DX465" s="35"/>
      <c r="DY465" s="35"/>
      <c r="DZ465" s="35"/>
      <c r="EA465" s="35"/>
      <c r="EB465" s="35"/>
      <c r="EC465" s="35"/>
      <c r="ED465" s="35"/>
      <c r="EE465" s="35"/>
      <c r="EF465" s="35"/>
      <c r="EG465" s="35"/>
      <c r="EH465" s="35"/>
      <c r="EI465" s="35"/>
      <c r="EJ465" s="35"/>
      <c r="EK465" s="35"/>
      <c r="EL465" s="35"/>
      <c r="EM465" s="35"/>
      <c r="EN465" s="35"/>
      <c r="EO465" s="35"/>
      <c r="EP465" s="35"/>
      <c r="EQ465" s="35"/>
      <c r="ER465" s="35"/>
      <c r="ES465" s="35"/>
      <c r="ET465" s="35"/>
    </row>
    <row r="466" spans="1:150" s="63" customFormat="1" x14ac:dyDescent="0.2">
      <c r="A466" s="221"/>
      <c r="K466" s="70"/>
      <c r="L466" s="70"/>
      <c r="O466" s="64"/>
      <c r="P466" s="64"/>
      <c r="U466" s="52"/>
      <c r="V466" s="52"/>
      <c r="W466" s="102"/>
      <c r="X466" s="102"/>
      <c r="AH466" s="276"/>
      <c r="AN466" s="35"/>
      <c r="AO466" s="35"/>
      <c r="AP466" s="35"/>
      <c r="AQ466" s="35"/>
      <c r="AR466" s="35"/>
      <c r="AS466" s="35"/>
      <c r="AT466" s="35"/>
      <c r="AU466" s="35"/>
      <c r="AV466" s="35"/>
      <c r="AW466" s="35"/>
      <c r="AX466" s="35"/>
      <c r="AY466" s="35"/>
      <c r="AZ466" s="35"/>
      <c r="BA466" s="35"/>
      <c r="BB466" s="35"/>
      <c r="BC466" s="35"/>
      <c r="BD466" s="35"/>
      <c r="BE466" s="35"/>
      <c r="BF466" s="35"/>
      <c r="BG466" s="35"/>
      <c r="BH466" s="35"/>
      <c r="BI466" s="35"/>
      <c r="BJ466" s="35"/>
      <c r="BK466" s="35"/>
      <c r="BL466" s="35"/>
      <c r="BM466" s="35"/>
      <c r="BN466" s="35"/>
      <c r="BO466" s="35"/>
      <c r="BP466" s="35"/>
      <c r="BQ466" s="35"/>
      <c r="BR466" s="35"/>
      <c r="BS466" s="35"/>
      <c r="BT466" s="35"/>
      <c r="BU466" s="35"/>
      <c r="BV466" s="35"/>
      <c r="BW466" s="35"/>
      <c r="BX466" s="35"/>
      <c r="BY466" s="35"/>
      <c r="BZ466" s="35"/>
      <c r="CA466" s="35"/>
      <c r="CB466" s="35"/>
      <c r="CC466" s="35"/>
      <c r="CD466" s="35"/>
      <c r="CE466" s="35"/>
      <c r="CF466" s="35"/>
      <c r="CG466" s="35"/>
      <c r="CH466" s="35"/>
      <c r="CI466" s="35"/>
      <c r="CJ466" s="35"/>
      <c r="CK466" s="35"/>
      <c r="CL466" s="35"/>
      <c r="CM466" s="35"/>
      <c r="CN466" s="35"/>
      <c r="CO466" s="35"/>
      <c r="CP466" s="35"/>
      <c r="CQ466" s="35"/>
      <c r="CR466" s="35"/>
      <c r="CS466" s="35"/>
      <c r="CT466" s="35"/>
      <c r="CU466" s="35"/>
      <c r="CV466" s="35"/>
      <c r="CW466" s="35"/>
      <c r="CX466" s="35"/>
      <c r="CY466" s="35"/>
      <c r="CZ466" s="35"/>
      <c r="DA466" s="35"/>
      <c r="DB466" s="35"/>
      <c r="DC466" s="35"/>
      <c r="DD466" s="35"/>
      <c r="DE466" s="35"/>
      <c r="DF466" s="35"/>
      <c r="DG466" s="35"/>
      <c r="DH466" s="35"/>
      <c r="DI466" s="35"/>
      <c r="DJ466" s="35"/>
      <c r="DK466" s="35"/>
      <c r="DL466" s="35"/>
      <c r="DM466" s="35"/>
      <c r="DN466" s="35"/>
      <c r="DO466" s="35"/>
      <c r="DP466" s="35"/>
      <c r="DQ466" s="35"/>
      <c r="DR466" s="35"/>
      <c r="DS466" s="35"/>
      <c r="DT466" s="35"/>
      <c r="DU466" s="35"/>
      <c r="DV466" s="35"/>
      <c r="DW466" s="35"/>
      <c r="DX466" s="35"/>
      <c r="DY466" s="35"/>
      <c r="DZ466" s="35"/>
      <c r="EA466" s="35"/>
      <c r="EB466" s="35"/>
      <c r="EC466" s="35"/>
      <c r="ED466" s="35"/>
      <c r="EE466" s="35"/>
      <c r="EF466" s="35"/>
      <c r="EG466" s="35"/>
      <c r="EH466" s="35"/>
      <c r="EI466" s="35"/>
      <c r="EJ466" s="35"/>
      <c r="EK466" s="35"/>
      <c r="EL466" s="35"/>
      <c r="EM466" s="35"/>
      <c r="EN466" s="35"/>
      <c r="EO466" s="35"/>
      <c r="EP466" s="35"/>
      <c r="EQ466" s="35"/>
      <c r="ER466" s="35"/>
      <c r="ES466" s="35"/>
      <c r="ET466" s="35"/>
    </row>
    <row r="467" spans="1:150" s="63" customFormat="1" x14ac:dyDescent="0.2">
      <c r="A467" s="221"/>
      <c r="K467" s="70"/>
      <c r="L467" s="70"/>
      <c r="O467" s="64"/>
      <c r="P467" s="64"/>
      <c r="U467" s="52"/>
      <c r="V467" s="52"/>
      <c r="W467" s="102"/>
      <c r="X467" s="102"/>
      <c r="AH467" s="276"/>
      <c r="AN467" s="35"/>
      <c r="AO467" s="35"/>
      <c r="AP467" s="35"/>
      <c r="AQ467" s="35"/>
      <c r="AR467" s="35"/>
      <c r="AS467" s="35"/>
      <c r="AT467" s="35"/>
      <c r="AU467" s="35"/>
      <c r="AV467" s="35"/>
      <c r="AW467" s="35"/>
      <c r="AX467" s="35"/>
      <c r="AY467" s="35"/>
      <c r="AZ467" s="35"/>
      <c r="BA467" s="35"/>
      <c r="BB467" s="35"/>
      <c r="BC467" s="35"/>
      <c r="BD467" s="35"/>
      <c r="BE467" s="35"/>
      <c r="BF467" s="35"/>
      <c r="BG467" s="35"/>
      <c r="BH467" s="35"/>
      <c r="BI467" s="35"/>
      <c r="BJ467" s="35"/>
      <c r="BK467" s="35"/>
      <c r="BL467" s="35"/>
      <c r="BM467" s="35"/>
      <c r="BN467" s="35"/>
      <c r="BO467" s="35"/>
      <c r="BP467" s="35"/>
      <c r="BQ467" s="35"/>
      <c r="BR467" s="35"/>
      <c r="BS467" s="35"/>
      <c r="BT467" s="35"/>
      <c r="BU467" s="35"/>
      <c r="BV467" s="35"/>
      <c r="BW467" s="35"/>
      <c r="BX467" s="35"/>
      <c r="BY467" s="35"/>
      <c r="BZ467" s="35"/>
      <c r="CA467" s="35"/>
      <c r="CB467" s="35"/>
      <c r="CC467" s="35"/>
      <c r="CD467" s="35"/>
      <c r="CE467" s="35"/>
      <c r="CF467" s="35"/>
      <c r="CG467" s="35"/>
      <c r="CH467" s="35"/>
      <c r="CI467" s="35"/>
      <c r="CJ467" s="35"/>
      <c r="CK467" s="35"/>
      <c r="CL467" s="35"/>
      <c r="CM467" s="35"/>
      <c r="CN467" s="35"/>
      <c r="CO467" s="35"/>
      <c r="CP467" s="35"/>
      <c r="CQ467" s="35"/>
      <c r="CR467" s="35"/>
      <c r="CS467" s="35"/>
      <c r="CT467" s="35"/>
      <c r="CU467" s="35"/>
      <c r="CV467" s="35"/>
      <c r="CW467" s="35"/>
      <c r="CX467" s="35"/>
      <c r="CY467" s="35"/>
      <c r="CZ467" s="35"/>
      <c r="DA467" s="35"/>
      <c r="DB467" s="35"/>
      <c r="DC467" s="35"/>
      <c r="DD467" s="35"/>
      <c r="DE467" s="35"/>
      <c r="DF467" s="35"/>
      <c r="DG467" s="35"/>
      <c r="DH467" s="35"/>
      <c r="DI467" s="35"/>
      <c r="DJ467" s="35"/>
      <c r="DK467" s="35"/>
      <c r="DL467" s="35"/>
      <c r="DM467" s="35"/>
      <c r="DN467" s="35"/>
      <c r="DO467" s="35"/>
      <c r="DP467" s="35"/>
      <c r="DQ467" s="35"/>
      <c r="DR467" s="35"/>
      <c r="DS467" s="35"/>
      <c r="DT467" s="35"/>
      <c r="DU467" s="35"/>
      <c r="DV467" s="35"/>
      <c r="DW467" s="35"/>
      <c r="DX467" s="35"/>
      <c r="DY467" s="35"/>
      <c r="DZ467" s="35"/>
      <c r="EA467" s="35"/>
      <c r="EB467" s="35"/>
      <c r="EC467" s="35"/>
      <c r="ED467" s="35"/>
      <c r="EE467" s="35"/>
      <c r="EF467" s="35"/>
      <c r="EG467" s="35"/>
      <c r="EH467" s="35"/>
      <c r="EI467" s="35"/>
      <c r="EJ467" s="35"/>
      <c r="EK467" s="35"/>
      <c r="EL467" s="35"/>
      <c r="EM467" s="35"/>
      <c r="EN467" s="35"/>
      <c r="EO467" s="35"/>
      <c r="EP467" s="35"/>
      <c r="EQ467" s="35"/>
      <c r="ER467" s="35"/>
      <c r="ES467" s="35"/>
      <c r="ET467" s="35"/>
    </row>
    <row r="468" spans="1:150" s="63" customFormat="1" x14ac:dyDescent="0.2">
      <c r="A468" s="221"/>
      <c r="K468" s="70"/>
      <c r="L468" s="70"/>
      <c r="O468" s="64"/>
      <c r="P468" s="64"/>
      <c r="U468" s="52"/>
      <c r="V468" s="52"/>
      <c r="W468" s="102"/>
      <c r="X468" s="102"/>
      <c r="AH468" s="276"/>
      <c r="AN468" s="35"/>
      <c r="AO468" s="35"/>
      <c r="AP468" s="35"/>
      <c r="AQ468" s="35"/>
      <c r="AR468" s="35"/>
      <c r="AS468" s="35"/>
      <c r="AT468" s="35"/>
      <c r="AU468" s="35"/>
      <c r="AV468" s="35"/>
      <c r="AW468" s="35"/>
      <c r="AX468" s="35"/>
      <c r="AY468" s="35"/>
      <c r="AZ468" s="35"/>
      <c r="BA468" s="35"/>
      <c r="BB468" s="35"/>
      <c r="BC468" s="35"/>
      <c r="BD468" s="35"/>
      <c r="BE468" s="35"/>
      <c r="BF468" s="35"/>
      <c r="BG468" s="35"/>
      <c r="BH468" s="35"/>
      <c r="BI468" s="35"/>
      <c r="BJ468" s="35"/>
      <c r="BK468" s="35"/>
      <c r="BL468" s="35"/>
      <c r="BM468" s="35"/>
      <c r="BN468" s="35"/>
      <c r="BO468" s="35"/>
      <c r="BP468" s="35"/>
      <c r="BQ468" s="35"/>
      <c r="BR468" s="35"/>
      <c r="BS468" s="35"/>
      <c r="BT468" s="35"/>
      <c r="BU468" s="35"/>
      <c r="BV468" s="35"/>
      <c r="BW468" s="35"/>
      <c r="BX468" s="35"/>
      <c r="BY468" s="35"/>
      <c r="BZ468" s="35"/>
      <c r="CA468" s="35"/>
      <c r="CB468" s="35"/>
      <c r="CC468" s="35"/>
      <c r="CD468" s="35"/>
      <c r="CE468" s="35"/>
      <c r="CF468" s="35"/>
      <c r="CG468" s="35"/>
      <c r="CH468" s="35"/>
      <c r="CI468" s="35"/>
      <c r="CJ468" s="35"/>
      <c r="CK468" s="35"/>
      <c r="CL468" s="35"/>
      <c r="CM468" s="35"/>
      <c r="CN468" s="35"/>
      <c r="CO468" s="35"/>
      <c r="CP468" s="35"/>
      <c r="CQ468" s="35"/>
      <c r="CR468" s="35"/>
      <c r="CS468" s="35"/>
      <c r="CT468" s="35"/>
      <c r="CU468" s="35"/>
      <c r="CV468" s="35"/>
      <c r="CW468" s="35"/>
      <c r="CX468" s="35"/>
      <c r="CY468" s="35"/>
      <c r="CZ468" s="35"/>
      <c r="DA468" s="35"/>
      <c r="DB468" s="35"/>
      <c r="DC468" s="35"/>
      <c r="DD468" s="35"/>
      <c r="DE468" s="35"/>
      <c r="DF468" s="35"/>
      <c r="DG468" s="35"/>
      <c r="DH468" s="35"/>
      <c r="DI468" s="35"/>
      <c r="DJ468" s="35"/>
      <c r="DK468" s="35"/>
      <c r="DL468" s="35"/>
      <c r="DM468" s="35"/>
      <c r="DN468" s="35"/>
      <c r="DO468" s="35"/>
      <c r="DP468" s="35"/>
      <c r="DQ468" s="35"/>
      <c r="DR468" s="35"/>
      <c r="DS468" s="35"/>
      <c r="DT468" s="35"/>
      <c r="DU468" s="35"/>
      <c r="DV468" s="35"/>
      <c r="DW468" s="35"/>
      <c r="DX468" s="35"/>
      <c r="DY468" s="35"/>
      <c r="DZ468" s="35"/>
      <c r="EA468" s="35"/>
      <c r="EB468" s="35"/>
      <c r="EC468" s="35"/>
      <c r="ED468" s="35"/>
      <c r="EE468" s="35"/>
      <c r="EF468" s="35"/>
      <c r="EG468" s="35"/>
      <c r="EH468" s="35"/>
      <c r="EI468" s="35"/>
      <c r="EJ468" s="35"/>
      <c r="EK468" s="35"/>
      <c r="EL468" s="35"/>
      <c r="EM468" s="35"/>
      <c r="EN468" s="35"/>
      <c r="EO468" s="35"/>
      <c r="EP468" s="35"/>
      <c r="EQ468" s="35"/>
      <c r="ER468" s="35"/>
      <c r="ES468" s="35"/>
      <c r="ET468" s="35"/>
    </row>
    <row r="469" spans="1:150" s="63" customFormat="1" x14ac:dyDescent="0.2">
      <c r="A469" s="221"/>
      <c r="K469" s="70"/>
      <c r="L469" s="70"/>
      <c r="O469" s="64"/>
      <c r="P469" s="64"/>
      <c r="U469" s="52"/>
      <c r="V469" s="52"/>
      <c r="W469" s="102"/>
      <c r="X469" s="102"/>
      <c r="AH469" s="276"/>
      <c r="AN469" s="35"/>
      <c r="AO469" s="35"/>
      <c r="AP469" s="35"/>
      <c r="AQ469" s="35"/>
      <c r="AR469" s="35"/>
      <c r="AS469" s="35"/>
      <c r="AT469" s="35"/>
      <c r="AU469" s="35"/>
      <c r="AV469" s="35"/>
      <c r="AW469" s="35"/>
      <c r="AX469" s="35"/>
      <c r="AY469" s="35"/>
      <c r="AZ469" s="35"/>
      <c r="BA469" s="35"/>
      <c r="BB469" s="35"/>
      <c r="BC469" s="35"/>
      <c r="BD469" s="35"/>
      <c r="BE469" s="35"/>
      <c r="BF469" s="35"/>
      <c r="BG469" s="35"/>
      <c r="BH469" s="35"/>
      <c r="BI469" s="35"/>
      <c r="BJ469" s="35"/>
      <c r="BK469" s="35"/>
      <c r="BL469" s="35"/>
      <c r="BM469" s="35"/>
      <c r="BN469" s="35"/>
      <c r="BO469" s="35"/>
      <c r="BP469" s="35"/>
      <c r="BQ469" s="35"/>
      <c r="BR469" s="35"/>
      <c r="BS469" s="35"/>
      <c r="BT469" s="35"/>
      <c r="BU469" s="35"/>
      <c r="BV469" s="35"/>
      <c r="BW469" s="35"/>
      <c r="BX469" s="35"/>
      <c r="BY469" s="35"/>
      <c r="BZ469" s="35"/>
      <c r="CA469" s="35"/>
      <c r="CB469" s="35"/>
      <c r="CC469" s="35"/>
      <c r="CD469" s="35"/>
      <c r="CE469" s="35"/>
      <c r="CF469" s="35"/>
      <c r="CG469" s="35"/>
      <c r="CH469" s="35"/>
      <c r="CI469" s="35"/>
      <c r="CJ469" s="35"/>
      <c r="CK469" s="35"/>
      <c r="CL469" s="35"/>
      <c r="CM469" s="35"/>
      <c r="CN469" s="35"/>
      <c r="CO469" s="35"/>
      <c r="CP469" s="35"/>
      <c r="CQ469" s="35"/>
      <c r="CR469" s="35"/>
      <c r="CS469" s="35"/>
      <c r="CT469" s="35"/>
      <c r="CU469" s="35"/>
      <c r="CV469" s="35"/>
      <c r="CW469" s="35"/>
      <c r="CX469" s="35"/>
      <c r="CY469" s="35"/>
      <c r="CZ469" s="35"/>
      <c r="DA469" s="35"/>
      <c r="DB469" s="35"/>
      <c r="DC469" s="35"/>
      <c r="DD469" s="35"/>
      <c r="DE469" s="35"/>
      <c r="DF469" s="35"/>
      <c r="DG469" s="35"/>
      <c r="DH469" s="35"/>
      <c r="DI469" s="35"/>
      <c r="DJ469" s="35"/>
      <c r="DK469" s="35"/>
      <c r="DL469" s="35"/>
      <c r="DM469" s="35"/>
      <c r="DN469" s="35"/>
      <c r="DO469" s="35"/>
      <c r="DP469" s="35"/>
      <c r="DQ469" s="35"/>
      <c r="DR469" s="35"/>
      <c r="DS469" s="35"/>
      <c r="DT469" s="35"/>
      <c r="DU469" s="35"/>
      <c r="DV469" s="35"/>
      <c r="DW469" s="35"/>
      <c r="DX469" s="35"/>
      <c r="DY469" s="35"/>
      <c r="DZ469" s="35"/>
      <c r="EA469" s="35"/>
      <c r="EB469" s="35"/>
      <c r="EC469" s="35"/>
      <c r="ED469" s="35"/>
      <c r="EE469" s="35"/>
      <c r="EF469" s="35"/>
      <c r="EG469" s="35"/>
      <c r="EH469" s="35"/>
      <c r="EI469" s="35"/>
      <c r="EJ469" s="35"/>
      <c r="EK469" s="35"/>
      <c r="EL469" s="35"/>
      <c r="EM469" s="35"/>
      <c r="EN469" s="35"/>
      <c r="EO469" s="35"/>
      <c r="EP469" s="35"/>
      <c r="EQ469" s="35"/>
      <c r="ER469" s="35"/>
      <c r="ES469" s="35"/>
      <c r="ET469" s="35"/>
    </row>
    <row r="470" spans="1:150" s="63" customFormat="1" x14ac:dyDescent="0.2">
      <c r="A470" s="221"/>
      <c r="K470" s="70"/>
      <c r="L470" s="70"/>
      <c r="O470" s="64"/>
      <c r="P470" s="64"/>
      <c r="U470" s="52"/>
      <c r="V470" s="52"/>
      <c r="W470" s="102"/>
      <c r="X470" s="102"/>
      <c r="AH470" s="276"/>
      <c r="AN470" s="35"/>
      <c r="AO470" s="35"/>
      <c r="AP470" s="35"/>
      <c r="AQ470" s="35"/>
      <c r="AR470" s="35"/>
      <c r="AS470" s="35"/>
      <c r="AT470" s="35"/>
      <c r="AU470" s="35"/>
      <c r="AV470" s="35"/>
      <c r="AW470" s="35"/>
      <c r="AX470" s="35"/>
      <c r="AY470" s="35"/>
      <c r="AZ470" s="35"/>
      <c r="BA470" s="35"/>
      <c r="BB470" s="35"/>
      <c r="BC470" s="35"/>
      <c r="BD470" s="35"/>
      <c r="BE470" s="35"/>
      <c r="BF470" s="35"/>
      <c r="BG470" s="35"/>
      <c r="BH470" s="35"/>
      <c r="BI470" s="35"/>
      <c r="BJ470" s="35"/>
      <c r="BK470" s="35"/>
      <c r="BL470" s="35"/>
      <c r="BM470" s="35"/>
      <c r="BN470" s="35"/>
      <c r="BO470" s="35"/>
      <c r="BP470" s="35"/>
      <c r="BQ470" s="35"/>
      <c r="BR470" s="35"/>
      <c r="BS470" s="35"/>
      <c r="BT470" s="35"/>
      <c r="BU470" s="35"/>
      <c r="BV470" s="35"/>
      <c r="BW470" s="35"/>
      <c r="BX470" s="35"/>
      <c r="BY470" s="35"/>
      <c r="BZ470" s="35"/>
      <c r="CA470" s="35"/>
      <c r="CB470" s="35"/>
      <c r="CC470" s="35"/>
      <c r="CD470" s="35"/>
      <c r="CE470" s="35"/>
      <c r="CF470" s="35"/>
      <c r="CG470" s="35"/>
      <c r="CH470" s="35"/>
      <c r="CI470" s="35"/>
      <c r="CJ470" s="35"/>
      <c r="CK470" s="35"/>
      <c r="CL470" s="35"/>
      <c r="CM470" s="35"/>
      <c r="CN470" s="35"/>
      <c r="CO470" s="35"/>
      <c r="CP470" s="35"/>
      <c r="CQ470" s="35"/>
      <c r="CR470" s="35"/>
      <c r="CS470" s="35"/>
      <c r="CT470" s="35"/>
      <c r="CU470" s="35"/>
      <c r="CV470" s="35"/>
      <c r="CW470" s="35"/>
      <c r="CX470" s="35"/>
      <c r="CY470" s="35"/>
      <c r="CZ470" s="35"/>
      <c r="DA470" s="35"/>
      <c r="DB470" s="35"/>
      <c r="DC470" s="35"/>
      <c r="DD470" s="35"/>
      <c r="DE470" s="35"/>
      <c r="DF470" s="35"/>
      <c r="DG470" s="35"/>
      <c r="DH470" s="35"/>
      <c r="DI470" s="35"/>
      <c r="DJ470" s="35"/>
      <c r="DK470" s="35"/>
      <c r="DL470" s="35"/>
      <c r="DM470" s="35"/>
      <c r="DN470" s="35"/>
      <c r="DO470" s="35"/>
      <c r="DP470" s="35"/>
      <c r="DQ470" s="35"/>
      <c r="DR470" s="35"/>
      <c r="DS470" s="35"/>
      <c r="DT470" s="35"/>
      <c r="DU470" s="35"/>
      <c r="DV470" s="35"/>
      <c r="DW470" s="35"/>
      <c r="DX470" s="35"/>
      <c r="DY470" s="35"/>
      <c r="DZ470" s="35"/>
      <c r="EA470" s="35"/>
      <c r="EB470" s="35"/>
      <c r="EC470" s="35"/>
      <c r="ED470" s="35"/>
      <c r="EE470" s="35"/>
      <c r="EF470" s="35"/>
      <c r="EG470" s="35"/>
      <c r="EH470" s="35"/>
      <c r="EI470" s="35"/>
      <c r="EJ470" s="35"/>
      <c r="EK470" s="35"/>
      <c r="EL470" s="35"/>
      <c r="EM470" s="35"/>
      <c r="EN470" s="35"/>
      <c r="EO470" s="35"/>
      <c r="EP470" s="35"/>
      <c r="EQ470" s="35"/>
      <c r="ER470" s="35"/>
      <c r="ES470" s="35"/>
      <c r="ET470" s="35"/>
    </row>
    <row r="471" spans="1:150" s="63" customFormat="1" x14ac:dyDescent="0.2">
      <c r="A471" s="221"/>
      <c r="K471" s="70"/>
      <c r="L471" s="70"/>
      <c r="O471" s="64"/>
      <c r="P471" s="64"/>
      <c r="U471" s="52"/>
      <c r="V471" s="52"/>
      <c r="W471" s="102"/>
      <c r="X471" s="102"/>
      <c r="AH471" s="276"/>
      <c r="AN471" s="35"/>
      <c r="AO471" s="35"/>
      <c r="AP471" s="35"/>
      <c r="AQ471" s="35"/>
      <c r="AR471" s="35"/>
      <c r="AS471" s="35"/>
      <c r="AT471" s="35"/>
      <c r="AU471" s="35"/>
      <c r="AV471" s="35"/>
      <c r="AW471" s="35"/>
      <c r="AX471" s="35"/>
      <c r="AY471" s="35"/>
      <c r="AZ471" s="35"/>
      <c r="BA471" s="35"/>
      <c r="BB471" s="35"/>
      <c r="BC471" s="35"/>
      <c r="BD471" s="35"/>
      <c r="BE471" s="35"/>
      <c r="BF471" s="35"/>
      <c r="BG471" s="35"/>
      <c r="BH471" s="35"/>
      <c r="BI471" s="35"/>
      <c r="BJ471" s="35"/>
      <c r="BK471" s="35"/>
      <c r="BL471" s="35"/>
      <c r="BM471" s="35"/>
      <c r="BN471" s="35"/>
      <c r="BO471" s="35"/>
      <c r="BP471" s="35"/>
      <c r="BQ471" s="35"/>
      <c r="BR471" s="35"/>
      <c r="BS471" s="35"/>
      <c r="BT471" s="35"/>
      <c r="BU471" s="35"/>
      <c r="BV471" s="35"/>
      <c r="BW471" s="35"/>
      <c r="BX471" s="35"/>
      <c r="BY471" s="35"/>
      <c r="BZ471" s="35"/>
      <c r="CA471" s="35"/>
      <c r="CB471" s="35"/>
      <c r="CC471" s="35"/>
      <c r="CD471" s="35"/>
      <c r="CE471" s="35"/>
      <c r="CF471" s="35"/>
      <c r="CG471" s="35"/>
      <c r="CH471" s="35"/>
      <c r="CI471" s="35"/>
      <c r="CJ471" s="35"/>
      <c r="CK471" s="35"/>
      <c r="CL471" s="35"/>
      <c r="CM471" s="35"/>
      <c r="CN471" s="35"/>
      <c r="CO471" s="35"/>
      <c r="CP471" s="35"/>
      <c r="CQ471" s="35"/>
      <c r="CR471" s="35"/>
      <c r="CS471" s="35"/>
      <c r="CT471" s="35"/>
      <c r="CU471" s="35"/>
      <c r="CV471" s="35"/>
      <c r="CW471" s="35"/>
      <c r="CX471" s="35"/>
      <c r="CY471" s="35"/>
      <c r="CZ471" s="35"/>
      <c r="DA471" s="35"/>
      <c r="DB471" s="35"/>
      <c r="DC471" s="35"/>
      <c r="DD471" s="35"/>
      <c r="DE471" s="35"/>
      <c r="DF471" s="35"/>
      <c r="DG471" s="35"/>
      <c r="DH471" s="35"/>
      <c r="DI471" s="35"/>
      <c r="DJ471" s="35"/>
      <c r="DK471" s="35"/>
      <c r="DL471" s="35"/>
      <c r="DM471" s="35"/>
      <c r="DN471" s="35"/>
      <c r="DO471" s="35"/>
      <c r="DP471" s="35"/>
      <c r="DQ471" s="35"/>
      <c r="DR471" s="35"/>
      <c r="DS471" s="35"/>
      <c r="DT471" s="35"/>
      <c r="DU471" s="35"/>
      <c r="DV471" s="35"/>
      <c r="DW471" s="35"/>
      <c r="DX471" s="35"/>
      <c r="DY471" s="35"/>
      <c r="DZ471" s="35"/>
      <c r="EA471" s="35"/>
      <c r="EB471" s="35"/>
      <c r="EC471" s="35"/>
      <c r="ED471" s="35"/>
      <c r="EE471" s="35"/>
      <c r="EF471" s="35"/>
      <c r="EG471" s="35"/>
      <c r="EH471" s="35"/>
      <c r="EI471" s="35"/>
      <c r="EJ471" s="35"/>
      <c r="EK471" s="35"/>
      <c r="EL471" s="35"/>
      <c r="EM471" s="35"/>
      <c r="EN471" s="35"/>
      <c r="EO471" s="35"/>
      <c r="EP471" s="35"/>
      <c r="EQ471" s="35"/>
      <c r="ER471" s="35"/>
      <c r="ES471" s="35"/>
      <c r="ET471" s="35"/>
    </row>
    <row r="472" spans="1:150" s="63" customFormat="1" x14ac:dyDescent="0.2">
      <c r="A472" s="221"/>
      <c r="K472" s="70"/>
      <c r="L472" s="70"/>
      <c r="O472" s="64"/>
      <c r="P472" s="64"/>
      <c r="U472" s="52"/>
      <c r="V472" s="52"/>
      <c r="W472" s="102"/>
      <c r="X472" s="102"/>
      <c r="AH472" s="276"/>
      <c r="AN472" s="35"/>
      <c r="AO472" s="35"/>
      <c r="AP472" s="35"/>
      <c r="AQ472" s="35"/>
      <c r="AR472" s="35"/>
      <c r="AS472" s="35"/>
      <c r="AT472" s="35"/>
      <c r="AU472" s="35"/>
      <c r="AV472" s="35"/>
      <c r="AW472" s="35"/>
      <c r="AX472" s="35"/>
      <c r="AY472" s="35"/>
      <c r="AZ472" s="35"/>
      <c r="BA472" s="35"/>
      <c r="BB472" s="35"/>
      <c r="BC472" s="35"/>
      <c r="BD472" s="35"/>
      <c r="BE472" s="35"/>
      <c r="BF472" s="35"/>
      <c r="BG472" s="35"/>
      <c r="BH472" s="35"/>
      <c r="BI472" s="35"/>
      <c r="BJ472" s="35"/>
      <c r="BK472" s="35"/>
      <c r="BL472" s="35"/>
      <c r="BM472" s="35"/>
      <c r="BN472" s="35"/>
      <c r="BO472" s="35"/>
      <c r="BP472" s="35"/>
      <c r="BQ472" s="35"/>
      <c r="BR472" s="35"/>
      <c r="BS472" s="35"/>
      <c r="BT472" s="35"/>
      <c r="BU472" s="35"/>
      <c r="BV472" s="35"/>
      <c r="BW472" s="35"/>
      <c r="BX472" s="35"/>
      <c r="BY472" s="35"/>
      <c r="BZ472" s="35"/>
      <c r="CA472" s="35"/>
      <c r="CB472" s="35"/>
      <c r="CC472" s="35"/>
      <c r="CD472" s="35"/>
      <c r="CE472" s="35"/>
      <c r="CF472" s="35"/>
      <c r="CG472" s="35"/>
      <c r="CH472" s="35"/>
      <c r="CI472" s="35"/>
      <c r="CJ472" s="35"/>
      <c r="CK472" s="35"/>
      <c r="CL472" s="35"/>
      <c r="CM472" s="35"/>
      <c r="CN472" s="35"/>
      <c r="CO472" s="35"/>
      <c r="CP472" s="35"/>
      <c r="CQ472" s="35"/>
      <c r="CR472" s="35"/>
      <c r="CS472" s="35"/>
      <c r="CT472" s="35"/>
      <c r="CU472" s="35"/>
      <c r="CV472" s="35"/>
      <c r="CW472" s="35"/>
      <c r="CX472" s="35"/>
      <c r="CY472" s="35"/>
      <c r="CZ472" s="35"/>
      <c r="DA472" s="35"/>
      <c r="DB472" s="35"/>
      <c r="DC472" s="35"/>
      <c r="DD472" s="35"/>
      <c r="DE472" s="35"/>
      <c r="DF472" s="35"/>
      <c r="DG472" s="35"/>
      <c r="DH472" s="35"/>
      <c r="DI472" s="35"/>
      <c r="DJ472" s="35"/>
      <c r="DK472" s="35"/>
      <c r="DL472" s="35"/>
      <c r="DM472" s="35"/>
      <c r="DN472" s="35"/>
      <c r="DO472" s="35"/>
      <c r="DP472" s="35"/>
      <c r="DQ472" s="35"/>
      <c r="DR472" s="35"/>
      <c r="DS472" s="35"/>
      <c r="DT472" s="35"/>
      <c r="DU472" s="35"/>
      <c r="DV472" s="35"/>
      <c r="DW472" s="35"/>
      <c r="DX472" s="35"/>
      <c r="DY472" s="35"/>
      <c r="DZ472" s="35"/>
      <c r="EA472" s="35"/>
      <c r="EB472" s="35"/>
      <c r="EC472" s="35"/>
      <c r="ED472" s="35"/>
      <c r="EE472" s="35"/>
      <c r="EF472" s="35"/>
      <c r="EG472" s="35"/>
      <c r="EH472" s="35"/>
      <c r="EI472" s="35"/>
      <c r="EJ472" s="35"/>
      <c r="EK472" s="35"/>
      <c r="EL472" s="35"/>
      <c r="EM472" s="35"/>
      <c r="EN472" s="35"/>
      <c r="EO472" s="35"/>
      <c r="EP472" s="35"/>
      <c r="EQ472" s="35"/>
      <c r="ER472" s="35"/>
      <c r="ES472" s="35"/>
      <c r="ET472" s="35"/>
    </row>
    <row r="473" spans="1:150" s="63" customFormat="1" x14ac:dyDescent="0.2">
      <c r="A473" s="221"/>
      <c r="K473" s="70"/>
      <c r="L473" s="70"/>
      <c r="O473" s="64"/>
      <c r="P473" s="64"/>
      <c r="U473" s="52"/>
      <c r="V473" s="52"/>
      <c r="W473" s="102"/>
      <c r="X473" s="102"/>
      <c r="AH473" s="276"/>
      <c r="AN473" s="35"/>
      <c r="AO473" s="35"/>
      <c r="AP473" s="35"/>
      <c r="AQ473" s="35"/>
      <c r="AR473" s="35"/>
      <c r="AS473" s="35"/>
      <c r="AT473" s="35"/>
      <c r="AU473" s="35"/>
      <c r="AV473" s="35"/>
      <c r="AW473" s="35"/>
      <c r="AX473" s="35"/>
      <c r="AY473" s="35"/>
      <c r="AZ473" s="35"/>
      <c r="BA473" s="35"/>
      <c r="BB473" s="35"/>
      <c r="BC473" s="35"/>
      <c r="BD473" s="35"/>
      <c r="BE473" s="35"/>
      <c r="BF473" s="35"/>
      <c r="BG473" s="35"/>
      <c r="BH473" s="35"/>
      <c r="BI473" s="35"/>
      <c r="BJ473" s="35"/>
      <c r="BK473" s="35"/>
      <c r="BL473" s="35"/>
      <c r="BM473" s="35"/>
      <c r="BN473" s="35"/>
      <c r="BO473" s="35"/>
      <c r="BP473" s="35"/>
      <c r="BQ473" s="35"/>
      <c r="BR473" s="35"/>
      <c r="BS473" s="35"/>
      <c r="BT473" s="35"/>
      <c r="BU473" s="35"/>
      <c r="BV473" s="35"/>
      <c r="BW473" s="35"/>
      <c r="BX473" s="35"/>
      <c r="BY473" s="35"/>
      <c r="BZ473" s="35"/>
      <c r="CA473" s="35"/>
      <c r="CB473" s="35"/>
      <c r="CC473" s="35"/>
      <c r="CD473" s="35"/>
      <c r="CE473" s="35"/>
      <c r="CF473" s="35"/>
      <c r="CG473" s="35"/>
      <c r="CH473" s="35"/>
      <c r="CI473" s="35"/>
      <c r="CJ473" s="35"/>
      <c r="CK473" s="35"/>
      <c r="CL473" s="35"/>
      <c r="CM473" s="35"/>
      <c r="CN473" s="35"/>
      <c r="CO473" s="35"/>
      <c r="CP473" s="35"/>
      <c r="CQ473" s="35"/>
      <c r="CR473" s="35"/>
      <c r="CS473" s="35"/>
      <c r="CT473" s="35"/>
      <c r="CU473" s="35"/>
      <c r="CV473" s="35"/>
      <c r="CW473" s="35"/>
      <c r="CX473" s="35"/>
      <c r="CY473" s="35"/>
      <c r="CZ473" s="35"/>
      <c r="DA473" s="35"/>
      <c r="DB473" s="35"/>
      <c r="DC473" s="35"/>
      <c r="DD473" s="35"/>
      <c r="DE473" s="35"/>
      <c r="DF473" s="35"/>
      <c r="DG473" s="35"/>
      <c r="DH473" s="35"/>
      <c r="DI473" s="35"/>
      <c r="DJ473" s="35"/>
      <c r="DK473" s="35"/>
      <c r="DL473" s="35"/>
      <c r="DM473" s="35"/>
      <c r="DN473" s="35"/>
      <c r="DO473" s="35"/>
      <c r="DP473" s="35"/>
      <c r="DQ473" s="35"/>
      <c r="DR473" s="35"/>
      <c r="DS473" s="35"/>
      <c r="DT473" s="35"/>
      <c r="DU473" s="35"/>
      <c r="DV473" s="35"/>
      <c r="DW473" s="35"/>
      <c r="DX473" s="35"/>
      <c r="DY473" s="35"/>
      <c r="DZ473" s="35"/>
      <c r="EA473" s="35"/>
      <c r="EB473" s="35"/>
      <c r="EC473" s="35"/>
      <c r="ED473" s="35"/>
      <c r="EE473" s="35"/>
      <c r="EF473" s="35"/>
      <c r="EG473" s="35"/>
      <c r="EH473" s="35"/>
      <c r="EI473" s="35"/>
      <c r="EJ473" s="35"/>
      <c r="EK473" s="35"/>
      <c r="EL473" s="35"/>
      <c r="EM473" s="35"/>
      <c r="EN473" s="35"/>
      <c r="EO473" s="35"/>
      <c r="EP473" s="35"/>
      <c r="EQ473" s="35"/>
      <c r="ER473" s="35"/>
      <c r="ES473" s="35"/>
      <c r="ET473" s="35"/>
    </row>
    <row r="474" spans="1:150" s="63" customFormat="1" x14ac:dyDescent="0.2">
      <c r="A474" s="221"/>
      <c r="K474" s="70"/>
      <c r="L474" s="70"/>
      <c r="O474" s="64"/>
      <c r="P474" s="64"/>
      <c r="U474" s="52"/>
      <c r="V474" s="52"/>
      <c r="W474" s="102"/>
      <c r="X474" s="102"/>
      <c r="AH474" s="276"/>
      <c r="AN474" s="35"/>
      <c r="AO474" s="35"/>
      <c r="AP474" s="35"/>
      <c r="AQ474" s="35"/>
      <c r="AR474" s="35"/>
      <c r="AS474" s="35"/>
      <c r="AT474" s="35"/>
      <c r="AU474" s="35"/>
      <c r="AV474" s="35"/>
      <c r="AW474" s="35"/>
      <c r="AX474" s="35"/>
      <c r="AY474" s="35"/>
      <c r="AZ474" s="35"/>
      <c r="BA474" s="35"/>
      <c r="BB474" s="35"/>
      <c r="BC474" s="35"/>
      <c r="BD474" s="35"/>
      <c r="BE474" s="35"/>
      <c r="BF474" s="35"/>
      <c r="BG474" s="35"/>
      <c r="BH474" s="35"/>
      <c r="BI474" s="35"/>
      <c r="BJ474" s="35"/>
      <c r="BK474" s="35"/>
      <c r="BL474" s="35"/>
      <c r="BM474" s="35"/>
      <c r="BN474" s="35"/>
      <c r="BO474" s="35"/>
      <c r="BP474" s="35"/>
      <c r="BQ474" s="35"/>
      <c r="BR474" s="35"/>
      <c r="BS474" s="35"/>
      <c r="BT474" s="35"/>
      <c r="BU474" s="35"/>
      <c r="BV474" s="35"/>
      <c r="BW474" s="35"/>
      <c r="BX474" s="35"/>
      <c r="BY474" s="35"/>
      <c r="BZ474" s="35"/>
      <c r="CA474" s="35"/>
      <c r="CB474" s="35"/>
      <c r="CC474" s="35"/>
      <c r="CD474" s="35"/>
      <c r="CE474" s="35"/>
      <c r="CF474" s="35"/>
      <c r="CG474" s="35"/>
      <c r="CH474" s="35"/>
      <c r="CI474" s="35"/>
      <c r="CJ474" s="35"/>
      <c r="CK474" s="35"/>
      <c r="CL474" s="35"/>
      <c r="CM474" s="35"/>
      <c r="CN474" s="35"/>
      <c r="CO474" s="35"/>
      <c r="CP474" s="35"/>
      <c r="CQ474" s="35"/>
      <c r="CR474" s="35"/>
      <c r="CS474" s="35"/>
      <c r="CT474" s="35"/>
      <c r="CU474" s="35"/>
      <c r="CV474" s="35"/>
      <c r="CW474" s="35"/>
      <c r="CX474" s="35"/>
      <c r="CY474" s="35"/>
      <c r="CZ474" s="35"/>
      <c r="DA474" s="35"/>
      <c r="DB474" s="35"/>
      <c r="DC474" s="35"/>
      <c r="DD474" s="35"/>
      <c r="DE474" s="35"/>
      <c r="DF474" s="35"/>
      <c r="DG474" s="35"/>
      <c r="DH474" s="35"/>
      <c r="DI474" s="35"/>
      <c r="DJ474" s="35"/>
      <c r="DK474" s="35"/>
      <c r="DL474" s="35"/>
      <c r="DM474" s="35"/>
      <c r="DN474" s="35"/>
      <c r="DO474" s="35"/>
      <c r="DP474" s="35"/>
      <c r="DQ474" s="35"/>
      <c r="DR474" s="35"/>
      <c r="DS474" s="35"/>
      <c r="DT474" s="35"/>
      <c r="DU474" s="35"/>
      <c r="DV474" s="35"/>
      <c r="DW474" s="35"/>
      <c r="DX474" s="35"/>
      <c r="DY474" s="35"/>
      <c r="DZ474" s="35"/>
      <c r="EA474" s="35"/>
      <c r="EB474" s="35"/>
      <c r="EC474" s="35"/>
      <c r="ED474" s="35"/>
      <c r="EE474" s="35"/>
      <c r="EF474" s="35"/>
      <c r="EG474" s="35"/>
      <c r="EH474" s="35"/>
      <c r="EI474" s="35"/>
      <c r="EJ474" s="35"/>
      <c r="EK474" s="35"/>
      <c r="EL474" s="35"/>
      <c r="EM474" s="35"/>
      <c r="EN474" s="35"/>
      <c r="EO474" s="35"/>
      <c r="EP474" s="35"/>
      <c r="EQ474" s="35"/>
      <c r="ER474" s="35"/>
      <c r="ES474" s="35"/>
      <c r="ET474" s="35"/>
    </row>
    <row r="475" spans="1:150" s="63" customFormat="1" x14ac:dyDescent="0.2">
      <c r="A475" s="221"/>
      <c r="K475" s="70"/>
      <c r="L475" s="70"/>
      <c r="O475" s="64"/>
      <c r="P475" s="64"/>
      <c r="U475" s="52"/>
      <c r="V475" s="52"/>
      <c r="W475" s="102"/>
      <c r="X475" s="102"/>
      <c r="AH475" s="276"/>
      <c r="AN475" s="35"/>
      <c r="AO475" s="35"/>
      <c r="AP475" s="35"/>
      <c r="AQ475" s="35"/>
      <c r="AR475" s="35"/>
      <c r="AS475" s="35"/>
      <c r="AT475" s="35"/>
      <c r="AU475" s="35"/>
      <c r="AV475" s="35"/>
      <c r="AW475" s="35"/>
      <c r="AX475" s="35"/>
      <c r="AY475" s="35"/>
      <c r="AZ475" s="35"/>
      <c r="BA475" s="35"/>
      <c r="BB475" s="35"/>
      <c r="BC475" s="35"/>
      <c r="BD475" s="35"/>
      <c r="BE475" s="35"/>
      <c r="BF475" s="35"/>
      <c r="BG475" s="35"/>
      <c r="BH475" s="35"/>
      <c r="BI475" s="35"/>
      <c r="BJ475" s="35"/>
      <c r="BK475" s="35"/>
      <c r="BL475" s="35"/>
      <c r="BM475" s="35"/>
      <c r="BN475" s="35"/>
      <c r="BO475" s="35"/>
      <c r="BP475" s="35"/>
      <c r="BQ475" s="35"/>
      <c r="BR475" s="35"/>
      <c r="BS475" s="35"/>
      <c r="BT475" s="35"/>
      <c r="BU475" s="35"/>
      <c r="BV475" s="35"/>
      <c r="BW475" s="35"/>
      <c r="BX475" s="35"/>
      <c r="BY475" s="35"/>
      <c r="BZ475" s="35"/>
      <c r="CA475" s="35"/>
      <c r="CB475" s="35"/>
      <c r="CC475" s="35"/>
      <c r="CD475" s="35"/>
      <c r="CE475" s="35"/>
      <c r="CF475" s="35"/>
      <c r="CG475" s="35"/>
      <c r="CH475" s="35"/>
      <c r="CI475" s="35"/>
      <c r="CJ475" s="35"/>
      <c r="CK475" s="35"/>
      <c r="CL475" s="35"/>
      <c r="CM475" s="35"/>
      <c r="CN475" s="35"/>
      <c r="CO475" s="35"/>
      <c r="CP475" s="35"/>
      <c r="CQ475" s="35"/>
      <c r="CR475" s="35"/>
      <c r="CS475" s="35"/>
      <c r="CT475" s="35"/>
      <c r="CU475" s="35"/>
      <c r="CV475" s="35"/>
      <c r="CW475" s="35"/>
      <c r="CX475" s="35"/>
      <c r="CY475" s="35"/>
      <c r="CZ475" s="35"/>
      <c r="DA475" s="35"/>
      <c r="DB475" s="35"/>
      <c r="DC475" s="35"/>
      <c r="DD475" s="35"/>
      <c r="DE475" s="35"/>
      <c r="DF475" s="35"/>
      <c r="DG475" s="35"/>
      <c r="DH475" s="35"/>
      <c r="DI475" s="35"/>
      <c r="DJ475" s="35"/>
      <c r="DK475" s="35"/>
      <c r="DL475" s="35"/>
      <c r="DM475" s="35"/>
      <c r="DN475" s="35"/>
      <c r="DO475" s="35"/>
      <c r="DP475" s="35"/>
      <c r="DQ475" s="35"/>
      <c r="DR475" s="35"/>
      <c r="DS475" s="35"/>
      <c r="DT475" s="35"/>
      <c r="DU475" s="35"/>
      <c r="DV475" s="35"/>
      <c r="DW475" s="35"/>
      <c r="DX475" s="35"/>
      <c r="DY475" s="35"/>
      <c r="DZ475" s="35"/>
      <c r="EA475" s="35"/>
      <c r="EB475" s="35"/>
      <c r="EC475" s="35"/>
      <c r="ED475" s="35"/>
      <c r="EE475" s="35"/>
      <c r="EF475" s="35"/>
      <c r="EG475" s="35"/>
      <c r="EH475" s="35"/>
      <c r="EI475" s="35"/>
      <c r="EJ475" s="35"/>
      <c r="EK475" s="35"/>
      <c r="EL475" s="35"/>
      <c r="EM475" s="35"/>
      <c r="EN475" s="35"/>
      <c r="EO475" s="35"/>
      <c r="EP475" s="35"/>
      <c r="EQ475" s="35"/>
      <c r="ER475" s="35"/>
      <c r="ES475" s="35"/>
      <c r="ET475" s="35"/>
    </row>
    <row r="476" spans="1:150" s="63" customFormat="1" x14ac:dyDescent="0.2">
      <c r="A476" s="221"/>
      <c r="K476" s="70"/>
      <c r="L476" s="70"/>
      <c r="O476" s="64"/>
      <c r="P476" s="64"/>
      <c r="U476" s="52"/>
      <c r="V476" s="52"/>
      <c r="W476" s="102"/>
      <c r="X476" s="102"/>
      <c r="AH476" s="276"/>
      <c r="AN476" s="35"/>
      <c r="AO476" s="35"/>
      <c r="AP476" s="35"/>
      <c r="AQ476" s="35"/>
      <c r="AR476" s="35"/>
      <c r="AS476" s="35"/>
      <c r="AT476" s="35"/>
      <c r="AU476" s="35"/>
      <c r="AV476" s="35"/>
      <c r="AW476" s="35"/>
      <c r="AX476" s="35"/>
      <c r="AY476" s="35"/>
      <c r="AZ476" s="35"/>
      <c r="BA476" s="35"/>
      <c r="BB476" s="35"/>
      <c r="BC476" s="35"/>
      <c r="BD476" s="35"/>
      <c r="BE476" s="35"/>
      <c r="BF476" s="35"/>
      <c r="BG476" s="35"/>
      <c r="BH476" s="35"/>
      <c r="BI476" s="35"/>
      <c r="BJ476" s="35"/>
      <c r="BK476" s="35"/>
      <c r="BL476" s="35"/>
      <c r="BM476" s="35"/>
      <c r="BN476" s="35"/>
      <c r="BO476" s="35"/>
      <c r="BP476" s="35"/>
      <c r="BQ476" s="35"/>
      <c r="BR476" s="35"/>
      <c r="BS476" s="35"/>
      <c r="BT476" s="35"/>
      <c r="BU476" s="35"/>
      <c r="BV476" s="35"/>
      <c r="BW476" s="35"/>
      <c r="BX476" s="35"/>
      <c r="BY476" s="35"/>
      <c r="BZ476" s="35"/>
      <c r="CA476" s="35"/>
      <c r="CB476" s="35"/>
      <c r="CC476" s="35"/>
      <c r="CD476" s="35"/>
      <c r="CE476" s="35"/>
      <c r="CF476" s="35"/>
      <c r="CG476" s="35"/>
      <c r="CH476" s="35"/>
      <c r="CI476" s="35"/>
      <c r="CJ476" s="35"/>
      <c r="CK476" s="35"/>
      <c r="CL476" s="35"/>
      <c r="CM476" s="35"/>
      <c r="CN476" s="35"/>
      <c r="CO476" s="35"/>
      <c r="CP476" s="35"/>
      <c r="CQ476" s="35"/>
      <c r="CR476" s="35"/>
      <c r="CS476" s="35"/>
      <c r="CT476" s="35"/>
      <c r="CU476" s="35"/>
      <c r="CV476" s="35"/>
      <c r="CW476" s="35"/>
      <c r="CX476" s="35"/>
      <c r="CY476" s="35"/>
      <c r="CZ476" s="35"/>
      <c r="DA476" s="35"/>
      <c r="DB476" s="35"/>
      <c r="DC476" s="35"/>
      <c r="DD476" s="35"/>
      <c r="DE476" s="35"/>
      <c r="DF476" s="35"/>
      <c r="DG476" s="35"/>
      <c r="DH476" s="35"/>
      <c r="DI476" s="35"/>
      <c r="DJ476" s="35"/>
      <c r="DK476" s="35"/>
      <c r="DL476" s="35"/>
      <c r="DM476" s="35"/>
      <c r="DN476" s="35"/>
      <c r="DO476" s="35"/>
      <c r="DP476" s="35"/>
      <c r="DQ476" s="35"/>
      <c r="DR476" s="35"/>
      <c r="DS476" s="35"/>
      <c r="DT476" s="35"/>
      <c r="DU476" s="35"/>
      <c r="DV476" s="35"/>
      <c r="DW476" s="35"/>
      <c r="DX476" s="35"/>
      <c r="DY476" s="35"/>
      <c r="DZ476" s="35"/>
      <c r="EA476" s="35"/>
      <c r="EB476" s="35"/>
      <c r="EC476" s="35"/>
      <c r="ED476" s="35"/>
      <c r="EE476" s="35"/>
      <c r="EF476" s="35"/>
      <c r="EG476" s="35"/>
      <c r="EH476" s="35"/>
      <c r="EI476" s="35"/>
      <c r="EJ476" s="35"/>
      <c r="EK476" s="35"/>
      <c r="EL476" s="35"/>
      <c r="EM476" s="35"/>
      <c r="EN476" s="35"/>
      <c r="EO476" s="35"/>
      <c r="EP476" s="35"/>
      <c r="EQ476" s="35"/>
      <c r="ER476" s="35"/>
      <c r="ES476" s="35"/>
      <c r="ET476" s="35"/>
    </row>
    <row r="477" spans="1:150" s="63" customFormat="1" x14ac:dyDescent="0.2">
      <c r="A477" s="221"/>
      <c r="K477" s="70"/>
      <c r="L477" s="70"/>
      <c r="O477" s="64"/>
      <c r="P477" s="64"/>
      <c r="U477" s="52"/>
      <c r="V477" s="52"/>
      <c r="W477" s="102"/>
      <c r="X477" s="102"/>
      <c r="AH477" s="276"/>
      <c r="AN477" s="35"/>
      <c r="AO477" s="35"/>
      <c r="AP477" s="35"/>
      <c r="AQ477" s="35"/>
      <c r="AR477" s="35"/>
      <c r="AS477" s="35"/>
      <c r="AT477" s="35"/>
      <c r="AU477" s="35"/>
      <c r="AV477" s="35"/>
      <c r="AW477" s="35"/>
      <c r="AX477" s="35"/>
      <c r="AY477" s="35"/>
      <c r="AZ477" s="35"/>
      <c r="BA477" s="35"/>
      <c r="BB477" s="35"/>
      <c r="BC477" s="35"/>
      <c r="BD477" s="35"/>
      <c r="BE477" s="35"/>
      <c r="BF477" s="35"/>
      <c r="BG477" s="35"/>
      <c r="BH477" s="35"/>
      <c r="BI477" s="35"/>
      <c r="BJ477" s="35"/>
      <c r="BK477" s="35"/>
      <c r="BL477" s="35"/>
      <c r="BM477" s="35"/>
      <c r="BN477" s="35"/>
      <c r="BO477" s="35"/>
      <c r="BP477" s="35"/>
      <c r="BQ477" s="35"/>
      <c r="BR477" s="35"/>
      <c r="BS477" s="35"/>
      <c r="BT477" s="35"/>
      <c r="BU477" s="35"/>
      <c r="BV477" s="35"/>
      <c r="BW477" s="35"/>
      <c r="BX477" s="35"/>
      <c r="BY477" s="35"/>
      <c r="BZ477" s="35"/>
      <c r="CA477" s="35"/>
      <c r="CB477" s="35"/>
      <c r="CC477" s="35"/>
      <c r="CD477" s="35"/>
      <c r="CE477" s="35"/>
      <c r="CF477" s="35"/>
      <c r="CG477" s="35"/>
      <c r="CH477" s="35"/>
      <c r="CI477" s="35"/>
      <c r="CJ477" s="35"/>
      <c r="CK477" s="35"/>
      <c r="CL477" s="35"/>
      <c r="CM477" s="35"/>
      <c r="CN477" s="35"/>
      <c r="CO477" s="35"/>
      <c r="CP477" s="35"/>
      <c r="CQ477" s="35"/>
      <c r="CR477" s="35"/>
      <c r="CS477" s="35"/>
      <c r="CT477" s="35"/>
      <c r="CU477" s="35"/>
      <c r="CV477" s="35"/>
      <c r="CW477" s="35"/>
      <c r="CX477" s="35"/>
      <c r="CY477" s="35"/>
      <c r="CZ477" s="35"/>
      <c r="DA477" s="35"/>
      <c r="DB477" s="35"/>
      <c r="DC477" s="35"/>
      <c r="DD477" s="35"/>
      <c r="DE477" s="35"/>
      <c r="DF477" s="35"/>
      <c r="DG477" s="35"/>
      <c r="DH477" s="35"/>
      <c r="DI477" s="35"/>
      <c r="DJ477" s="35"/>
      <c r="DK477" s="35"/>
      <c r="DL477" s="35"/>
      <c r="DM477" s="35"/>
      <c r="DN477" s="35"/>
      <c r="DO477" s="35"/>
      <c r="DP477" s="35"/>
      <c r="DQ477" s="35"/>
      <c r="DR477" s="35"/>
      <c r="DS477" s="35"/>
      <c r="DT477" s="35"/>
      <c r="DU477" s="35"/>
      <c r="DV477" s="35"/>
      <c r="DW477" s="35"/>
      <c r="DX477" s="35"/>
      <c r="DY477" s="35"/>
      <c r="DZ477" s="35"/>
      <c r="EA477" s="35"/>
      <c r="EB477" s="35"/>
      <c r="EC477" s="35"/>
      <c r="ED477" s="35"/>
      <c r="EE477" s="35"/>
      <c r="EF477" s="35"/>
      <c r="EG477" s="35"/>
      <c r="EH477" s="35"/>
      <c r="EI477" s="35"/>
      <c r="EJ477" s="35"/>
      <c r="EK477" s="35"/>
      <c r="EL477" s="35"/>
      <c r="EM477" s="35"/>
      <c r="EN477" s="35"/>
      <c r="EO477" s="35"/>
      <c r="EP477" s="35"/>
      <c r="EQ477" s="35"/>
      <c r="ER477" s="35"/>
      <c r="ES477" s="35"/>
      <c r="ET477" s="35"/>
    </row>
    <row r="478" spans="1:150" s="63" customFormat="1" x14ac:dyDescent="0.2">
      <c r="A478" s="221"/>
      <c r="K478" s="70"/>
      <c r="L478" s="70"/>
      <c r="O478" s="64"/>
      <c r="P478" s="64"/>
      <c r="U478" s="52"/>
      <c r="V478" s="52"/>
      <c r="W478" s="102"/>
      <c r="X478" s="102"/>
      <c r="AH478" s="276"/>
      <c r="AN478" s="35"/>
      <c r="AO478" s="35"/>
      <c r="AP478" s="35"/>
      <c r="AQ478" s="35"/>
      <c r="AR478" s="35"/>
      <c r="AS478" s="35"/>
      <c r="AT478" s="35"/>
      <c r="AU478" s="35"/>
      <c r="AV478" s="35"/>
      <c r="AW478" s="35"/>
      <c r="AX478" s="35"/>
      <c r="AY478" s="35"/>
      <c r="AZ478" s="35"/>
      <c r="BA478" s="35"/>
      <c r="BB478" s="35"/>
      <c r="BC478" s="35"/>
      <c r="BD478" s="35"/>
      <c r="BE478" s="35"/>
      <c r="BF478" s="35"/>
      <c r="BG478" s="35"/>
      <c r="BH478" s="35"/>
      <c r="BI478" s="35"/>
      <c r="BJ478" s="35"/>
      <c r="BK478" s="35"/>
      <c r="BL478" s="35"/>
      <c r="BM478" s="35"/>
      <c r="BN478" s="35"/>
      <c r="BO478" s="35"/>
      <c r="BP478" s="35"/>
      <c r="BQ478" s="35"/>
      <c r="BR478" s="35"/>
      <c r="BS478" s="35"/>
      <c r="BT478" s="35"/>
      <c r="BU478" s="35"/>
      <c r="BV478" s="35"/>
      <c r="BW478" s="35"/>
      <c r="BX478" s="35"/>
      <c r="BY478" s="35"/>
      <c r="BZ478" s="35"/>
      <c r="CA478" s="35"/>
      <c r="CB478" s="35"/>
      <c r="CC478" s="35"/>
      <c r="CD478" s="35"/>
      <c r="CE478" s="35"/>
      <c r="CF478" s="35"/>
      <c r="CG478" s="35"/>
      <c r="CH478" s="35"/>
      <c r="CI478" s="35"/>
      <c r="CJ478" s="35"/>
      <c r="CK478" s="35"/>
      <c r="CL478" s="35"/>
      <c r="CM478" s="35"/>
      <c r="CN478" s="35"/>
      <c r="CO478" s="35"/>
      <c r="CP478" s="35"/>
      <c r="CQ478" s="35"/>
      <c r="CR478" s="35"/>
      <c r="CS478" s="35"/>
      <c r="CT478" s="35"/>
      <c r="CU478" s="35"/>
      <c r="CV478" s="35"/>
      <c r="CW478" s="35"/>
      <c r="CX478" s="35"/>
      <c r="CY478" s="35"/>
      <c r="CZ478" s="35"/>
      <c r="DA478" s="35"/>
      <c r="DB478" s="35"/>
      <c r="DC478" s="35"/>
      <c r="DD478" s="35"/>
      <c r="DE478" s="35"/>
      <c r="DF478" s="35"/>
      <c r="DG478" s="35"/>
      <c r="DH478" s="35"/>
      <c r="DI478" s="35"/>
      <c r="DJ478" s="35"/>
      <c r="DK478" s="35"/>
      <c r="DL478" s="35"/>
      <c r="DM478" s="35"/>
      <c r="DN478" s="35"/>
      <c r="DO478" s="35"/>
      <c r="DP478" s="35"/>
      <c r="DQ478" s="35"/>
      <c r="DR478" s="35"/>
      <c r="DS478" s="35"/>
      <c r="DT478" s="35"/>
      <c r="DU478" s="35"/>
      <c r="DV478" s="35"/>
      <c r="DW478" s="35"/>
      <c r="DX478" s="35"/>
      <c r="DY478" s="35"/>
      <c r="DZ478" s="35"/>
      <c r="EA478" s="35"/>
      <c r="EB478" s="35"/>
      <c r="EC478" s="35"/>
      <c r="ED478" s="35"/>
      <c r="EE478" s="35"/>
      <c r="EF478" s="35"/>
      <c r="EG478" s="35"/>
      <c r="EH478" s="35"/>
      <c r="EI478" s="35"/>
      <c r="EJ478" s="35"/>
      <c r="EK478" s="35"/>
      <c r="EL478" s="35"/>
      <c r="EM478" s="35"/>
      <c r="EN478" s="35"/>
      <c r="EO478" s="35"/>
      <c r="EP478" s="35"/>
      <c r="EQ478" s="35"/>
      <c r="ER478" s="35"/>
      <c r="ES478" s="35"/>
      <c r="ET478" s="35"/>
    </row>
    <row r="479" spans="1:150" s="63" customFormat="1" x14ac:dyDescent="0.2">
      <c r="A479" s="221"/>
      <c r="K479" s="70"/>
      <c r="L479" s="70"/>
      <c r="O479" s="64"/>
      <c r="P479" s="64"/>
      <c r="U479" s="52"/>
      <c r="V479" s="52"/>
      <c r="W479" s="102"/>
      <c r="X479" s="102"/>
      <c r="AH479" s="276"/>
      <c r="AN479" s="35"/>
      <c r="AO479" s="35"/>
      <c r="AP479" s="35"/>
      <c r="AQ479" s="35"/>
      <c r="AR479" s="35"/>
      <c r="AS479" s="35"/>
      <c r="AT479" s="35"/>
      <c r="AU479" s="35"/>
      <c r="AV479" s="35"/>
      <c r="AW479" s="35"/>
      <c r="AX479" s="35"/>
      <c r="AY479" s="35"/>
      <c r="AZ479" s="35"/>
      <c r="BA479" s="35"/>
      <c r="BB479" s="35"/>
      <c r="BC479" s="35"/>
      <c r="BD479" s="35"/>
      <c r="BE479" s="35"/>
      <c r="BF479" s="35"/>
      <c r="BG479" s="35"/>
      <c r="BH479" s="35"/>
      <c r="BI479" s="35"/>
      <c r="BJ479" s="35"/>
      <c r="BK479" s="35"/>
      <c r="BL479" s="35"/>
      <c r="BM479" s="35"/>
      <c r="BN479" s="35"/>
      <c r="BO479" s="35"/>
      <c r="BP479" s="35"/>
      <c r="BQ479" s="35"/>
      <c r="BR479" s="35"/>
      <c r="BS479" s="35"/>
      <c r="BT479" s="35"/>
      <c r="BU479" s="35"/>
      <c r="BV479" s="35"/>
      <c r="BW479" s="35"/>
      <c r="BX479" s="35"/>
      <c r="BY479" s="35"/>
      <c r="BZ479" s="35"/>
      <c r="CA479" s="35"/>
      <c r="CB479" s="35"/>
      <c r="CC479" s="35"/>
      <c r="CD479" s="35"/>
      <c r="CE479" s="35"/>
      <c r="CF479" s="35"/>
      <c r="CG479" s="35"/>
      <c r="CH479" s="35"/>
      <c r="CI479" s="35"/>
      <c r="CJ479" s="35"/>
      <c r="CK479" s="35"/>
      <c r="CL479" s="35"/>
      <c r="CM479" s="35"/>
      <c r="CN479" s="35"/>
      <c r="CO479" s="35"/>
      <c r="CP479" s="35"/>
      <c r="CQ479" s="35"/>
      <c r="CR479" s="35"/>
      <c r="CS479" s="35"/>
      <c r="CT479" s="35"/>
      <c r="CU479" s="35"/>
      <c r="CV479" s="35"/>
      <c r="CW479" s="35"/>
      <c r="CX479" s="35"/>
      <c r="CY479" s="35"/>
      <c r="CZ479" s="35"/>
      <c r="DA479" s="35"/>
      <c r="DB479" s="35"/>
      <c r="DC479" s="35"/>
      <c r="DD479" s="35"/>
      <c r="DE479" s="35"/>
      <c r="DF479" s="35"/>
      <c r="DG479" s="35"/>
      <c r="DH479" s="35"/>
      <c r="DI479" s="35"/>
      <c r="DJ479" s="35"/>
      <c r="DK479" s="35"/>
      <c r="DL479" s="35"/>
      <c r="DM479" s="35"/>
      <c r="DN479" s="35"/>
      <c r="DO479" s="35"/>
      <c r="DP479" s="35"/>
      <c r="DQ479" s="35"/>
      <c r="DR479" s="35"/>
      <c r="DS479" s="35"/>
      <c r="DT479" s="35"/>
      <c r="DU479" s="35"/>
      <c r="DV479" s="35"/>
      <c r="DW479" s="35"/>
      <c r="DX479" s="35"/>
      <c r="DY479" s="35"/>
      <c r="DZ479" s="35"/>
      <c r="EA479" s="35"/>
      <c r="EB479" s="35"/>
      <c r="EC479" s="35"/>
      <c r="ED479" s="35"/>
      <c r="EE479" s="35"/>
      <c r="EF479" s="35"/>
      <c r="EG479" s="35"/>
      <c r="EH479" s="35"/>
      <c r="EI479" s="35"/>
      <c r="EJ479" s="35"/>
      <c r="EK479" s="35"/>
      <c r="EL479" s="35"/>
      <c r="EM479" s="35"/>
      <c r="EN479" s="35"/>
      <c r="EO479" s="35"/>
      <c r="EP479" s="35"/>
      <c r="EQ479" s="35"/>
      <c r="ER479" s="35"/>
      <c r="ES479" s="35"/>
      <c r="ET479" s="35"/>
    </row>
    <row r="480" spans="1:150" s="63" customFormat="1" x14ac:dyDescent="0.2">
      <c r="A480" s="221"/>
      <c r="K480" s="70"/>
      <c r="L480" s="70"/>
      <c r="O480" s="64"/>
      <c r="P480" s="64"/>
      <c r="U480" s="52"/>
      <c r="V480" s="52"/>
      <c r="W480" s="102"/>
      <c r="X480" s="102"/>
      <c r="AH480" s="276"/>
      <c r="AN480" s="35"/>
      <c r="AO480" s="35"/>
      <c r="AP480" s="35"/>
      <c r="AQ480" s="35"/>
      <c r="AR480" s="35"/>
      <c r="AS480" s="35"/>
      <c r="AT480" s="35"/>
      <c r="AU480" s="35"/>
      <c r="AV480" s="35"/>
      <c r="AW480" s="35"/>
      <c r="AX480" s="35"/>
      <c r="AY480" s="35"/>
      <c r="AZ480" s="35"/>
      <c r="BA480" s="35"/>
      <c r="BB480" s="35"/>
      <c r="BC480" s="35"/>
      <c r="BD480" s="35"/>
      <c r="BE480" s="35"/>
      <c r="BF480" s="35"/>
      <c r="BG480" s="35"/>
      <c r="BH480" s="35"/>
      <c r="BI480" s="35"/>
      <c r="BJ480" s="35"/>
      <c r="BK480" s="35"/>
      <c r="BL480" s="35"/>
      <c r="BM480" s="35"/>
      <c r="BN480" s="35"/>
      <c r="BO480" s="35"/>
      <c r="BP480" s="35"/>
      <c r="BQ480" s="35"/>
      <c r="BR480" s="35"/>
      <c r="BS480" s="35"/>
      <c r="BT480" s="35"/>
      <c r="BU480" s="35"/>
      <c r="BV480" s="35"/>
      <c r="BW480" s="35"/>
      <c r="BX480" s="35"/>
      <c r="BY480" s="35"/>
      <c r="BZ480" s="35"/>
      <c r="CA480" s="35"/>
      <c r="CB480" s="35"/>
      <c r="CC480" s="35"/>
      <c r="CD480" s="35"/>
      <c r="CE480" s="35"/>
      <c r="CF480" s="35"/>
      <c r="CG480" s="35"/>
      <c r="CH480" s="35"/>
      <c r="CI480" s="35"/>
      <c r="CJ480" s="35"/>
      <c r="CK480" s="35"/>
      <c r="CL480" s="35"/>
      <c r="CM480" s="35"/>
      <c r="CN480" s="35"/>
      <c r="CO480" s="35"/>
      <c r="CP480" s="35"/>
      <c r="CQ480" s="35"/>
      <c r="CR480" s="35"/>
      <c r="CS480" s="35"/>
      <c r="CT480" s="35"/>
      <c r="CU480" s="35"/>
      <c r="CV480" s="35"/>
      <c r="CW480" s="35"/>
      <c r="CX480" s="35"/>
      <c r="CY480" s="35"/>
      <c r="CZ480" s="35"/>
      <c r="DA480" s="35"/>
      <c r="DB480" s="35"/>
      <c r="DC480" s="35"/>
      <c r="DD480" s="35"/>
      <c r="DE480" s="35"/>
      <c r="DF480" s="35"/>
      <c r="DG480" s="35"/>
      <c r="DH480" s="35"/>
      <c r="DI480" s="35"/>
      <c r="DJ480" s="35"/>
      <c r="DK480" s="35"/>
      <c r="DL480" s="35"/>
      <c r="DM480" s="35"/>
      <c r="DN480" s="35"/>
      <c r="DO480" s="35"/>
      <c r="DP480" s="35"/>
      <c r="DQ480" s="35"/>
      <c r="DR480" s="35"/>
      <c r="DS480" s="35"/>
      <c r="DT480" s="35"/>
      <c r="DU480" s="35"/>
      <c r="DV480" s="35"/>
      <c r="DW480" s="35"/>
      <c r="DX480" s="35"/>
      <c r="DY480" s="35"/>
      <c r="DZ480" s="35"/>
      <c r="EA480" s="35"/>
      <c r="EB480" s="35"/>
      <c r="EC480" s="35"/>
      <c r="ED480" s="35"/>
      <c r="EE480" s="35"/>
      <c r="EF480" s="35"/>
      <c r="EG480" s="35"/>
      <c r="EH480" s="35"/>
      <c r="EI480" s="35"/>
      <c r="EJ480" s="35"/>
      <c r="EK480" s="35"/>
      <c r="EL480" s="35"/>
      <c r="EM480" s="35"/>
      <c r="EN480" s="35"/>
      <c r="EO480" s="35"/>
      <c r="EP480" s="35"/>
      <c r="EQ480" s="35"/>
      <c r="ER480" s="35"/>
      <c r="ES480" s="35"/>
      <c r="ET480" s="35"/>
    </row>
    <row r="481" spans="1:150" s="63" customFormat="1" x14ac:dyDescent="0.2">
      <c r="A481" s="221"/>
      <c r="K481" s="70"/>
      <c r="L481" s="70"/>
      <c r="O481" s="64"/>
      <c r="P481" s="64"/>
      <c r="U481" s="52"/>
      <c r="V481" s="52"/>
      <c r="W481" s="102"/>
      <c r="X481" s="102"/>
      <c r="AH481" s="276"/>
      <c r="AN481" s="35"/>
      <c r="AO481" s="35"/>
      <c r="AP481" s="35"/>
      <c r="AQ481" s="35"/>
      <c r="AR481" s="35"/>
      <c r="AS481" s="35"/>
      <c r="AT481" s="35"/>
      <c r="AU481" s="35"/>
      <c r="AV481" s="35"/>
      <c r="AW481" s="35"/>
      <c r="AX481" s="35"/>
      <c r="AY481" s="35"/>
      <c r="AZ481" s="35"/>
      <c r="BA481" s="35"/>
      <c r="BB481" s="35"/>
      <c r="BC481" s="35"/>
      <c r="BD481" s="35"/>
      <c r="BE481" s="35"/>
      <c r="BF481" s="35"/>
      <c r="BG481" s="35"/>
      <c r="BH481" s="35"/>
      <c r="BI481" s="35"/>
      <c r="BJ481" s="35"/>
      <c r="BK481" s="35"/>
      <c r="BL481" s="35"/>
      <c r="BM481" s="35"/>
      <c r="BN481" s="35"/>
      <c r="BO481" s="35"/>
      <c r="BP481" s="35"/>
      <c r="BQ481" s="35"/>
      <c r="BR481" s="35"/>
      <c r="BS481" s="35"/>
      <c r="BT481" s="35"/>
      <c r="BU481" s="35"/>
      <c r="BV481" s="35"/>
      <c r="BW481" s="35"/>
      <c r="BX481" s="35"/>
      <c r="BY481" s="35"/>
      <c r="BZ481" s="35"/>
      <c r="CA481" s="35"/>
      <c r="CB481" s="35"/>
      <c r="CC481" s="35"/>
      <c r="CD481" s="35"/>
      <c r="CE481" s="35"/>
      <c r="CF481" s="35"/>
      <c r="CG481" s="35"/>
      <c r="CH481" s="35"/>
      <c r="CI481" s="35"/>
      <c r="CJ481" s="35"/>
      <c r="CK481" s="35"/>
      <c r="CL481" s="35"/>
      <c r="CM481" s="35"/>
      <c r="CN481" s="35"/>
      <c r="CO481" s="35"/>
      <c r="CP481" s="35"/>
      <c r="CQ481" s="35"/>
      <c r="CR481" s="35"/>
      <c r="CS481" s="35"/>
      <c r="CT481" s="35"/>
      <c r="CU481" s="35"/>
      <c r="CV481" s="35"/>
      <c r="CW481" s="35"/>
      <c r="CX481" s="35"/>
      <c r="CY481" s="35"/>
      <c r="CZ481" s="35"/>
      <c r="DA481" s="35"/>
      <c r="DB481" s="35"/>
      <c r="DC481" s="35"/>
      <c r="DD481" s="35"/>
      <c r="DE481" s="35"/>
      <c r="DF481" s="35"/>
      <c r="DG481" s="35"/>
      <c r="DH481" s="35"/>
      <c r="DI481" s="35"/>
      <c r="DJ481" s="35"/>
      <c r="DK481" s="35"/>
      <c r="DL481" s="35"/>
      <c r="DM481" s="35"/>
      <c r="DN481" s="35"/>
      <c r="DO481" s="35"/>
      <c r="DP481" s="35"/>
      <c r="DQ481" s="35"/>
      <c r="DR481" s="35"/>
      <c r="DS481" s="35"/>
      <c r="DT481" s="35"/>
      <c r="DU481" s="35"/>
      <c r="DV481" s="35"/>
      <c r="DW481" s="35"/>
      <c r="DX481" s="35"/>
      <c r="DY481" s="35"/>
      <c r="DZ481" s="35"/>
      <c r="EA481" s="35"/>
      <c r="EB481" s="35"/>
      <c r="EC481" s="35"/>
      <c r="ED481" s="35"/>
      <c r="EE481" s="35"/>
      <c r="EF481" s="35"/>
      <c r="EG481" s="35"/>
      <c r="EH481" s="35"/>
      <c r="EI481" s="35"/>
      <c r="EJ481" s="35"/>
      <c r="EK481" s="35"/>
      <c r="EL481" s="35"/>
      <c r="EM481" s="35"/>
      <c r="EN481" s="35"/>
      <c r="EO481" s="35"/>
      <c r="EP481" s="35"/>
      <c r="EQ481" s="35"/>
      <c r="ER481" s="35"/>
      <c r="ES481" s="35"/>
      <c r="ET481" s="35"/>
    </row>
    <row r="482" spans="1:150" s="63" customFormat="1" x14ac:dyDescent="0.2">
      <c r="A482" s="221"/>
      <c r="K482" s="70"/>
      <c r="L482" s="70"/>
      <c r="O482" s="64"/>
      <c r="P482" s="64"/>
      <c r="U482" s="52"/>
      <c r="V482" s="52"/>
      <c r="W482" s="102"/>
      <c r="X482" s="102"/>
      <c r="AH482" s="276"/>
      <c r="AN482" s="35"/>
      <c r="AO482" s="35"/>
      <c r="AP482" s="35"/>
      <c r="AQ482" s="35"/>
      <c r="AR482" s="35"/>
      <c r="AS482" s="35"/>
      <c r="AT482" s="35"/>
      <c r="AU482" s="35"/>
      <c r="AV482" s="35"/>
      <c r="AW482" s="35"/>
      <c r="AX482" s="35"/>
      <c r="AY482" s="35"/>
      <c r="AZ482" s="35"/>
      <c r="BA482" s="35"/>
      <c r="BB482" s="35"/>
      <c r="BC482" s="35"/>
      <c r="BD482" s="35"/>
      <c r="BE482" s="35"/>
      <c r="BF482" s="35"/>
      <c r="BG482" s="35"/>
      <c r="BH482" s="35"/>
      <c r="BI482" s="35"/>
      <c r="BJ482" s="35"/>
      <c r="BK482" s="35"/>
      <c r="BL482" s="35"/>
      <c r="BM482" s="35"/>
      <c r="BN482" s="35"/>
      <c r="BO482" s="35"/>
      <c r="BP482" s="35"/>
      <c r="BQ482" s="35"/>
      <c r="BR482" s="35"/>
      <c r="BS482" s="35"/>
      <c r="BT482" s="35"/>
      <c r="BU482" s="35"/>
      <c r="BV482" s="35"/>
      <c r="BW482" s="35"/>
      <c r="BX482" s="35"/>
      <c r="BY482" s="35"/>
      <c r="BZ482" s="35"/>
      <c r="CA482" s="35"/>
      <c r="CB482" s="35"/>
      <c r="CC482" s="35"/>
      <c r="CD482" s="35"/>
      <c r="CE482" s="35"/>
      <c r="CF482" s="35"/>
      <c r="CG482" s="35"/>
      <c r="CH482" s="35"/>
      <c r="CI482" s="35"/>
      <c r="CJ482" s="35"/>
      <c r="CK482" s="35"/>
      <c r="CL482" s="35"/>
      <c r="CM482" s="35"/>
      <c r="CN482" s="35"/>
      <c r="CO482" s="35"/>
      <c r="CP482" s="35"/>
      <c r="CQ482" s="35"/>
      <c r="CR482" s="35"/>
      <c r="CS482" s="35"/>
      <c r="CT482" s="35"/>
      <c r="CU482" s="35"/>
      <c r="CV482" s="35"/>
      <c r="CW482" s="35"/>
      <c r="CX482" s="35"/>
      <c r="CY482" s="35"/>
      <c r="CZ482" s="35"/>
      <c r="DA482" s="35"/>
      <c r="DB482" s="35"/>
      <c r="DC482" s="35"/>
      <c r="DD482" s="35"/>
      <c r="DE482" s="35"/>
      <c r="DF482" s="35"/>
      <c r="DG482" s="35"/>
      <c r="DH482" s="35"/>
      <c r="DI482" s="35"/>
      <c r="DJ482" s="35"/>
      <c r="DK482" s="35"/>
      <c r="DL482" s="35"/>
      <c r="DM482" s="35"/>
      <c r="DN482" s="35"/>
      <c r="DO482" s="35"/>
      <c r="DP482" s="35"/>
      <c r="DQ482" s="35"/>
      <c r="DR482" s="35"/>
      <c r="DS482" s="35"/>
      <c r="DT482" s="35"/>
      <c r="DU482" s="35"/>
      <c r="DV482" s="35"/>
      <c r="DW482" s="35"/>
      <c r="DX482" s="35"/>
      <c r="DY482" s="35"/>
      <c r="DZ482" s="35"/>
      <c r="EA482" s="35"/>
      <c r="EB482" s="35"/>
      <c r="EC482" s="35"/>
      <c r="ED482" s="35"/>
      <c r="EE482" s="35"/>
      <c r="EF482" s="35"/>
      <c r="EG482" s="35"/>
      <c r="EH482" s="35"/>
      <c r="EI482" s="35"/>
      <c r="EJ482" s="35"/>
      <c r="EK482" s="35"/>
      <c r="EL482" s="35"/>
      <c r="EM482" s="35"/>
      <c r="EN482" s="35"/>
      <c r="EO482" s="35"/>
      <c r="EP482" s="35"/>
      <c r="EQ482" s="35"/>
      <c r="ER482" s="35"/>
      <c r="ES482" s="35"/>
      <c r="ET482" s="35"/>
    </row>
    <row r="483" spans="1:150" s="63" customFormat="1" x14ac:dyDescent="0.2">
      <c r="A483" s="221"/>
      <c r="K483" s="70"/>
      <c r="L483" s="70"/>
      <c r="O483" s="64"/>
      <c r="P483" s="64"/>
      <c r="U483" s="52"/>
      <c r="V483" s="52"/>
      <c r="W483" s="102"/>
      <c r="X483" s="102"/>
      <c r="AH483" s="276"/>
      <c r="AN483" s="35"/>
      <c r="AO483" s="35"/>
      <c r="AP483" s="35"/>
      <c r="AQ483" s="35"/>
      <c r="AR483" s="35"/>
      <c r="AS483" s="35"/>
      <c r="AT483" s="35"/>
      <c r="AU483" s="35"/>
      <c r="AV483" s="35"/>
      <c r="AW483" s="35"/>
      <c r="AX483" s="35"/>
      <c r="AY483" s="35"/>
      <c r="AZ483" s="35"/>
      <c r="BA483" s="35"/>
      <c r="BB483" s="35"/>
      <c r="BC483" s="35"/>
      <c r="BD483" s="35"/>
      <c r="BE483" s="35"/>
      <c r="BF483" s="35"/>
      <c r="BG483" s="35"/>
      <c r="BH483" s="35"/>
      <c r="BI483" s="35"/>
      <c r="BJ483" s="35"/>
      <c r="BK483" s="35"/>
      <c r="BL483" s="35"/>
      <c r="BM483" s="35"/>
      <c r="BN483" s="35"/>
      <c r="BO483" s="35"/>
      <c r="BP483" s="35"/>
      <c r="BQ483" s="35"/>
      <c r="BR483" s="35"/>
      <c r="BS483" s="35"/>
      <c r="BT483" s="35"/>
      <c r="BU483" s="35"/>
      <c r="BV483" s="35"/>
      <c r="BW483" s="35"/>
      <c r="BX483" s="35"/>
      <c r="BY483" s="35"/>
      <c r="BZ483" s="35"/>
      <c r="CA483" s="35"/>
      <c r="CB483" s="35"/>
      <c r="CC483" s="35"/>
      <c r="CD483" s="35"/>
      <c r="CE483" s="35"/>
      <c r="CF483" s="35"/>
      <c r="CG483" s="35"/>
      <c r="CH483" s="35"/>
      <c r="CI483" s="35"/>
      <c r="CJ483" s="35"/>
      <c r="CK483" s="35"/>
      <c r="CL483" s="35"/>
      <c r="CM483" s="35"/>
      <c r="CN483" s="35"/>
      <c r="CO483" s="35"/>
      <c r="CP483" s="35"/>
      <c r="CQ483" s="35"/>
      <c r="CR483" s="35"/>
      <c r="CS483" s="35"/>
      <c r="CT483" s="35"/>
      <c r="CU483" s="35"/>
      <c r="CV483" s="35"/>
      <c r="CW483" s="35"/>
      <c r="CX483" s="35"/>
      <c r="CY483" s="35"/>
      <c r="CZ483" s="35"/>
      <c r="DA483" s="35"/>
      <c r="DB483" s="35"/>
      <c r="DC483" s="35"/>
      <c r="DD483" s="35"/>
      <c r="DE483" s="35"/>
      <c r="DF483" s="35"/>
      <c r="DG483" s="35"/>
      <c r="DH483" s="35"/>
      <c r="DI483" s="35"/>
      <c r="DJ483" s="35"/>
      <c r="DK483" s="35"/>
      <c r="DL483" s="35"/>
      <c r="DM483" s="35"/>
      <c r="DN483" s="35"/>
      <c r="DO483" s="35"/>
      <c r="DP483" s="35"/>
      <c r="DQ483" s="35"/>
      <c r="DR483" s="35"/>
      <c r="DS483" s="35"/>
      <c r="DT483" s="35"/>
      <c r="DU483" s="35"/>
      <c r="DV483" s="35"/>
      <c r="DW483" s="35"/>
      <c r="DX483" s="35"/>
      <c r="DY483" s="35"/>
      <c r="DZ483" s="35"/>
      <c r="EA483" s="35"/>
      <c r="EB483" s="35"/>
      <c r="EC483" s="35"/>
      <c r="ED483" s="35"/>
      <c r="EE483" s="35"/>
      <c r="EF483" s="35"/>
      <c r="EG483" s="35"/>
      <c r="EH483" s="35"/>
      <c r="EI483" s="35"/>
      <c r="EJ483" s="35"/>
      <c r="EK483" s="35"/>
      <c r="EL483" s="35"/>
      <c r="EM483" s="35"/>
      <c r="EN483" s="35"/>
      <c r="EO483" s="35"/>
      <c r="EP483" s="35"/>
      <c r="EQ483" s="35"/>
      <c r="ER483" s="35"/>
      <c r="ES483" s="35"/>
      <c r="ET483" s="35"/>
    </row>
    <row r="484" spans="1:150" s="63" customFormat="1" x14ac:dyDescent="0.2">
      <c r="A484" s="221"/>
      <c r="K484" s="70"/>
      <c r="L484" s="70"/>
      <c r="O484" s="64"/>
      <c r="P484" s="64"/>
      <c r="U484" s="52"/>
      <c r="V484" s="52"/>
      <c r="W484" s="102"/>
      <c r="X484" s="102"/>
      <c r="AH484" s="276"/>
      <c r="AN484" s="35"/>
      <c r="AO484" s="35"/>
      <c r="AP484" s="35"/>
      <c r="AQ484" s="35"/>
      <c r="AR484" s="35"/>
      <c r="AS484" s="35"/>
      <c r="AT484" s="35"/>
      <c r="AU484" s="35"/>
      <c r="AV484" s="35"/>
      <c r="AW484" s="35"/>
      <c r="AX484" s="35"/>
      <c r="AY484" s="35"/>
      <c r="AZ484" s="35"/>
      <c r="BA484" s="35"/>
      <c r="BB484" s="35"/>
      <c r="BC484" s="35"/>
      <c r="BD484" s="35"/>
      <c r="BE484" s="35"/>
      <c r="BF484" s="35"/>
      <c r="BG484" s="35"/>
      <c r="BH484" s="35"/>
      <c r="BI484" s="35"/>
      <c r="BJ484" s="35"/>
      <c r="BK484" s="35"/>
      <c r="BL484" s="35"/>
      <c r="BM484" s="35"/>
      <c r="BN484" s="35"/>
      <c r="BO484" s="35"/>
      <c r="BP484" s="35"/>
      <c r="BQ484" s="35"/>
      <c r="BR484" s="35"/>
      <c r="BS484" s="35"/>
      <c r="BT484" s="35"/>
      <c r="BU484" s="35"/>
      <c r="BV484" s="35"/>
      <c r="BW484" s="35"/>
      <c r="BX484" s="35"/>
      <c r="BY484" s="35"/>
      <c r="BZ484" s="35"/>
      <c r="CA484" s="35"/>
      <c r="CB484" s="35"/>
      <c r="CC484" s="35"/>
      <c r="CD484" s="35"/>
      <c r="CE484" s="35"/>
      <c r="CF484" s="35"/>
      <c r="CG484" s="35"/>
      <c r="CH484" s="35"/>
      <c r="CI484" s="35"/>
      <c r="CJ484" s="35"/>
      <c r="CK484" s="35"/>
      <c r="CL484" s="35"/>
      <c r="CM484" s="35"/>
      <c r="CN484" s="35"/>
      <c r="CO484" s="35"/>
      <c r="CP484" s="35"/>
      <c r="CQ484" s="35"/>
      <c r="CR484" s="35"/>
      <c r="CS484" s="35"/>
      <c r="CT484" s="35"/>
      <c r="CU484" s="35"/>
      <c r="CV484" s="35"/>
      <c r="CW484" s="35"/>
      <c r="CX484" s="35"/>
      <c r="CY484" s="35"/>
      <c r="CZ484" s="35"/>
      <c r="DA484" s="35"/>
      <c r="DB484" s="35"/>
      <c r="DC484" s="35"/>
      <c r="DD484" s="35"/>
      <c r="DE484" s="35"/>
      <c r="DF484" s="35"/>
      <c r="DG484" s="35"/>
      <c r="DH484" s="35"/>
      <c r="DI484" s="35"/>
      <c r="DJ484" s="35"/>
      <c r="DK484" s="35"/>
      <c r="DL484" s="35"/>
      <c r="DM484" s="35"/>
      <c r="DN484" s="35"/>
      <c r="DO484" s="35"/>
      <c r="DP484" s="35"/>
      <c r="DQ484" s="35"/>
      <c r="DR484" s="35"/>
      <c r="DS484" s="35"/>
      <c r="DT484" s="35"/>
      <c r="DU484" s="35"/>
      <c r="DV484" s="35"/>
      <c r="DW484" s="35"/>
      <c r="DX484" s="35"/>
      <c r="DY484" s="35"/>
      <c r="DZ484" s="35"/>
      <c r="EA484" s="35"/>
      <c r="EB484" s="35"/>
      <c r="EC484" s="35"/>
      <c r="ED484" s="35"/>
      <c r="EE484" s="35"/>
      <c r="EF484" s="35"/>
      <c r="EG484" s="35"/>
      <c r="EH484" s="35"/>
      <c r="EI484" s="35"/>
      <c r="EJ484" s="35"/>
      <c r="EK484" s="35"/>
      <c r="EL484" s="35"/>
      <c r="EM484" s="35"/>
      <c r="EN484" s="35"/>
      <c r="EO484" s="35"/>
      <c r="EP484" s="35"/>
      <c r="EQ484" s="35"/>
      <c r="ER484" s="35"/>
      <c r="ES484" s="35"/>
      <c r="ET484" s="35"/>
    </row>
    <row r="485" spans="1:150" s="63" customFormat="1" x14ac:dyDescent="0.2">
      <c r="A485" s="221"/>
      <c r="K485" s="70"/>
      <c r="L485" s="70"/>
      <c r="O485" s="64"/>
      <c r="P485" s="64"/>
      <c r="U485" s="52"/>
      <c r="V485" s="52"/>
      <c r="W485" s="102"/>
      <c r="X485" s="102"/>
      <c r="AH485" s="276"/>
      <c r="AN485" s="35"/>
      <c r="AO485" s="35"/>
      <c r="AP485" s="35"/>
      <c r="AQ485" s="35"/>
      <c r="AR485" s="35"/>
      <c r="AS485" s="35"/>
      <c r="AT485" s="35"/>
      <c r="AU485" s="35"/>
      <c r="AV485" s="35"/>
      <c r="AW485" s="35"/>
      <c r="AX485" s="35"/>
      <c r="AY485" s="35"/>
      <c r="AZ485" s="35"/>
      <c r="BA485" s="35"/>
      <c r="BB485" s="35"/>
      <c r="BC485" s="35"/>
      <c r="BD485" s="35"/>
      <c r="BE485" s="35"/>
      <c r="BF485" s="35"/>
      <c r="BG485" s="35"/>
      <c r="BH485" s="35"/>
      <c r="BI485" s="35"/>
      <c r="BJ485" s="35"/>
      <c r="BK485" s="35"/>
      <c r="BL485" s="35"/>
      <c r="BM485" s="35"/>
      <c r="BN485" s="35"/>
      <c r="BO485" s="35"/>
      <c r="BP485" s="35"/>
      <c r="BQ485" s="35"/>
      <c r="BR485" s="35"/>
      <c r="BS485" s="35"/>
      <c r="BT485" s="35"/>
      <c r="BU485" s="35"/>
      <c r="BV485" s="35"/>
      <c r="BW485" s="35"/>
      <c r="BX485" s="35"/>
      <c r="BY485" s="35"/>
      <c r="BZ485" s="35"/>
      <c r="CA485" s="35"/>
      <c r="CB485" s="35"/>
      <c r="CC485" s="35"/>
      <c r="CD485" s="35"/>
      <c r="CE485" s="35"/>
      <c r="CF485" s="35"/>
      <c r="CG485" s="35"/>
      <c r="CH485" s="35"/>
      <c r="CI485" s="35"/>
      <c r="CJ485" s="35"/>
      <c r="CK485" s="35"/>
      <c r="CL485" s="35"/>
      <c r="CM485" s="35"/>
      <c r="CN485" s="35"/>
      <c r="CO485" s="35"/>
      <c r="CP485" s="35"/>
      <c r="CQ485" s="35"/>
      <c r="CR485" s="35"/>
      <c r="CS485" s="35"/>
      <c r="CT485" s="35"/>
      <c r="CU485" s="35"/>
      <c r="CV485" s="35"/>
      <c r="CW485" s="35"/>
      <c r="CX485" s="35"/>
      <c r="CY485" s="35"/>
      <c r="CZ485" s="35"/>
      <c r="DA485" s="35"/>
      <c r="DB485" s="35"/>
      <c r="DC485" s="35"/>
      <c r="DD485" s="35"/>
      <c r="DE485" s="35"/>
      <c r="DF485" s="35"/>
      <c r="DG485" s="35"/>
      <c r="DH485" s="35"/>
      <c r="DI485" s="35"/>
      <c r="DJ485" s="35"/>
      <c r="DK485" s="35"/>
      <c r="DL485" s="35"/>
      <c r="DM485" s="35"/>
      <c r="DN485" s="35"/>
      <c r="DO485" s="35"/>
      <c r="DP485" s="35"/>
      <c r="DQ485" s="35"/>
      <c r="DR485" s="35"/>
      <c r="DS485" s="35"/>
      <c r="DT485" s="35"/>
      <c r="DU485" s="35"/>
      <c r="DV485" s="35"/>
      <c r="DW485" s="35"/>
      <c r="DX485" s="35"/>
      <c r="DY485" s="35"/>
      <c r="DZ485" s="35"/>
      <c r="EA485" s="35"/>
      <c r="EB485" s="35"/>
      <c r="EC485" s="35"/>
      <c r="ED485" s="35"/>
      <c r="EE485" s="35"/>
      <c r="EF485" s="35"/>
      <c r="EG485" s="35"/>
      <c r="EH485" s="35"/>
      <c r="EI485" s="35"/>
      <c r="EJ485" s="35"/>
      <c r="EK485" s="35"/>
      <c r="EL485" s="35"/>
      <c r="EM485" s="35"/>
      <c r="EN485" s="35"/>
      <c r="EO485" s="35"/>
      <c r="EP485" s="35"/>
      <c r="EQ485" s="35"/>
      <c r="ER485" s="35"/>
      <c r="ES485" s="35"/>
      <c r="ET485" s="35"/>
    </row>
    <row r="486" spans="1:150" s="63" customFormat="1" x14ac:dyDescent="0.2">
      <c r="A486" s="221"/>
      <c r="K486" s="70"/>
      <c r="L486" s="70"/>
      <c r="O486" s="64"/>
      <c r="P486" s="64"/>
      <c r="U486" s="52"/>
      <c r="V486" s="52"/>
      <c r="W486" s="102"/>
      <c r="X486" s="102"/>
      <c r="AH486" s="276"/>
      <c r="AN486" s="35"/>
      <c r="AO486" s="35"/>
      <c r="AP486" s="35"/>
      <c r="AQ486" s="35"/>
      <c r="AR486" s="35"/>
      <c r="AS486" s="35"/>
      <c r="AT486" s="35"/>
      <c r="AU486" s="35"/>
      <c r="AV486" s="35"/>
      <c r="AW486" s="35"/>
      <c r="AX486" s="35"/>
      <c r="AY486" s="35"/>
      <c r="AZ486" s="35"/>
      <c r="BA486" s="35"/>
      <c r="BB486" s="35"/>
      <c r="BC486" s="35"/>
      <c r="BD486" s="35"/>
      <c r="BE486" s="35"/>
      <c r="BF486" s="35"/>
      <c r="BG486" s="35"/>
      <c r="BH486" s="35"/>
      <c r="BI486" s="35"/>
      <c r="BJ486" s="35"/>
      <c r="BK486" s="35"/>
      <c r="BL486" s="35"/>
      <c r="BM486" s="35"/>
      <c r="BN486" s="35"/>
      <c r="BO486" s="35"/>
      <c r="BP486" s="35"/>
      <c r="BQ486" s="35"/>
      <c r="BR486" s="35"/>
      <c r="BS486" s="35"/>
      <c r="BT486" s="35"/>
      <c r="BU486" s="35"/>
      <c r="BV486" s="35"/>
      <c r="BW486" s="35"/>
      <c r="BX486" s="35"/>
      <c r="BY486" s="35"/>
      <c r="BZ486" s="35"/>
      <c r="CA486" s="35"/>
      <c r="CB486" s="35"/>
      <c r="CC486" s="35"/>
      <c r="CD486" s="35"/>
      <c r="CE486" s="35"/>
      <c r="CF486" s="35"/>
      <c r="CG486" s="35"/>
      <c r="CH486" s="35"/>
      <c r="CI486" s="35"/>
      <c r="CJ486" s="35"/>
      <c r="CK486" s="35"/>
      <c r="CL486" s="35"/>
      <c r="CM486" s="35"/>
      <c r="CN486" s="35"/>
      <c r="CO486" s="35"/>
      <c r="CP486" s="35"/>
      <c r="CQ486" s="35"/>
      <c r="CR486" s="35"/>
      <c r="CS486" s="35"/>
      <c r="CT486" s="35"/>
      <c r="CU486" s="35"/>
      <c r="CV486" s="35"/>
      <c r="CW486" s="35"/>
      <c r="CX486" s="35"/>
      <c r="CY486" s="35"/>
      <c r="CZ486" s="35"/>
      <c r="DA486" s="35"/>
      <c r="DB486" s="35"/>
      <c r="DC486" s="35"/>
      <c r="DD486" s="35"/>
      <c r="DE486" s="35"/>
      <c r="DF486" s="35"/>
      <c r="DG486" s="35"/>
      <c r="DH486" s="35"/>
      <c r="DI486" s="35"/>
      <c r="DJ486" s="35"/>
      <c r="DK486" s="35"/>
      <c r="DL486" s="35"/>
      <c r="DM486" s="35"/>
      <c r="DN486" s="35"/>
      <c r="DO486" s="35"/>
      <c r="DP486" s="35"/>
      <c r="DQ486" s="35"/>
      <c r="DR486" s="35"/>
      <c r="DS486" s="35"/>
      <c r="DT486" s="35"/>
      <c r="DU486" s="35"/>
      <c r="DV486" s="35"/>
      <c r="DW486" s="35"/>
      <c r="DX486" s="35"/>
      <c r="DY486" s="35"/>
      <c r="DZ486" s="35"/>
      <c r="EA486" s="35"/>
      <c r="EB486" s="35"/>
      <c r="EC486" s="35"/>
      <c r="ED486" s="35"/>
      <c r="EE486" s="35"/>
      <c r="EF486" s="35"/>
      <c r="EG486" s="35"/>
      <c r="EH486" s="35"/>
      <c r="EI486" s="35"/>
      <c r="EJ486" s="35"/>
      <c r="EK486" s="35"/>
      <c r="EL486" s="35"/>
      <c r="EM486" s="35"/>
      <c r="EN486" s="35"/>
      <c r="EO486" s="35"/>
      <c r="EP486" s="35"/>
      <c r="EQ486" s="35"/>
      <c r="ER486" s="35"/>
      <c r="ES486" s="35"/>
      <c r="ET486" s="35"/>
    </row>
    <row r="487" spans="1:150" s="63" customFormat="1" x14ac:dyDescent="0.2">
      <c r="A487" s="221"/>
      <c r="K487" s="70"/>
      <c r="L487" s="70"/>
      <c r="O487" s="64"/>
      <c r="P487" s="64"/>
      <c r="U487" s="52"/>
      <c r="V487" s="52"/>
      <c r="W487" s="102"/>
      <c r="X487" s="102"/>
      <c r="AH487" s="276"/>
      <c r="AN487" s="35"/>
      <c r="AO487" s="35"/>
      <c r="AP487" s="35"/>
      <c r="AQ487" s="35"/>
      <c r="AR487" s="35"/>
      <c r="AS487" s="35"/>
      <c r="AT487" s="35"/>
      <c r="AU487" s="35"/>
      <c r="AV487" s="35"/>
      <c r="AW487" s="35"/>
      <c r="AX487" s="35"/>
      <c r="AY487" s="35"/>
      <c r="AZ487" s="35"/>
      <c r="BA487" s="35"/>
      <c r="BB487" s="35"/>
      <c r="BC487" s="35"/>
      <c r="BD487" s="35"/>
      <c r="BE487" s="35"/>
      <c r="BF487" s="35"/>
      <c r="BG487" s="35"/>
      <c r="BH487" s="35"/>
      <c r="BI487" s="35"/>
      <c r="BJ487" s="35"/>
      <c r="BK487" s="35"/>
      <c r="BL487" s="35"/>
      <c r="BM487" s="35"/>
      <c r="BN487" s="35"/>
      <c r="BO487" s="35"/>
      <c r="BP487" s="35"/>
      <c r="BQ487" s="35"/>
      <c r="BR487" s="35"/>
      <c r="BS487" s="35"/>
      <c r="BT487" s="35"/>
      <c r="BU487" s="35"/>
      <c r="BV487" s="35"/>
      <c r="BW487" s="35"/>
      <c r="BX487" s="35"/>
      <c r="BY487" s="35"/>
      <c r="BZ487" s="35"/>
      <c r="CA487" s="35"/>
      <c r="CB487" s="35"/>
      <c r="CC487" s="35"/>
      <c r="CD487" s="35"/>
      <c r="CE487" s="35"/>
      <c r="CF487" s="35"/>
      <c r="CG487" s="35"/>
      <c r="CH487" s="35"/>
      <c r="CI487" s="35"/>
      <c r="CJ487" s="35"/>
      <c r="CK487" s="35"/>
      <c r="CL487" s="35"/>
      <c r="CM487" s="35"/>
      <c r="CN487" s="35"/>
      <c r="CO487" s="35"/>
      <c r="CP487" s="35"/>
      <c r="CQ487" s="35"/>
      <c r="CR487" s="35"/>
      <c r="CS487" s="35"/>
      <c r="CT487" s="35"/>
      <c r="CU487" s="35"/>
      <c r="CV487" s="35"/>
      <c r="CW487" s="35"/>
      <c r="CX487" s="35"/>
      <c r="CY487" s="35"/>
      <c r="CZ487" s="35"/>
      <c r="DA487" s="35"/>
      <c r="DB487" s="35"/>
      <c r="DC487" s="35"/>
      <c r="DD487" s="35"/>
      <c r="DE487" s="35"/>
      <c r="DF487" s="35"/>
      <c r="DG487" s="35"/>
      <c r="DH487" s="35"/>
      <c r="DI487" s="35"/>
      <c r="DJ487" s="35"/>
      <c r="DK487" s="35"/>
      <c r="DL487" s="35"/>
      <c r="DM487" s="35"/>
      <c r="DN487" s="35"/>
      <c r="DO487" s="35"/>
      <c r="DP487" s="35"/>
      <c r="DQ487" s="35"/>
      <c r="DR487" s="35"/>
      <c r="DS487" s="35"/>
      <c r="DT487" s="35"/>
      <c r="DU487" s="35"/>
      <c r="DV487" s="35"/>
      <c r="DW487" s="35"/>
      <c r="DX487" s="35"/>
      <c r="DY487" s="35"/>
      <c r="DZ487" s="35"/>
      <c r="EA487" s="35"/>
      <c r="EB487" s="35"/>
      <c r="EC487" s="35"/>
      <c r="ED487" s="35"/>
      <c r="EE487" s="35"/>
      <c r="EF487" s="35"/>
      <c r="EG487" s="35"/>
      <c r="EH487" s="35"/>
      <c r="EI487" s="35"/>
      <c r="EJ487" s="35"/>
      <c r="EK487" s="35"/>
      <c r="EL487" s="35"/>
      <c r="EM487" s="35"/>
      <c r="EN487" s="35"/>
      <c r="EO487" s="35"/>
      <c r="EP487" s="35"/>
      <c r="EQ487" s="35"/>
      <c r="ER487" s="35"/>
      <c r="ES487" s="35"/>
      <c r="ET487" s="35"/>
    </row>
    <row r="488" spans="1:150" s="63" customFormat="1" x14ac:dyDescent="0.2">
      <c r="A488" s="221"/>
      <c r="K488" s="70"/>
      <c r="L488" s="70"/>
      <c r="O488" s="64"/>
      <c r="P488" s="64"/>
      <c r="U488" s="52"/>
      <c r="V488" s="52"/>
      <c r="W488" s="102"/>
      <c r="X488" s="102"/>
      <c r="AH488" s="276"/>
      <c r="AN488" s="35"/>
      <c r="AO488" s="35"/>
      <c r="AP488" s="35"/>
      <c r="AQ488" s="35"/>
      <c r="AR488" s="35"/>
      <c r="AS488" s="35"/>
      <c r="AT488" s="35"/>
      <c r="AU488" s="35"/>
      <c r="AV488" s="35"/>
      <c r="AW488" s="35"/>
      <c r="AX488" s="35"/>
      <c r="AY488" s="35"/>
      <c r="AZ488" s="35"/>
      <c r="BA488" s="35"/>
      <c r="BB488" s="35"/>
      <c r="BC488" s="35"/>
      <c r="BD488" s="35"/>
      <c r="BE488" s="35"/>
      <c r="BF488" s="35"/>
      <c r="BG488" s="35"/>
      <c r="BH488" s="35"/>
      <c r="BI488" s="35"/>
      <c r="BJ488" s="35"/>
      <c r="BK488" s="35"/>
      <c r="BL488" s="35"/>
      <c r="BM488" s="35"/>
      <c r="BN488" s="35"/>
      <c r="BO488" s="35"/>
      <c r="BP488" s="35"/>
      <c r="BQ488" s="35"/>
      <c r="BR488" s="35"/>
      <c r="BS488" s="35"/>
      <c r="BT488" s="35"/>
      <c r="BU488" s="35"/>
      <c r="BV488" s="35"/>
      <c r="BW488" s="35"/>
      <c r="BX488" s="35"/>
      <c r="BY488" s="35"/>
      <c r="BZ488" s="35"/>
      <c r="CA488" s="35"/>
      <c r="CB488" s="35"/>
      <c r="CC488" s="35"/>
      <c r="CD488" s="35"/>
      <c r="CE488" s="35"/>
      <c r="CF488" s="35"/>
      <c r="CG488" s="35"/>
      <c r="CH488" s="35"/>
      <c r="CI488" s="35"/>
      <c r="CJ488" s="35"/>
      <c r="CK488" s="35"/>
      <c r="CL488" s="35"/>
      <c r="CM488" s="35"/>
      <c r="CN488" s="35"/>
      <c r="CO488" s="35"/>
      <c r="CP488" s="35"/>
      <c r="CQ488" s="35"/>
      <c r="CR488" s="35"/>
      <c r="CS488" s="35"/>
      <c r="CT488" s="35"/>
      <c r="CU488" s="35"/>
      <c r="CV488" s="35"/>
      <c r="CW488" s="35"/>
      <c r="CX488" s="35"/>
      <c r="CY488" s="35"/>
      <c r="CZ488" s="35"/>
      <c r="DA488" s="35"/>
      <c r="DB488" s="35"/>
      <c r="DC488" s="35"/>
      <c r="DD488" s="35"/>
      <c r="DE488" s="35"/>
      <c r="DF488" s="35"/>
      <c r="DG488" s="35"/>
      <c r="DH488" s="35"/>
      <c r="DI488" s="35"/>
      <c r="DJ488" s="35"/>
      <c r="DK488" s="35"/>
      <c r="DL488" s="35"/>
      <c r="DM488" s="35"/>
      <c r="DN488" s="35"/>
      <c r="DO488" s="35"/>
      <c r="DP488" s="35"/>
      <c r="DQ488" s="35"/>
      <c r="DR488" s="35"/>
      <c r="DS488" s="35"/>
      <c r="DT488" s="35"/>
      <c r="DU488" s="35"/>
      <c r="DV488" s="35"/>
      <c r="DW488" s="35"/>
      <c r="DX488" s="35"/>
      <c r="DY488" s="35"/>
      <c r="DZ488" s="35"/>
      <c r="EA488" s="35"/>
      <c r="EB488" s="35"/>
      <c r="EC488" s="35"/>
      <c r="ED488" s="35"/>
      <c r="EE488" s="35"/>
      <c r="EF488" s="35"/>
      <c r="EG488" s="35"/>
      <c r="EH488" s="35"/>
      <c r="EI488" s="35"/>
      <c r="EJ488" s="35"/>
      <c r="EK488" s="35"/>
      <c r="EL488" s="35"/>
      <c r="EM488" s="35"/>
      <c r="EN488" s="35"/>
      <c r="EO488" s="35"/>
      <c r="EP488" s="35"/>
      <c r="EQ488" s="35"/>
      <c r="ER488" s="35"/>
      <c r="ES488" s="35"/>
      <c r="ET488" s="35"/>
    </row>
    <row r="489" spans="1:150" s="63" customFormat="1" x14ac:dyDescent="0.2">
      <c r="A489" s="221"/>
      <c r="K489" s="70"/>
      <c r="L489" s="70"/>
      <c r="O489" s="64"/>
      <c r="P489" s="64"/>
      <c r="U489" s="52"/>
      <c r="V489" s="52"/>
      <c r="W489" s="102"/>
      <c r="X489" s="102"/>
      <c r="AH489" s="276"/>
      <c r="AN489" s="35"/>
      <c r="AO489" s="35"/>
      <c r="AP489" s="35"/>
      <c r="AQ489" s="35"/>
      <c r="AR489" s="35"/>
      <c r="AS489" s="35"/>
      <c r="AT489" s="35"/>
      <c r="AU489" s="35"/>
      <c r="AV489" s="35"/>
      <c r="AW489" s="35"/>
      <c r="AX489" s="35"/>
      <c r="AY489" s="35"/>
      <c r="AZ489" s="35"/>
      <c r="BA489" s="35"/>
      <c r="BB489" s="35"/>
      <c r="BC489" s="35"/>
      <c r="BD489" s="35"/>
      <c r="BE489" s="35"/>
      <c r="BF489" s="35"/>
      <c r="BG489" s="35"/>
      <c r="BH489" s="35"/>
      <c r="BI489" s="35"/>
      <c r="BJ489" s="35"/>
      <c r="BK489" s="35"/>
      <c r="BL489" s="35"/>
      <c r="BM489" s="35"/>
      <c r="BN489" s="35"/>
      <c r="BO489" s="35"/>
      <c r="BP489" s="35"/>
      <c r="BQ489" s="35"/>
      <c r="BR489" s="35"/>
      <c r="BS489" s="35"/>
      <c r="BT489" s="35"/>
      <c r="BU489" s="35"/>
      <c r="BV489" s="35"/>
      <c r="BW489" s="35"/>
      <c r="BX489" s="35"/>
      <c r="BY489" s="35"/>
      <c r="BZ489" s="35"/>
      <c r="CA489" s="35"/>
      <c r="CB489" s="35"/>
      <c r="CC489" s="35"/>
      <c r="CD489" s="35"/>
      <c r="CE489" s="35"/>
      <c r="CF489" s="35"/>
      <c r="CG489" s="35"/>
      <c r="CH489" s="35"/>
      <c r="CI489" s="35"/>
      <c r="CJ489" s="35"/>
      <c r="CK489" s="35"/>
      <c r="CL489" s="35"/>
      <c r="CM489" s="35"/>
      <c r="CN489" s="35"/>
      <c r="CO489" s="35"/>
      <c r="CP489" s="35"/>
      <c r="CQ489" s="35"/>
      <c r="CR489" s="35"/>
      <c r="CS489" s="35"/>
      <c r="CT489" s="35"/>
      <c r="CU489" s="35"/>
      <c r="CV489" s="35"/>
      <c r="CW489" s="35"/>
      <c r="CX489" s="35"/>
      <c r="CY489" s="35"/>
      <c r="CZ489" s="35"/>
      <c r="DA489" s="35"/>
      <c r="DB489" s="35"/>
      <c r="DC489" s="35"/>
      <c r="DD489" s="35"/>
      <c r="DE489" s="35"/>
      <c r="DF489" s="35"/>
      <c r="DG489" s="35"/>
      <c r="DH489" s="35"/>
      <c r="DI489" s="35"/>
      <c r="DJ489" s="35"/>
      <c r="DK489" s="35"/>
      <c r="DL489" s="35"/>
      <c r="DM489" s="35"/>
      <c r="DN489" s="35"/>
      <c r="DO489" s="35"/>
      <c r="DP489" s="35"/>
      <c r="DQ489" s="35"/>
      <c r="DR489" s="35"/>
      <c r="DS489" s="35"/>
      <c r="DT489" s="35"/>
      <c r="DU489" s="35"/>
      <c r="DV489" s="35"/>
      <c r="DW489" s="35"/>
      <c r="DX489" s="35"/>
      <c r="DY489" s="35"/>
      <c r="DZ489" s="35"/>
      <c r="EA489" s="35"/>
      <c r="EB489" s="35"/>
      <c r="EC489" s="35"/>
      <c r="ED489" s="35"/>
      <c r="EE489" s="35"/>
      <c r="EF489" s="35"/>
      <c r="EG489" s="35"/>
      <c r="EH489" s="35"/>
      <c r="EI489" s="35"/>
      <c r="EJ489" s="35"/>
      <c r="EK489" s="35"/>
      <c r="EL489" s="35"/>
      <c r="EM489" s="35"/>
      <c r="EN489" s="35"/>
      <c r="EO489" s="35"/>
      <c r="EP489" s="35"/>
      <c r="EQ489" s="35"/>
      <c r="ER489" s="35"/>
      <c r="ES489" s="35"/>
      <c r="ET489" s="35"/>
    </row>
    <row r="490" spans="1:150" s="63" customFormat="1" x14ac:dyDescent="0.2">
      <c r="A490" s="221"/>
      <c r="K490" s="70"/>
      <c r="L490" s="70"/>
      <c r="O490" s="64"/>
      <c r="P490" s="64"/>
      <c r="U490" s="52"/>
      <c r="V490" s="52"/>
      <c r="W490" s="102"/>
      <c r="X490" s="102"/>
      <c r="AH490" s="276"/>
      <c r="AN490" s="35"/>
      <c r="AO490" s="35"/>
      <c r="AP490" s="35"/>
      <c r="AQ490" s="35"/>
      <c r="AR490" s="35"/>
      <c r="AS490" s="35"/>
      <c r="AT490" s="35"/>
      <c r="AU490" s="35"/>
      <c r="AV490" s="35"/>
      <c r="AW490" s="35"/>
      <c r="AX490" s="35"/>
      <c r="AY490" s="35"/>
      <c r="AZ490" s="35"/>
      <c r="BA490" s="35"/>
      <c r="BB490" s="35"/>
      <c r="BC490" s="35"/>
      <c r="BD490" s="35"/>
      <c r="BE490" s="35"/>
      <c r="BF490" s="35"/>
      <c r="BG490" s="35"/>
      <c r="BH490" s="35"/>
      <c r="BI490" s="35"/>
      <c r="BJ490" s="35"/>
      <c r="BK490" s="35"/>
      <c r="BL490" s="35"/>
      <c r="BM490" s="35"/>
      <c r="BN490" s="35"/>
      <c r="BO490" s="35"/>
      <c r="BP490" s="35"/>
      <c r="BQ490" s="35"/>
      <c r="BR490" s="35"/>
      <c r="BS490" s="35"/>
      <c r="BT490" s="35"/>
      <c r="BU490" s="35"/>
      <c r="BV490" s="35"/>
      <c r="BW490" s="35"/>
      <c r="BX490" s="35"/>
      <c r="BY490" s="35"/>
      <c r="BZ490" s="35"/>
      <c r="CA490" s="35"/>
      <c r="CB490" s="35"/>
      <c r="CC490" s="35"/>
      <c r="CD490" s="35"/>
      <c r="CE490" s="35"/>
      <c r="CF490" s="35"/>
      <c r="CG490" s="35"/>
      <c r="CH490" s="35"/>
      <c r="CI490" s="35"/>
      <c r="CJ490" s="35"/>
      <c r="CK490" s="35"/>
      <c r="CL490" s="35"/>
      <c r="CM490" s="35"/>
      <c r="CN490" s="35"/>
      <c r="CO490" s="35"/>
      <c r="CP490" s="35"/>
      <c r="CQ490" s="35"/>
      <c r="CR490" s="35"/>
      <c r="CS490" s="35"/>
      <c r="CT490" s="35"/>
      <c r="CU490" s="35"/>
      <c r="CV490" s="35"/>
      <c r="CW490" s="35"/>
      <c r="CX490" s="35"/>
      <c r="CY490" s="35"/>
      <c r="CZ490" s="35"/>
      <c r="DA490" s="35"/>
      <c r="DB490" s="35"/>
      <c r="DC490" s="35"/>
      <c r="DD490" s="35"/>
      <c r="DE490" s="35"/>
      <c r="DF490" s="35"/>
      <c r="DG490" s="35"/>
      <c r="DH490" s="35"/>
      <c r="DI490" s="35"/>
      <c r="DJ490" s="35"/>
      <c r="DK490" s="35"/>
      <c r="DL490" s="35"/>
      <c r="DM490" s="35"/>
      <c r="DN490" s="35"/>
      <c r="DO490" s="35"/>
      <c r="DP490" s="35"/>
      <c r="DQ490" s="35"/>
      <c r="DR490" s="35"/>
      <c r="DS490" s="35"/>
      <c r="DT490" s="35"/>
      <c r="DU490" s="35"/>
      <c r="DV490" s="35"/>
      <c r="DW490" s="35"/>
      <c r="DX490" s="35"/>
      <c r="DY490" s="35"/>
      <c r="DZ490" s="35"/>
      <c r="EA490" s="35"/>
      <c r="EB490" s="35"/>
      <c r="EC490" s="35"/>
      <c r="ED490" s="35"/>
      <c r="EE490" s="35"/>
      <c r="EF490" s="35"/>
      <c r="EG490" s="35"/>
      <c r="EH490" s="35"/>
      <c r="EI490" s="35"/>
      <c r="EJ490" s="35"/>
      <c r="EK490" s="35"/>
      <c r="EL490" s="35"/>
      <c r="EM490" s="35"/>
      <c r="EN490" s="35"/>
      <c r="EO490" s="35"/>
      <c r="EP490" s="35"/>
      <c r="EQ490" s="35"/>
      <c r="ER490" s="35"/>
      <c r="ES490" s="35"/>
      <c r="ET490" s="35"/>
    </row>
    <row r="491" spans="1:150" s="63" customFormat="1" x14ac:dyDescent="0.2">
      <c r="A491" s="221"/>
      <c r="K491" s="70"/>
      <c r="L491" s="70"/>
      <c r="O491" s="64"/>
      <c r="P491" s="64"/>
      <c r="U491" s="52"/>
      <c r="V491" s="52"/>
      <c r="W491" s="102"/>
      <c r="X491" s="102"/>
      <c r="AH491" s="276"/>
      <c r="AN491" s="35"/>
      <c r="AO491" s="35"/>
      <c r="AP491" s="35"/>
      <c r="AQ491" s="35"/>
      <c r="AR491" s="35"/>
      <c r="AS491" s="35"/>
      <c r="AT491" s="35"/>
      <c r="AU491" s="35"/>
      <c r="AV491" s="35"/>
      <c r="AW491" s="35"/>
      <c r="AX491" s="35"/>
      <c r="AY491" s="35"/>
      <c r="AZ491" s="35"/>
      <c r="BA491" s="35"/>
      <c r="BB491" s="35"/>
      <c r="BC491" s="35"/>
      <c r="BD491" s="35"/>
      <c r="BE491" s="35"/>
      <c r="BF491" s="35"/>
      <c r="BG491" s="35"/>
      <c r="BH491" s="35"/>
      <c r="BI491" s="35"/>
      <c r="BJ491" s="35"/>
      <c r="BK491" s="35"/>
      <c r="BL491" s="35"/>
      <c r="BM491" s="35"/>
      <c r="BN491" s="35"/>
      <c r="BO491" s="35"/>
      <c r="BP491" s="35"/>
      <c r="BQ491" s="35"/>
      <c r="BR491" s="35"/>
      <c r="BS491" s="35"/>
      <c r="BT491" s="35"/>
      <c r="BU491" s="35"/>
      <c r="BV491" s="35"/>
      <c r="BW491" s="35"/>
      <c r="BX491" s="35"/>
      <c r="BY491" s="35"/>
      <c r="BZ491" s="35"/>
      <c r="CA491" s="35"/>
      <c r="CB491" s="35"/>
      <c r="CC491" s="35"/>
      <c r="CD491" s="35"/>
      <c r="CE491" s="35"/>
      <c r="CF491" s="35"/>
      <c r="CG491" s="35"/>
      <c r="CH491" s="35"/>
      <c r="CI491" s="35"/>
      <c r="CJ491" s="35"/>
      <c r="CK491" s="35"/>
      <c r="CL491" s="35"/>
      <c r="CM491" s="35"/>
      <c r="CN491" s="35"/>
      <c r="CO491" s="35"/>
      <c r="CP491" s="35"/>
      <c r="CQ491" s="35"/>
      <c r="CR491" s="35"/>
      <c r="CS491" s="35"/>
      <c r="CT491" s="35"/>
      <c r="CU491" s="35"/>
      <c r="CV491" s="35"/>
      <c r="CW491" s="35"/>
      <c r="CX491" s="35"/>
      <c r="CY491" s="35"/>
      <c r="CZ491" s="35"/>
      <c r="DA491" s="35"/>
      <c r="DB491" s="35"/>
      <c r="DC491" s="35"/>
      <c r="DD491" s="35"/>
      <c r="DE491" s="35"/>
      <c r="DF491" s="35"/>
      <c r="DG491" s="35"/>
      <c r="DH491" s="35"/>
      <c r="DI491" s="35"/>
      <c r="DJ491" s="35"/>
      <c r="DK491" s="35"/>
      <c r="DL491" s="35"/>
      <c r="DM491" s="35"/>
      <c r="DN491" s="35"/>
      <c r="DO491" s="35"/>
      <c r="DP491" s="35"/>
      <c r="DQ491" s="35"/>
      <c r="DR491" s="35"/>
      <c r="DS491" s="35"/>
      <c r="DT491" s="35"/>
      <c r="DU491" s="35"/>
      <c r="DV491" s="35"/>
      <c r="DW491" s="35"/>
      <c r="DX491" s="35"/>
      <c r="DY491" s="35"/>
      <c r="DZ491" s="35"/>
      <c r="EA491" s="35"/>
      <c r="EB491" s="35"/>
      <c r="EC491" s="35"/>
      <c r="ED491" s="35"/>
      <c r="EE491" s="35"/>
      <c r="EF491" s="35"/>
      <c r="EG491" s="35"/>
      <c r="EH491" s="35"/>
      <c r="EI491" s="35"/>
      <c r="EJ491" s="35"/>
      <c r="EK491" s="35"/>
      <c r="EL491" s="35"/>
      <c r="EM491" s="35"/>
      <c r="EN491" s="35"/>
      <c r="EO491" s="35"/>
      <c r="EP491" s="35"/>
      <c r="EQ491" s="35"/>
      <c r="ER491" s="35"/>
      <c r="ES491" s="35"/>
      <c r="ET491" s="35"/>
    </row>
    <row r="492" spans="1:150" s="63" customFormat="1" x14ac:dyDescent="0.2">
      <c r="A492" s="221"/>
      <c r="K492" s="70"/>
      <c r="L492" s="70"/>
      <c r="O492" s="64"/>
      <c r="P492" s="64"/>
      <c r="U492" s="52"/>
      <c r="V492" s="52"/>
      <c r="W492" s="102"/>
      <c r="X492" s="102"/>
      <c r="AH492" s="276"/>
      <c r="AN492" s="35"/>
      <c r="AO492" s="35"/>
      <c r="AP492" s="35"/>
      <c r="AQ492" s="35"/>
      <c r="AR492" s="35"/>
      <c r="AS492" s="35"/>
      <c r="AT492" s="35"/>
      <c r="AU492" s="35"/>
      <c r="AV492" s="35"/>
      <c r="AW492" s="35"/>
      <c r="AX492" s="35"/>
      <c r="AY492" s="35"/>
      <c r="AZ492" s="35"/>
      <c r="BA492" s="35"/>
      <c r="BB492" s="35"/>
      <c r="BC492" s="35"/>
      <c r="BD492" s="35"/>
      <c r="BE492" s="35"/>
      <c r="BF492" s="35"/>
      <c r="BG492" s="35"/>
      <c r="BH492" s="35"/>
      <c r="BI492" s="35"/>
      <c r="BJ492" s="35"/>
      <c r="BK492" s="35"/>
      <c r="BL492" s="35"/>
      <c r="BM492" s="35"/>
      <c r="BN492" s="35"/>
      <c r="BO492" s="35"/>
      <c r="BP492" s="35"/>
      <c r="BQ492" s="35"/>
      <c r="BR492" s="35"/>
      <c r="BS492" s="35"/>
      <c r="BT492" s="35"/>
      <c r="BU492" s="35"/>
      <c r="BV492" s="35"/>
      <c r="BW492" s="35"/>
      <c r="BX492" s="35"/>
      <c r="BY492" s="35"/>
      <c r="BZ492" s="35"/>
      <c r="CA492" s="35"/>
      <c r="CB492" s="35"/>
      <c r="CC492" s="35"/>
      <c r="CD492" s="35"/>
      <c r="CE492" s="35"/>
      <c r="CF492" s="35"/>
      <c r="CG492" s="35"/>
      <c r="CH492" s="35"/>
      <c r="CI492" s="35"/>
      <c r="CJ492" s="35"/>
      <c r="CK492" s="35"/>
      <c r="CL492" s="35"/>
      <c r="CM492" s="35"/>
      <c r="CN492" s="35"/>
      <c r="CO492" s="35"/>
      <c r="CP492" s="35"/>
      <c r="CQ492" s="35"/>
      <c r="CR492" s="35"/>
      <c r="CS492" s="35"/>
      <c r="CT492" s="35"/>
      <c r="CU492" s="35"/>
      <c r="CV492" s="35"/>
      <c r="CW492" s="35"/>
      <c r="CX492" s="35"/>
      <c r="CY492" s="35"/>
      <c r="CZ492" s="35"/>
      <c r="DA492" s="35"/>
      <c r="DB492" s="35"/>
      <c r="DC492" s="35"/>
      <c r="DD492" s="35"/>
      <c r="DE492" s="35"/>
      <c r="DF492" s="35"/>
      <c r="DG492" s="35"/>
      <c r="DH492" s="35"/>
      <c r="DI492" s="35"/>
      <c r="DJ492" s="35"/>
      <c r="DK492" s="35"/>
      <c r="DL492" s="35"/>
      <c r="DM492" s="35"/>
      <c r="DN492" s="35"/>
      <c r="DO492" s="35"/>
      <c r="DP492" s="35"/>
      <c r="DQ492" s="35"/>
      <c r="DR492" s="35"/>
      <c r="DS492" s="35"/>
      <c r="DT492" s="35"/>
      <c r="DU492" s="35"/>
      <c r="DV492" s="35"/>
      <c r="DW492" s="35"/>
      <c r="DX492" s="35"/>
      <c r="DY492" s="35"/>
      <c r="DZ492" s="35"/>
      <c r="EA492" s="35"/>
      <c r="EB492" s="35"/>
      <c r="EC492" s="35"/>
      <c r="ED492" s="35"/>
      <c r="EE492" s="35"/>
      <c r="EF492" s="35"/>
      <c r="EG492" s="35"/>
      <c r="EH492" s="35"/>
      <c r="EI492" s="35"/>
      <c r="EJ492" s="35"/>
      <c r="EK492" s="35"/>
      <c r="EL492" s="35"/>
      <c r="EM492" s="35"/>
      <c r="EN492" s="35"/>
      <c r="EO492" s="35"/>
      <c r="EP492" s="35"/>
      <c r="EQ492" s="35"/>
      <c r="ER492" s="35"/>
      <c r="ES492" s="35"/>
      <c r="ET492" s="35"/>
    </row>
    <row r="493" spans="1:150" s="63" customFormat="1" x14ac:dyDescent="0.2">
      <c r="A493" s="221"/>
      <c r="K493" s="70"/>
      <c r="L493" s="70"/>
      <c r="O493" s="64"/>
      <c r="P493" s="64"/>
      <c r="U493" s="52"/>
      <c r="V493" s="52"/>
      <c r="W493" s="102"/>
      <c r="X493" s="102"/>
      <c r="AH493" s="276"/>
      <c r="AN493" s="35"/>
      <c r="AO493" s="35"/>
      <c r="AP493" s="35"/>
      <c r="AQ493" s="35"/>
      <c r="AR493" s="35"/>
      <c r="AS493" s="35"/>
      <c r="AT493" s="35"/>
      <c r="AU493" s="35"/>
      <c r="AV493" s="35"/>
      <c r="AW493" s="35"/>
      <c r="AX493" s="35"/>
      <c r="AY493" s="35"/>
      <c r="AZ493" s="35"/>
      <c r="BA493" s="35"/>
      <c r="BB493" s="35"/>
      <c r="BC493" s="35"/>
      <c r="BD493" s="35"/>
      <c r="BE493" s="35"/>
      <c r="BF493" s="35"/>
      <c r="BG493" s="35"/>
      <c r="BH493" s="35"/>
      <c r="BI493" s="35"/>
      <c r="BJ493" s="35"/>
      <c r="BK493" s="35"/>
      <c r="BL493" s="35"/>
      <c r="BM493" s="35"/>
      <c r="BN493" s="35"/>
      <c r="BO493" s="35"/>
      <c r="BP493" s="35"/>
      <c r="BQ493" s="35"/>
      <c r="BR493" s="35"/>
      <c r="BS493" s="35"/>
      <c r="BT493" s="35"/>
      <c r="BU493" s="35"/>
      <c r="BV493" s="35"/>
      <c r="BW493" s="35"/>
      <c r="BX493" s="35"/>
      <c r="BY493" s="35"/>
      <c r="BZ493" s="35"/>
      <c r="CA493" s="35"/>
      <c r="CB493" s="35"/>
      <c r="CC493" s="35"/>
      <c r="CD493" s="35"/>
      <c r="CE493" s="35"/>
      <c r="CF493" s="35"/>
      <c r="CG493" s="35"/>
      <c r="CH493" s="35"/>
      <c r="CI493" s="35"/>
      <c r="CJ493" s="35"/>
      <c r="CK493" s="35"/>
      <c r="CL493" s="35"/>
      <c r="CM493" s="35"/>
      <c r="CN493" s="35"/>
      <c r="CO493" s="35"/>
      <c r="CP493" s="35"/>
      <c r="CQ493" s="35"/>
      <c r="CR493" s="35"/>
      <c r="CS493" s="35"/>
      <c r="CT493" s="35"/>
      <c r="CU493" s="35"/>
      <c r="CV493" s="35"/>
      <c r="CW493" s="35"/>
      <c r="CX493" s="35"/>
      <c r="CY493" s="35"/>
      <c r="CZ493" s="35"/>
      <c r="DA493" s="35"/>
      <c r="DB493" s="35"/>
      <c r="DC493" s="35"/>
      <c r="DD493" s="35"/>
      <c r="DE493" s="35"/>
      <c r="DF493" s="35"/>
      <c r="DG493" s="35"/>
      <c r="DH493" s="35"/>
      <c r="DI493" s="35"/>
      <c r="DJ493" s="35"/>
      <c r="DK493" s="35"/>
      <c r="DL493" s="35"/>
      <c r="DM493" s="35"/>
      <c r="DN493" s="35"/>
      <c r="DO493" s="35"/>
      <c r="DP493" s="35"/>
      <c r="DQ493" s="35"/>
      <c r="DR493" s="35"/>
      <c r="DS493" s="35"/>
      <c r="DT493" s="35"/>
      <c r="DU493" s="35"/>
      <c r="DV493" s="35"/>
      <c r="DW493" s="35"/>
      <c r="DX493" s="35"/>
      <c r="DY493" s="35"/>
      <c r="DZ493" s="35"/>
      <c r="EA493" s="35"/>
      <c r="EB493" s="35"/>
      <c r="EC493" s="35"/>
      <c r="ED493" s="35"/>
      <c r="EE493" s="35"/>
      <c r="EF493" s="35"/>
      <c r="EG493" s="35"/>
      <c r="EH493" s="35"/>
      <c r="EI493" s="35"/>
      <c r="EJ493" s="35"/>
      <c r="EK493" s="35"/>
      <c r="EL493" s="35"/>
      <c r="EM493" s="35"/>
      <c r="EN493" s="35"/>
      <c r="EO493" s="35"/>
      <c r="EP493" s="35"/>
      <c r="EQ493" s="35"/>
      <c r="ER493" s="35"/>
      <c r="ES493" s="35"/>
      <c r="ET493" s="35"/>
    </row>
    <row r="494" spans="1:150" s="63" customFormat="1" x14ac:dyDescent="0.2">
      <c r="A494" s="221"/>
      <c r="K494" s="70"/>
      <c r="L494" s="70"/>
      <c r="O494" s="64"/>
      <c r="P494" s="64"/>
      <c r="U494" s="52"/>
      <c r="V494" s="52"/>
      <c r="W494" s="102"/>
      <c r="X494" s="102"/>
      <c r="AH494" s="276"/>
      <c r="AN494" s="35"/>
      <c r="AO494" s="35"/>
      <c r="AP494" s="35"/>
      <c r="AQ494" s="35"/>
      <c r="AR494" s="35"/>
      <c r="AS494" s="35"/>
      <c r="AT494" s="35"/>
      <c r="AU494" s="35"/>
      <c r="AV494" s="35"/>
      <c r="AW494" s="35"/>
      <c r="AX494" s="35"/>
      <c r="AY494" s="35"/>
      <c r="AZ494" s="35"/>
      <c r="BA494" s="35"/>
      <c r="BB494" s="35"/>
      <c r="BC494" s="35"/>
      <c r="BD494" s="35"/>
      <c r="BE494" s="35"/>
      <c r="BF494" s="35"/>
      <c r="BG494" s="35"/>
      <c r="BH494" s="35"/>
      <c r="BI494" s="35"/>
      <c r="BJ494" s="35"/>
      <c r="BK494" s="35"/>
      <c r="BL494" s="35"/>
      <c r="BM494" s="35"/>
      <c r="BN494" s="35"/>
      <c r="BO494" s="35"/>
      <c r="BP494" s="35"/>
      <c r="BQ494" s="35"/>
      <c r="BR494" s="35"/>
      <c r="BS494" s="35"/>
      <c r="BT494" s="35"/>
      <c r="BU494" s="35"/>
      <c r="BV494" s="35"/>
      <c r="BW494" s="35"/>
      <c r="BX494" s="35"/>
      <c r="BY494" s="35"/>
      <c r="BZ494" s="35"/>
      <c r="CA494" s="35"/>
      <c r="CB494" s="35"/>
      <c r="CC494" s="35"/>
      <c r="CD494" s="35"/>
      <c r="CE494" s="35"/>
      <c r="CF494" s="35"/>
      <c r="CG494" s="35"/>
      <c r="CH494" s="35"/>
      <c r="CI494" s="35"/>
      <c r="CJ494" s="35"/>
      <c r="CK494" s="35"/>
      <c r="CL494" s="35"/>
      <c r="CM494" s="35"/>
      <c r="CN494" s="35"/>
      <c r="CO494" s="35"/>
      <c r="CP494" s="35"/>
      <c r="CQ494" s="35"/>
      <c r="CR494" s="35"/>
      <c r="CS494" s="35"/>
      <c r="CT494" s="35"/>
      <c r="CU494" s="35"/>
      <c r="CV494" s="35"/>
      <c r="CW494" s="35"/>
      <c r="CX494" s="35"/>
      <c r="CY494" s="35"/>
      <c r="CZ494" s="35"/>
      <c r="DA494" s="35"/>
      <c r="DB494" s="35"/>
      <c r="DC494" s="35"/>
      <c r="DD494" s="35"/>
      <c r="DE494" s="35"/>
      <c r="DF494" s="35"/>
      <c r="DG494" s="35"/>
      <c r="DH494" s="35"/>
      <c r="DI494" s="35"/>
      <c r="DJ494" s="35"/>
      <c r="DK494" s="35"/>
      <c r="DL494" s="35"/>
      <c r="DM494" s="35"/>
      <c r="DN494" s="35"/>
      <c r="DO494" s="35"/>
      <c r="DP494" s="35"/>
      <c r="DQ494" s="35"/>
      <c r="DR494" s="35"/>
      <c r="DS494" s="35"/>
      <c r="DT494" s="35"/>
      <c r="DU494" s="35"/>
      <c r="DV494" s="35"/>
      <c r="DW494" s="35"/>
      <c r="DX494" s="35"/>
      <c r="DY494" s="35"/>
      <c r="DZ494" s="35"/>
      <c r="EA494" s="35"/>
      <c r="EB494" s="35"/>
      <c r="EC494" s="35"/>
      <c r="ED494" s="35"/>
      <c r="EE494" s="35"/>
      <c r="EF494" s="35"/>
      <c r="EG494" s="35"/>
      <c r="EH494" s="35"/>
      <c r="EI494" s="35"/>
      <c r="EJ494" s="35"/>
      <c r="EK494" s="35"/>
      <c r="EL494" s="35"/>
      <c r="EM494" s="35"/>
      <c r="EN494" s="35"/>
      <c r="EO494" s="35"/>
      <c r="EP494" s="35"/>
      <c r="EQ494" s="35"/>
      <c r="ER494" s="35"/>
      <c r="ES494" s="35"/>
      <c r="ET494" s="35"/>
    </row>
    <row r="495" spans="1:150" s="63" customFormat="1" x14ac:dyDescent="0.2">
      <c r="A495" s="221"/>
      <c r="K495" s="70"/>
      <c r="L495" s="70"/>
      <c r="O495" s="64"/>
      <c r="P495" s="64"/>
      <c r="U495" s="52"/>
      <c r="V495" s="52"/>
      <c r="W495" s="102"/>
      <c r="X495" s="102"/>
      <c r="AH495" s="276"/>
      <c r="AN495" s="35"/>
      <c r="AO495" s="35"/>
      <c r="AP495" s="35"/>
      <c r="AQ495" s="35"/>
      <c r="AR495" s="35"/>
      <c r="AS495" s="35"/>
      <c r="AT495" s="35"/>
      <c r="AU495" s="35"/>
      <c r="AV495" s="35"/>
      <c r="AW495" s="35"/>
      <c r="AX495" s="35"/>
      <c r="AY495" s="35"/>
      <c r="AZ495" s="35"/>
      <c r="BA495" s="35"/>
      <c r="BB495" s="35"/>
      <c r="BC495" s="35"/>
      <c r="BD495" s="35"/>
      <c r="BE495" s="35"/>
      <c r="BF495" s="35"/>
      <c r="BG495" s="35"/>
      <c r="BH495" s="35"/>
      <c r="BI495" s="35"/>
      <c r="BJ495" s="35"/>
      <c r="BK495" s="35"/>
      <c r="BL495" s="35"/>
      <c r="BM495" s="35"/>
      <c r="BN495" s="35"/>
      <c r="BO495" s="35"/>
      <c r="BP495" s="35"/>
      <c r="BQ495" s="35"/>
      <c r="BR495" s="35"/>
      <c r="BS495" s="35"/>
      <c r="BT495" s="35"/>
      <c r="BU495" s="35"/>
      <c r="BV495" s="35"/>
      <c r="BW495" s="35"/>
      <c r="BX495" s="35"/>
      <c r="BY495" s="35"/>
      <c r="BZ495" s="35"/>
      <c r="CA495" s="35"/>
      <c r="CB495" s="35"/>
      <c r="CC495" s="35"/>
      <c r="CD495" s="35"/>
      <c r="CE495" s="35"/>
      <c r="CF495" s="35"/>
      <c r="CG495" s="35"/>
      <c r="CH495" s="35"/>
      <c r="CI495" s="35"/>
      <c r="CJ495" s="35"/>
      <c r="CK495" s="35"/>
      <c r="CL495" s="35"/>
      <c r="CM495" s="35"/>
      <c r="CN495" s="35"/>
      <c r="CO495" s="35"/>
      <c r="CP495" s="35"/>
      <c r="CQ495" s="35"/>
      <c r="CR495" s="35"/>
      <c r="CS495" s="35"/>
      <c r="CT495" s="35"/>
      <c r="CU495" s="35"/>
      <c r="CV495" s="35"/>
      <c r="CW495" s="35"/>
      <c r="CX495" s="35"/>
      <c r="CY495" s="35"/>
      <c r="CZ495" s="35"/>
      <c r="DA495" s="35"/>
      <c r="DB495" s="35"/>
      <c r="DC495" s="35"/>
      <c r="DD495" s="35"/>
      <c r="DE495" s="35"/>
      <c r="DF495" s="35"/>
      <c r="DG495" s="35"/>
      <c r="DH495" s="35"/>
      <c r="DI495" s="35"/>
      <c r="DJ495" s="35"/>
      <c r="DK495" s="35"/>
      <c r="DL495" s="35"/>
      <c r="DM495" s="35"/>
      <c r="DN495" s="35"/>
      <c r="DO495" s="35"/>
      <c r="DP495" s="35"/>
      <c r="DQ495" s="35"/>
      <c r="DR495" s="35"/>
      <c r="DS495" s="35"/>
      <c r="DT495" s="35"/>
      <c r="DU495" s="35"/>
      <c r="DV495" s="35"/>
      <c r="DW495" s="35"/>
      <c r="DX495" s="35"/>
      <c r="DY495" s="35"/>
      <c r="DZ495" s="35"/>
      <c r="EA495" s="35"/>
      <c r="EB495" s="35"/>
      <c r="EC495" s="35"/>
      <c r="ED495" s="35"/>
      <c r="EE495" s="35"/>
      <c r="EF495" s="35"/>
      <c r="EG495" s="35"/>
      <c r="EH495" s="35"/>
      <c r="EI495" s="35"/>
      <c r="EJ495" s="35"/>
      <c r="EK495" s="35"/>
      <c r="EL495" s="35"/>
      <c r="EM495" s="35"/>
      <c r="EN495" s="35"/>
      <c r="EO495" s="35"/>
      <c r="EP495" s="35"/>
      <c r="EQ495" s="35"/>
      <c r="ER495" s="35"/>
      <c r="ES495" s="35"/>
      <c r="ET495" s="35"/>
    </row>
    <row r="496" spans="1:150" s="63" customFormat="1" x14ac:dyDescent="0.2">
      <c r="A496" s="221"/>
      <c r="K496" s="70"/>
      <c r="L496" s="70"/>
      <c r="O496" s="64"/>
      <c r="P496" s="64"/>
      <c r="U496" s="52"/>
      <c r="V496" s="52"/>
      <c r="W496" s="102"/>
      <c r="X496" s="102"/>
      <c r="AH496" s="276"/>
      <c r="AN496" s="35"/>
      <c r="AO496" s="35"/>
      <c r="AP496" s="35"/>
      <c r="AQ496" s="35"/>
      <c r="AR496" s="35"/>
      <c r="AS496" s="35"/>
      <c r="AT496" s="35"/>
      <c r="AU496" s="35"/>
      <c r="AV496" s="35"/>
      <c r="AW496" s="35"/>
      <c r="AX496" s="35"/>
      <c r="AY496" s="35"/>
      <c r="AZ496" s="35"/>
      <c r="BA496" s="35"/>
      <c r="BB496" s="35"/>
      <c r="BC496" s="35"/>
      <c r="BD496" s="35"/>
      <c r="BE496" s="35"/>
      <c r="BF496" s="35"/>
      <c r="BG496" s="35"/>
      <c r="BH496" s="35"/>
      <c r="BI496" s="35"/>
      <c r="BJ496" s="35"/>
      <c r="BK496" s="35"/>
      <c r="BL496" s="35"/>
      <c r="BM496" s="35"/>
      <c r="BN496" s="35"/>
      <c r="BO496" s="35"/>
      <c r="BP496" s="35"/>
      <c r="BQ496" s="35"/>
      <c r="BR496" s="35"/>
      <c r="BS496" s="35"/>
      <c r="BT496" s="35"/>
      <c r="BU496" s="35"/>
      <c r="BV496" s="35"/>
      <c r="BW496" s="35"/>
      <c r="BX496" s="35"/>
      <c r="BY496" s="35"/>
      <c r="BZ496" s="35"/>
      <c r="CA496" s="35"/>
      <c r="CB496" s="35"/>
      <c r="CC496" s="35"/>
      <c r="CD496" s="35"/>
      <c r="CE496" s="35"/>
      <c r="CF496" s="35"/>
      <c r="CG496" s="35"/>
      <c r="CH496" s="35"/>
      <c r="CI496" s="35"/>
      <c r="CJ496" s="35"/>
      <c r="CK496" s="35"/>
      <c r="CL496" s="35"/>
      <c r="CM496" s="35"/>
      <c r="CN496" s="35"/>
      <c r="CO496" s="35"/>
      <c r="CP496" s="35"/>
      <c r="CQ496" s="35"/>
      <c r="CR496" s="35"/>
      <c r="CS496" s="35"/>
      <c r="CT496" s="35"/>
      <c r="CU496" s="35"/>
      <c r="CV496" s="35"/>
      <c r="CW496" s="35"/>
      <c r="CX496" s="35"/>
      <c r="CY496" s="35"/>
      <c r="CZ496" s="35"/>
      <c r="DA496" s="35"/>
      <c r="DB496" s="35"/>
      <c r="DC496" s="35"/>
      <c r="DD496" s="35"/>
      <c r="DE496" s="35"/>
      <c r="DF496" s="35"/>
      <c r="DG496" s="35"/>
      <c r="DH496" s="35"/>
      <c r="DI496" s="35"/>
      <c r="DJ496" s="35"/>
      <c r="DK496" s="35"/>
      <c r="DL496" s="35"/>
      <c r="DM496" s="35"/>
      <c r="DN496" s="35"/>
      <c r="DO496" s="35"/>
      <c r="DP496" s="35"/>
      <c r="DQ496" s="35"/>
      <c r="DR496" s="35"/>
      <c r="DS496" s="35"/>
      <c r="DT496" s="35"/>
      <c r="DU496" s="35"/>
      <c r="DV496" s="35"/>
      <c r="DW496" s="35"/>
      <c r="DX496" s="35"/>
      <c r="DY496" s="35"/>
      <c r="DZ496" s="35"/>
      <c r="EA496" s="35"/>
      <c r="EB496" s="35"/>
      <c r="EC496" s="35"/>
      <c r="ED496" s="35"/>
      <c r="EE496" s="35"/>
      <c r="EF496" s="35"/>
      <c r="EG496" s="35"/>
      <c r="EH496" s="35"/>
      <c r="EI496" s="35"/>
      <c r="EJ496" s="35"/>
      <c r="EK496" s="35"/>
      <c r="EL496" s="35"/>
      <c r="EM496" s="35"/>
      <c r="EN496" s="35"/>
      <c r="EO496" s="35"/>
      <c r="EP496" s="35"/>
      <c r="EQ496" s="35"/>
      <c r="ER496" s="35"/>
      <c r="ES496" s="35"/>
      <c r="ET496" s="35"/>
    </row>
    <row r="497" spans="1:150" s="63" customFormat="1" x14ac:dyDescent="0.2">
      <c r="A497" s="221"/>
      <c r="K497" s="70"/>
      <c r="L497" s="70"/>
      <c r="O497" s="64"/>
      <c r="P497" s="64"/>
      <c r="U497" s="52"/>
      <c r="V497" s="52"/>
      <c r="W497" s="102"/>
      <c r="X497" s="102"/>
      <c r="AH497" s="276"/>
      <c r="AN497" s="35"/>
      <c r="AO497" s="35"/>
      <c r="AP497" s="35"/>
      <c r="AQ497" s="35"/>
      <c r="AR497" s="35"/>
      <c r="AS497" s="35"/>
      <c r="AT497" s="35"/>
      <c r="AU497" s="35"/>
      <c r="AV497" s="35"/>
      <c r="AW497" s="35"/>
      <c r="AX497" s="35"/>
      <c r="AY497" s="35"/>
      <c r="AZ497" s="35"/>
      <c r="BA497" s="35"/>
      <c r="BB497" s="35"/>
      <c r="BC497" s="35"/>
      <c r="BD497" s="35"/>
      <c r="BE497" s="35"/>
      <c r="BF497" s="35"/>
      <c r="BG497" s="35"/>
      <c r="BH497" s="35"/>
      <c r="BI497" s="35"/>
      <c r="BJ497" s="35"/>
      <c r="BK497" s="35"/>
      <c r="BL497" s="35"/>
      <c r="BM497" s="35"/>
      <c r="BN497" s="35"/>
      <c r="BO497" s="35"/>
      <c r="BP497" s="35"/>
      <c r="BQ497" s="35"/>
      <c r="BR497" s="35"/>
      <c r="BS497" s="35"/>
      <c r="BT497" s="35"/>
      <c r="BU497" s="35"/>
      <c r="BV497" s="35"/>
      <c r="BW497" s="35"/>
      <c r="BX497" s="35"/>
      <c r="BY497" s="35"/>
      <c r="BZ497" s="35"/>
      <c r="CA497" s="35"/>
      <c r="CB497" s="35"/>
      <c r="CC497" s="35"/>
      <c r="CD497" s="35"/>
      <c r="CE497" s="35"/>
      <c r="CF497" s="35"/>
      <c r="CG497" s="35"/>
      <c r="CH497" s="35"/>
      <c r="CI497" s="35"/>
      <c r="CJ497" s="35"/>
      <c r="CK497" s="35"/>
      <c r="CL497" s="35"/>
      <c r="CM497" s="35"/>
      <c r="CN497" s="35"/>
      <c r="CO497" s="35"/>
      <c r="CP497" s="35"/>
      <c r="CQ497" s="35"/>
      <c r="CR497" s="35"/>
      <c r="CS497" s="35"/>
      <c r="CT497" s="35"/>
      <c r="CU497" s="35"/>
      <c r="CV497" s="35"/>
      <c r="CW497" s="35"/>
      <c r="CX497" s="35"/>
      <c r="CY497" s="35"/>
      <c r="CZ497" s="35"/>
      <c r="DA497" s="35"/>
      <c r="DB497" s="35"/>
      <c r="DC497" s="35"/>
      <c r="DD497" s="35"/>
      <c r="DE497" s="35"/>
      <c r="DF497" s="35"/>
      <c r="DG497" s="35"/>
      <c r="DH497" s="35"/>
      <c r="DI497" s="35"/>
      <c r="DJ497" s="35"/>
      <c r="DK497" s="35"/>
      <c r="DL497" s="35"/>
      <c r="DM497" s="35"/>
      <c r="DN497" s="35"/>
      <c r="DO497" s="35"/>
      <c r="DP497" s="35"/>
      <c r="DQ497" s="35"/>
      <c r="DR497" s="35"/>
      <c r="DS497" s="35"/>
      <c r="DT497" s="35"/>
      <c r="DU497" s="35"/>
      <c r="DV497" s="35"/>
      <c r="DW497" s="35"/>
      <c r="DX497" s="35"/>
      <c r="DY497" s="35"/>
      <c r="DZ497" s="35"/>
      <c r="EA497" s="35"/>
      <c r="EB497" s="35"/>
      <c r="EC497" s="35"/>
      <c r="ED497" s="35"/>
      <c r="EE497" s="35"/>
      <c r="EF497" s="35"/>
      <c r="EG497" s="35"/>
      <c r="EH497" s="35"/>
      <c r="EI497" s="35"/>
      <c r="EJ497" s="35"/>
      <c r="EK497" s="35"/>
      <c r="EL497" s="35"/>
      <c r="EM497" s="35"/>
      <c r="EN497" s="35"/>
      <c r="EO497" s="35"/>
      <c r="EP497" s="35"/>
      <c r="EQ497" s="35"/>
      <c r="ER497" s="35"/>
      <c r="ES497" s="35"/>
      <c r="ET497" s="35"/>
    </row>
    <row r="498" spans="1:150" s="63" customFormat="1" x14ac:dyDescent="0.2">
      <c r="A498" s="221"/>
      <c r="K498" s="70"/>
      <c r="L498" s="70"/>
      <c r="O498" s="64"/>
      <c r="P498" s="64"/>
      <c r="U498" s="52"/>
      <c r="V498" s="52"/>
      <c r="W498" s="102"/>
      <c r="X498" s="102"/>
      <c r="AH498" s="276"/>
      <c r="AN498" s="35"/>
      <c r="AO498" s="35"/>
      <c r="AP498" s="35"/>
      <c r="AQ498" s="35"/>
      <c r="AR498" s="35"/>
      <c r="AS498" s="35"/>
      <c r="AT498" s="35"/>
      <c r="AU498" s="35"/>
      <c r="AV498" s="35"/>
      <c r="AW498" s="35"/>
      <c r="AX498" s="35"/>
      <c r="AY498" s="35"/>
      <c r="AZ498" s="35"/>
      <c r="BA498" s="35"/>
      <c r="BB498" s="35"/>
      <c r="BC498" s="35"/>
      <c r="BD498" s="35"/>
      <c r="BE498" s="35"/>
      <c r="BF498" s="35"/>
      <c r="BG498" s="35"/>
      <c r="BH498" s="35"/>
      <c r="BI498" s="35"/>
      <c r="BJ498" s="35"/>
      <c r="BK498" s="35"/>
      <c r="BL498" s="35"/>
      <c r="BM498" s="35"/>
      <c r="BN498" s="35"/>
      <c r="BO498" s="35"/>
      <c r="BP498" s="35"/>
      <c r="BQ498" s="35"/>
      <c r="BR498" s="35"/>
      <c r="BS498" s="35"/>
      <c r="BT498" s="35"/>
      <c r="BU498" s="35"/>
      <c r="BV498" s="35"/>
      <c r="BW498" s="35"/>
      <c r="BX498" s="35"/>
      <c r="BY498" s="35"/>
      <c r="BZ498" s="35"/>
      <c r="CA498" s="35"/>
      <c r="CB498" s="35"/>
      <c r="CC498" s="35"/>
      <c r="CD498" s="35"/>
      <c r="CE498" s="35"/>
      <c r="CF498" s="35"/>
      <c r="CG498" s="35"/>
      <c r="CH498" s="35"/>
      <c r="CI498" s="35"/>
      <c r="CJ498" s="35"/>
      <c r="CK498" s="35"/>
      <c r="CL498" s="35"/>
      <c r="CM498" s="35"/>
      <c r="CN498" s="35"/>
      <c r="CO498" s="35"/>
      <c r="CP498" s="35"/>
      <c r="CQ498" s="35"/>
      <c r="CR498" s="35"/>
      <c r="CS498" s="35"/>
      <c r="CT498" s="35"/>
      <c r="CU498" s="35"/>
      <c r="CV498" s="35"/>
      <c r="CW498" s="35"/>
      <c r="CX498" s="35"/>
      <c r="CY498" s="35"/>
      <c r="CZ498" s="35"/>
      <c r="DA498" s="35"/>
      <c r="DB498" s="35"/>
      <c r="DC498" s="35"/>
      <c r="DD498" s="35"/>
      <c r="DE498" s="35"/>
      <c r="DF498" s="35"/>
      <c r="DG498" s="35"/>
      <c r="DH498" s="35"/>
      <c r="DI498" s="35"/>
      <c r="DJ498" s="35"/>
      <c r="DK498" s="35"/>
      <c r="DL498" s="35"/>
      <c r="DM498" s="35"/>
      <c r="DN498" s="35"/>
      <c r="DO498" s="35"/>
      <c r="DP498" s="35"/>
      <c r="DQ498" s="35"/>
      <c r="DR498" s="35"/>
      <c r="DS498" s="35"/>
      <c r="DT498" s="35"/>
      <c r="DU498" s="35"/>
      <c r="DV498" s="35"/>
      <c r="DW498" s="35"/>
      <c r="DX498" s="35"/>
      <c r="DY498" s="35"/>
      <c r="DZ498" s="35"/>
      <c r="EA498" s="35"/>
      <c r="EB498" s="35"/>
      <c r="EC498" s="35"/>
      <c r="ED498" s="35"/>
      <c r="EE498" s="35"/>
      <c r="EF498" s="35"/>
      <c r="EG498" s="35"/>
      <c r="EH498" s="35"/>
      <c r="EI498" s="35"/>
      <c r="EJ498" s="35"/>
      <c r="EK498" s="35"/>
      <c r="EL498" s="35"/>
      <c r="EM498" s="35"/>
      <c r="EN498" s="35"/>
      <c r="EO498" s="35"/>
      <c r="EP498" s="35"/>
      <c r="EQ498" s="35"/>
      <c r="ER498" s="35"/>
      <c r="ES498" s="35"/>
      <c r="ET498" s="35"/>
    </row>
    <row r="499" spans="1:150" s="63" customFormat="1" x14ac:dyDescent="0.2">
      <c r="A499" s="221"/>
      <c r="K499" s="70"/>
      <c r="L499" s="70"/>
      <c r="O499" s="64"/>
      <c r="P499" s="64"/>
      <c r="U499" s="52"/>
      <c r="V499" s="52"/>
      <c r="W499" s="102"/>
      <c r="X499" s="102"/>
      <c r="AH499" s="276"/>
      <c r="AN499" s="35"/>
      <c r="AO499" s="35"/>
      <c r="AP499" s="35"/>
      <c r="AQ499" s="35"/>
      <c r="AR499" s="35"/>
      <c r="AS499" s="35"/>
      <c r="AT499" s="35"/>
      <c r="AU499" s="35"/>
      <c r="AV499" s="35"/>
      <c r="AW499" s="35"/>
      <c r="AX499" s="35"/>
      <c r="AY499" s="35"/>
      <c r="AZ499" s="35"/>
      <c r="BA499" s="35"/>
      <c r="BB499" s="35"/>
      <c r="BC499" s="35"/>
      <c r="BD499" s="35"/>
      <c r="BE499" s="35"/>
      <c r="BF499" s="35"/>
      <c r="BG499" s="35"/>
      <c r="BH499" s="35"/>
      <c r="BI499" s="35"/>
      <c r="BJ499" s="35"/>
      <c r="BK499" s="35"/>
      <c r="BL499" s="35"/>
      <c r="BM499" s="35"/>
      <c r="BN499" s="35"/>
      <c r="BO499" s="35"/>
      <c r="BP499" s="35"/>
      <c r="BQ499" s="35"/>
      <c r="BR499" s="35"/>
      <c r="BS499" s="35"/>
      <c r="BT499" s="35"/>
      <c r="BU499" s="35"/>
      <c r="BV499" s="35"/>
      <c r="BW499" s="35"/>
      <c r="BX499" s="35"/>
      <c r="BY499" s="35"/>
      <c r="BZ499" s="35"/>
      <c r="CA499" s="35"/>
      <c r="CB499" s="35"/>
      <c r="CC499" s="35"/>
      <c r="CD499" s="35"/>
      <c r="CE499" s="35"/>
      <c r="CF499" s="35"/>
      <c r="CG499" s="35"/>
      <c r="CH499" s="35"/>
      <c r="CI499" s="35"/>
      <c r="CJ499" s="35"/>
      <c r="CK499" s="35"/>
      <c r="CL499" s="35"/>
      <c r="CM499" s="35"/>
      <c r="CN499" s="35"/>
      <c r="CO499" s="35"/>
      <c r="CP499" s="35"/>
      <c r="CQ499" s="35"/>
      <c r="CR499" s="35"/>
      <c r="CS499" s="35"/>
      <c r="CT499" s="35"/>
      <c r="CU499" s="35"/>
      <c r="CV499" s="35"/>
      <c r="CW499" s="35"/>
      <c r="CX499" s="35"/>
      <c r="CY499" s="35"/>
      <c r="CZ499" s="35"/>
      <c r="DA499" s="35"/>
      <c r="DB499" s="35"/>
      <c r="DC499" s="35"/>
      <c r="DD499" s="35"/>
      <c r="DE499" s="35"/>
      <c r="DF499" s="35"/>
      <c r="DG499" s="35"/>
      <c r="DH499" s="35"/>
      <c r="DI499" s="35"/>
      <c r="DJ499" s="35"/>
      <c r="DK499" s="35"/>
      <c r="DL499" s="35"/>
      <c r="DM499" s="35"/>
      <c r="DN499" s="35"/>
      <c r="DO499" s="35"/>
      <c r="DP499" s="35"/>
      <c r="DQ499" s="35"/>
      <c r="DR499" s="35"/>
      <c r="DS499" s="35"/>
      <c r="DT499" s="35"/>
      <c r="DU499" s="35"/>
      <c r="DV499" s="35"/>
      <c r="DW499" s="35"/>
      <c r="DX499" s="35"/>
      <c r="DY499" s="35"/>
      <c r="DZ499" s="35"/>
      <c r="EA499" s="35"/>
      <c r="EB499" s="35"/>
      <c r="EC499" s="35"/>
      <c r="ED499" s="35"/>
      <c r="EE499" s="35"/>
      <c r="EF499" s="35"/>
      <c r="EG499" s="35"/>
      <c r="EH499" s="35"/>
      <c r="EI499" s="35"/>
      <c r="EJ499" s="35"/>
      <c r="EK499" s="35"/>
      <c r="EL499" s="35"/>
      <c r="EM499" s="35"/>
      <c r="EN499" s="35"/>
      <c r="EO499" s="35"/>
      <c r="EP499" s="35"/>
      <c r="EQ499" s="35"/>
      <c r="ER499" s="35"/>
      <c r="ES499" s="35"/>
      <c r="ET499" s="35"/>
    </row>
    <row r="500" spans="1:150" s="63" customFormat="1" x14ac:dyDescent="0.2">
      <c r="A500" s="221"/>
      <c r="K500" s="70"/>
      <c r="L500" s="70"/>
      <c r="O500" s="64"/>
      <c r="P500" s="64"/>
      <c r="U500" s="52"/>
      <c r="V500" s="52"/>
      <c r="W500" s="102"/>
      <c r="X500" s="102"/>
      <c r="AH500" s="276"/>
      <c r="AN500" s="35"/>
      <c r="AO500" s="35"/>
      <c r="AP500" s="35"/>
      <c r="AQ500" s="35"/>
      <c r="AR500" s="35"/>
      <c r="AS500" s="35"/>
      <c r="AT500" s="35"/>
      <c r="AU500" s="35"/>
      <c r="AV500" s="35"/>
      <c r="AW500" s="35"/>
      <c r="AX500" s="35"/>
      <c r="AY500" s="35"/>
      <c r="AZ500" s="35"/>
      <c r="BA500" s="35"/>
      <c r="BB500" s="35"/>
      <c r="BC500" s="35"/>
      <c r="BD500" s="35"/>
      <c r="BE500" s="35"/>
      <c r="BF500" s="35"/>
      <c r="BG500" s="35"/>
      <c r="BH500" s="35"/>
      <c r="BI500" s="35"/>
      <c r="BJ500" s="35"/>
      <c r="BK500" s="35"/>
      <c r="BL500" s="35"/>
      <c r="BM500" s="35"/>
      <c r="BN500" s="35"/>
      <c r="BO500" s="35"/>
      <c r="BP500" s="35"/>
      <c r="BQ500" s="35"/>
      <c r="BR500" s="35"/>
      <c r="BS500" s="35"/>
      <c r="BT500" s="35"/>
      <c r="BU500" s="35"/>
      <c r="BV500" s="35"/>
      <c r="BW500" s="35"/>
      <c r="BX500" s="35"/>
      <c r="BY500" s="35"/>
      <c r="BZ500" s="35"/>
      <c r="CA500" s="35"/>
      <c r="CB500" s="35"/>
      <c r="CC500" s="35"/>
      <c r="CD500" s="35"/>
      <c r="CE500" s="35"/>
      <c r="CF500" s="35"/>
      <c r="CG500" s="35"/>
      <c r="CH500" s="35"/>
      <c r="CI500" s="35"/>
      <c r="CJ500" s="35"/>
      <c r="CK500" s="35"/>
      <c r="CL500" s="35"/>
      <c r="CM500" s="35"/>
      <c r="CN500" s="35"/>
      <c r="CO500" s="35"/>
      <c r="CP500" s="35"/>
      <c r="CQ500" s="35"/>
      <c r="CR500" s="35"/>
      <c r="CS500" s="35"/>
      <c r="CT500" s="35"/>
      <c r="CU500" s="35"/>
      <c r="CV500" s="35"/>
      <c r="CW500" s="35"/>
      <c r="CX500" s="35"/>
      <c r="CY500" s="35"/>
      <c r="CZ500" s="35"/>
      <c r="DA500" s="35"/>
      <c r="DB500" s="35"/>
      <c r="DC500" s="35"/>
      <c r="DD500" s="35"/>
      <c r="DE500" s="35"/>
      <c r="DF500" s="35"/>
      <c r="DG500" s="35"/>
      <c r="DH500" s="35"/>
      <c r="DI500" s="35"/>
      <c r="DJ500" s="35"/>
      <c r="DK500" s="35"/>
      <c r="DL500" s="35"/>
      <c r="DM500" s="35"/>
      <c r="DN500" s="35"/>
      <c r="DO500" s="35"/>
      <c r="DP500" s="35"/>
      <c r="DQ500" s="35"/>
      <c r="DR500" s="35"/>
      <c r="DS500" s="35"/>
      <c r="DT500" s="35"/>
      <c r="DU500" s="35"/>
      <c r="DV500" s="35"/>
      <c r="DW500" s="35"/>
      <c r="DX500" s="35"/>
      <c r="DY500" s="35"/>
      <c r="DZ500" s="35"/>
      <c r="EA500" s="35"/>
      <c r="EB500" s="35"/>
      <c r="EC500" s="35"/>
      <c r="ED500" s="35"/>
      <c r="EE500" s="35"/>
      <c r="EF500" s="35"/>
      <c r="EG500" s="35"/>
      <c r="EH500" s="35"/>
      <c r="EI500" s="35"/>
      <c r="EJ500" s="35"/>
      <c r="EK500" s="35"/>
      <c r="EL500" s="35"/>
      <c r="EM500" s="35"/>
      <c r="EN500" s="35"/>
      <c r="EO500" s="35"/>
      <c r="EP500" s="35"/>
      <c r="EQ500" s="35"/>
      <c r="ER500" s="35"/>
      <c r="ES500" s="35"/>
      <c r="ET500" s="35"/>
    </row>
    <row r="501" spans="1:150" s="63" customFormat="1" x14ac:dyDescent="0.2">
      <c r="A501" s="221"/>
      <c r="K501" s="70"/>
      <c r="L501" s="70"/>
      <c r="O501" s="64"/>
      <c r="P501" s="64"/>
      <c r="U501" s="52"/>
      <c r="V501" s="52"/>
      <c r="W501" s="102"/>
      <c r="X501" s="102"/>
      <c r="AH501" s="276"/>
      <c r="AN501" s="35"/>
      <c r="AO501" s="35"/>
      <c r="AP501" s="35"/>
      <c r="AQ501" s="35"/>
      <c r="AR501" s="35"/>
      <c r="AS501" s="35"/>
      <c r="AT501" s="35"/>
      <c r="AU501" s="35"/>
      <c r="AV501" s="35"/>
      <c r="AW501" s="35"/>
      <c r="AX501" s="35"/>
      <c r="AY501" s="35"/>
      <c r="AZ501" s="35"/>
      <c r="BA501" s="35"/>
      <c r="BB501" s="35"/>
      <c r="BC501" s="35"/>
      <c r="BD501" s="35"/>
      <c r="BE501" s="35"/>
      <c r="BF501" s="35"/>
      <c r="BG501" s="35"/>
      <c r="BH501" s="35"/>
      <c r="BI501" s="35"/>
      <c r="BJ501" s="35"/>
      <c r="BK501" s="35"/>
      <c r="BL501" s="35"/>
      <c r="BM501" s="35"/>
      <c r="BN501" s="35"/>
      <c r="BO501" s="35"/>
      <c r="BP501" s="35"/>
      <c r="BQ501" s="35"/>
      <c r="BR501" s="35"/>
      <c r="BS501" s="35"/>
      <c r="BT501" s="35"/>
      <c r="BU501" s="35"/>
      <c r="BV501" s="35"/>
      <c r="BW501" s="35"/>
      <c r="BX501" s="35"/>
      <c r="BY501" s="35"/>
      <c r="BZ501" s="35"/>
      <c r="CA501" s="35"/>
      <c r="CB501" s="35"/>
      <c r="CC501" s="35"/>
      <c r="CD501" s="35"/>
      <c r="CE501" s="35"/>
      <c r="CF501" s="35"/>
      <c r="CG501" s="35"/>
      <c r="CH501" s="35"/>
      <c r="CI501" s="35"/>
      <c r="CJ501" s="35"/>
      <c r="CK501" s="35"/>
      <c r="CL501" s="35"/>
      <c r="CM501" s="35"/>
      <c r="CN501" s="35"/>
      <c r="CO501" s="35"/>
      <c r="CP501" s="35"/>
      <c r="CQ501" s="35"/>
      <c r="CR501" s="35"/>
      <c r="CS501" s="35"/>
      <c r="CT501" s="35"/>
      <c r="CU501" s="35"/>
      <c r="CV501" s="35"/>
      <c r="CW501" s="35"/>
      <c r="CX501" s="35"/>
      <c r="CY501" s="35"/>
      <c r="CZ501" s="35"/>
      <c r="DA501" s="35"/>
      <c r="DB501" s="35"/>
      <c r="DC501" s="35"/>
      <c r="DD501" s="35"/>
      <c r="DE501" s="35"/>
      <c r="DF501" s="35"/>
      <c r="DG501" s="35"/>
      <c r="DH501" s="35"/>
      <c r="DI501" s="35"/>
      <c r="DJ501" s="35"/>
      <c r="DK501" s="35"/>
      <c r="DL501" s="35"/>
      <c r="DM501" s="35"/>
      <c r="DN501" s="35"/>
      <c r="DO501" s="35"/>
      <c r="DP501" s="35"/>
      <c r="DQ501" s="35"/>
      <c r="DR501" s="35"/>
      <c r="DS501" s="35"/>
      <c r="DT501" s="35"/>
      <c r="DU501" s="35"/>
      <c r="DV501" s="35"/>
      <c r="DW501" s="35"/>
      <c r="DX501" s="35"/>
      <c r="DY501" s="35"/>
      <c r="DZ501" s="35"/>
      <c r="EA501" s="35"/>
      <c r="EB501" s="35"/>
      <c r="EC501" s="35"/>
      <c r="ED501" s="35"/>
      <c r="EE501" s="35"/>
      <c r="EF501" s="35"/>
      <c r="EG501" s="35"/>
      <c r="EH501" s="35"/>
      <c r="EI501" s="35"/>
      <c r="EJ501" s="35"/>
      <c r="EK501" s="35"/>
      <c r="EL501" s="35"/>
      <c r="EM501" s="35"/>
      <c r="EN501" s="35"/>
      <c r="EO501" s="35"/>
      <c r="EP501" s="35"/>
      <c r="EQ501" s="35"/>
      <c r="ER501" s="35"/>
      <c r="ES501" s="35"/>
      <c r="ET501" s="35"/>
    </row>
    <row r="502" spans="1:150" s="63" customFormat="1" x14ac:dyDescent="0.2">
      <c r="A502" s="221"/>
      <c r="K502" s="70"/>
      <c r="L502" s="70"/>
      <c r="O502" s="64"/>
      <c r="P502" s="64"/>
      <c r="U502" s="52"/>
      <c r="V502" s="52"/>
      <c r="W502" s="102"/>
      <c r="X502" s="102"/>
      <c r="AH502" s="276"/>
      <c r="AN502" s="35"/>
      <c r="AO502" s="35"/>
      <c r="AP502" s="35"/>
      <c r="AQ502" s="35"/>
      <c r="AR502" s="35"/>
      <c r="AS502" s="35"/>
      <c r="AT502" s="35"/>
      <c r="AU502" s="35"/>
      <c r="AV502" s="35"/>
      <c r="AW502" s="35"/>
      <c r="AX502" s="35"/>
      <c r="AY502" s="35"/>
      <c r="AZ502" s="35"/>
      <c r="BA502" s="35"/>
      <c r="BB502" s="35"/>
      <c r="BC502" s="35"/>
      <c r="BD502" s="35"/>
      <c r="BE502" s="35"/>
      <c r="BF502" s="35"/>
      <c r="BG502" s="35"/>
      <c r="BH502" s="35"/>
      <c r="BI502" s="35"/>
      <c r="BJ502" s="35"/>
      <c r="BK502" s="35"/>
      <c r="BL502" s="35"/>
      <c r="BM502" s="35"/>
      <c r="BN502" s="35"/>
      <c r="BO502" s="35"/>
      <c r="BP502" s="35"/>
      <c r="BQ502" s="35"/>
      <c r="BR502" s="35"/>
      <c r="BS502" s="35"/>
      <c r="BT502" s="35"/>
      <c r="BU502" s="35"/>
      <c r="BV502" s="35"/>
      <c r="BW502" s="35"/>
      <c r="BX502" s="35"/>
      <c r="BY502" s="35"/>
      <c r="BZ502" s="35"/>
      <c r="CA502" s="35"/>
      <c r="CB502" s="35"/>
      <c r="CC502" s="35"/>
      <c r="CD502" s="35"/>
      <c r="CE502" s="35"/>
      <c r="CF502" s="35"/>
      <c r="CG502" s="35"/>
      <c r="CH502" s="35"/>
      <c r="CI502" s="35"/>
      <c r="CJ502" s="35"/>
      <c r="CK502" s="35"/>
      <c r="CL502" s="35"/>
      <c r="CM502" s="35"/>
      <c r="CN502" s="35"/>
      <c r="CO502" s="35"/>
      <c r="CP502" s="35"/>
      <c r="CQ502" s="35"/>
      <c r="CR502" s="35"/>
      <c r="CS502" s="35"/>
      <c r="CT502" s="35"/>
      <c r="CU502" s="35"/>
      <c r="CV502" s="35"/>
      <c r="CW502" s="35"/>
      <c r="CX502" s="35"/>
      <c r="CY502" s="35"/>
      <c r="CZ502" s="35"/>
      <c r="DA502" s="35"/>
      <c r="DB502" s="35"/>
      <c r="DC502" s="35"/>
      <c r="DD502" s="35"/>
      <c r="DE502" s="35"/>
      <c r="DF502" s="35"/>
      <c r="DG502" s="35"/>
      <c r="DH502" s="35"/>
      <c r="DI502" s="35"/>
      <c r="DJ502" s="35"/>
      <c r="DK502" s="35"/>
      <c r="DL502" s="35"/>
      <c r="DM502" s="35"/>
      <c r="DN502" s="35"/>
      <c r="DO502" s="35"/>
      <c r="DP502" s="35"/>
      <c r="DQ502" s="35"/>
      <c r="DR502" s="35"/>
      <c r="DS502" s="35"/>
      <c r="DT502" s="35"/>
      <c r="DU502" s="35"/>
      <c r="DV502" s="35"/>
      <c r="DW502" s="35"/>
      <c r="DX502" s="35"/>
      <c r="DY502" s="35"/>
      <c r="DZ502" s="35"/>
      <c r="EA502" s="35"/>
      <c r="EB502" s="35"/>
      <c r="EC502" s="35"/>
      <c r="ED502" s="35"/>
      <c r="EE502" s="35"/>
      <c r="EF502" s="35"/>
      <c r="EG502" s="35"/>
      <c r="EH502" s="35"/>
      <c r="EI502" s="35"/>
      <c r="EJ502" s="35"/>
      <c r="EK502" s="35"/>
      <c r="EL502" s="35"/>
      <c r="EM502" s="35"/>
      <c r="EN502" s="35"/>
      <c r="EO502" s="35"/>
      <c r="EP502" s="35"/>
      <c r="EQ502" s="35"/>
      <c r="ER502" s="35"/>
      <c r="ES502" s="35"/>
      <c r="ET502" s="35"/>
    </row>
    <row r="503" spans="1:150" s="63" customFormat="1" x14ac:dyDescent="0.2">
      <c r="A503" s="221"/>
      <c r="K503" s="70"/>
      <c r="L503" s="70"/>
      <c r="O503" s="64"/>
      <c r="P503" s="64"/>
      <c r="U503" s="52"/>
      <c r="V503" s="52"/>
      <c r="W503" s="102"/>
      <c r="X503" s="102"/>
      <c r="AH503" s="276"/>
      <c r="AN503" s="35"/>
      <c r="AO503" s="35"/>
      <c r="AP503" s="35"/>
      <c r="AQ503" s="35"/>
      <c r="AR503" s="35"/>
      <c r="AS503" s="35"/>
      <c r="AT503" s="35"/>
      <c r="AU503" s="35"/>
      <c r="AV503" s="35"/>
      <c r="AW503" s="35"/>
      <c r="AX503" s="35"/>
      <c r="AY503" s="35"/>
      <c r="AZ503" s="35"/>
      <c r="BA503" s="35"/>
      <c r="BB503" s="35"/>
      <c r="BC503" s="35"/>
      <c r="BD503" s="35"/>
      <c r="BE503" s="35"/>
      <c r="BF503" s="35"/>
      <c r="BG503" s="35"/>
      <c r="BH503" s="35"/>
      <c r="BI503" s="35"/>
      <c r="BJ503" s="35"/>
      <c r="BK503" s="35"/>
      <c r="BL503" s="35"/>
      <c r="BM503" s="35"/>
      <c r="BN503" s="35"/>
      <c r="BO503" s="35"/>
      <c r="BP503" s="35"/>
      <c r="BQ503" s="35"/>
      <c r="BR503" s="35"/>
      <c r="BS503" s="35"/>
      <c r="BT503" s="35"/>
      <c r="BU503" s="35"/>
      <c r="BV503" s="35"/>
      <c r="BW503" s="35"/>
      <c r="BX503" s="35"/>
      <c r="BY503" s="35"/>
      <c r="BZ503" s="35"/>
      <c r="CA503" s="35"/>
      <c r="CB503" s="35"/>
      <c r="CC503" s="35"/>
      <c r="CD503" s="35"/>
      <c r="CE503" s="35"/>
      <c r="CF503" s="35"/>
      <c r="CG503" s="35"/>
      <c r="CH503" s="35"/>
      <c r="CI503" s="35"/>
      <c r="CJ503" s="35"/>
      <c r="CK503" s="35"/>
      <c r="CL503" s="35"/>
      <c r="CM503" s="35"/>
      <c r="CN503" s="35"/>
      <c r="CO503" s="35"/>
      <c r="CP503" s="35"/>
      <c r="CQ503" s="35"/>
      <c r="CR503" s="35"/>
      <c r="CS503" s="35"/>
      <c r="CT503" s="35"/>
      <c r="CU503" s="35"/>
      <c r="CV503" s="35"/>
      <c r="CW503" s="35"/>
      <c r="CX503" s="35"/>
      <c r="CY503" s="35"/>
      <c r="CZ503" s="35"/>
      <c r="DA503" s="35"/>
      <c r="DB503" s="35"/>
      <c r="DC503" s="35"/>
      <c r="DD503" s="35"/>
      <c r="DE503" s="35"/>
      <c r="DF503" s="35"/>
      <c r="DG503" s="35"/>
      <c r="DH503" s="35"/>
      <c r="DI503" s="35"/>
      <c r="DJ503" s="35"/>
      <c r="DK503" s="35"/>
      <c r="DL503" s="35"/>
      <c r="DM503" s="35"/>
      <c r="DN503" s="35"/>
      <c r="DO503" s="35"/>
      <c r="DP503" s="35"/>
      <c r="DQ503" s="35"/>
      <c r="DR503" s="35"/>
      <c r="DS503" s="35"/>
      <c r="DT503" s="35"/>
      <c r="DU503" s="35"/>
      <c r="DV503" s="35"/>
      <c r="DW503" s="35"/>
      <c r="DX503" s="35"/>
      <c r="DY503" s="35"/>
      <c r="DZ503" s="35"/>
      <c r="EA503" s="35"/>
      <c r="EB503" s="35"/>
      <c r="EC503" s="35"/>
      <c r="ED503" s="35"/>
      <c r="EE503" s="35"/>
      <c r="EF503" s="35"/>
      <c r="EG503" s="35"/>
      <c r="EH503" s="35"/>
      <c r="EI503" s="35"/>
      <c r="EJ503" s="35"/>
      <c r="EK503" s="35"/>
      <c r="EL503" s="35"/>
      <c r="EM503" s="35"/>
      <c r="EN503" s="35"/>
      <c r="EO503" s="35"/>
      <c r="EP503" s="35"/>
      <c r="EQ503" s="35"/>
      <c r="ER503" s="35"/>
      <c r="ES503" s="35"/>
      <c r="ET503" s="35"/>
    </row>
    <row r="504" spans="1:150" s="63" customFormat="1" x14ac:dyDescent="0.2">
      <c r="A504" s="221"/>
      <c r="K504" s="70"/>
      <c r="L504" s="70"/>
      <c r="O504" s="64"/>
      <c r="P504" s="64"/>
      <c r="U504" s="52"/>
      <c r="V504" s="52"/>
      <c r="W504" s="102"/>
      <c r="X504" s="102"/>
      <c r="AH504" s="276"/>
      <c r="AN504" s="35"/>
      <c r="AO504" s="35"/>
      <c r="AP504" s="35"/>
      <c r="AQ504" s="35"/>
      <c r="AR504" s="35"/>
      <c r="AS504" s="35"/>
      <c r="AT504" s="35"/>
      <c r="AU504" s="35"/>
      <c r="AV504" s="35"/>
      <c r="AW504" s="35"/>
      <c r="AX504" s="35"/>
      <c r="AY504" s="35"/>
      <c r="AZ504" s="35"/>
      <c r="BA504" s="35"/>
      <c r="BB504" s="35"/>
      <c r="BC504" s="35"/>
      <c r="BD504" s="35"/>
      <c r="BE504" s="35"/>
      <c r="BF504" s="35"/>
      <c r="BG504" s="35"/>
      <c r="BH504" s="35"/>
      <c r="BI504" s="35"/>
      <c r="BJ504" s="35"/>
      <c r="BK504" s="35"/>
      <c r="BL504" s="35"/>
      <c r="BM504" s="35"/>
      <c r="BN504" s="35"/>
      <c r="BO504" s="35"/>
      <c r="BP504" s="35"/>
      <c r="BQ504" s="35"/>
      <c r="BR504" s="35"/>
      <c r="BS504" s="35"/>
      <c r="BT504" s="35"/>
      <c r="BU504" s="35"/>
      <c r="BV504" s="35"/>
      <c r="BW504" s="35"/>
      <c r="BX504" s="35"/>
      <c r="BY504" s="35"/>
      <c r="BZ504" s="35"/>
      <c r="CA504" s="35"/>
      <c r="CB504" s="35"/>
      <c r="CC504" s="35"/>
      <c r="CD504" s="35"/>
      <c r="CE504" s="35"/>
      <c r="CF504" s="35"/>
      <c r="CG504" s="35"/>
      <c r="CH504" s="35"/>
      <c r="CI504" s="35"/>
      <c r="CJ504" s="35"/>
      <c r="CK504" s="35"/>
      <c r="CL504" s="35"/>
      <c r="CM504" s="35"/>
      <c r="CN504" s="35"/>
      <c r="CO504" s="35"/>
      <c r="CP504" s="35"/>
      <c r="CQ504" s="35"/>
      <c r="CR504" s="35"/>
      <c r="CS504" s="35"/>
      <c r="CT504" s="35"/>
      <c r="CU504" s="35"/>
      <c r="CV504" s="35"/>
      <c r="CW504" s="35"/>
      <c r="CX504" s="35"/>
      <c r="CY504" s="35"/>
      <c r="CZ504" s="35"/>
      <c r="DA504" s="35"/>
      <c r="DB504" s="35"/>
      <c r="DC504" s="35"/>
      <c r="DD504" s="35"/>
      <c r="DE504" s="35"/>
      <c r="DF504" s="35"/>
      <c r="DG504" s="35"/>
      <c r="DH504" s="35"/>
      <c r="DI504" s="35"/>
      <c r="DJ504" s="35"/>
      <c r="DK504" s="35"/>
      <c r="DL504" s="35"/>
      <c r="DM504" s="35"/>
      <c r="DN504" s="35"/>
      <c r="DO504" s="35"/>
      <c r="DP504" s="35"/>
      <c r="DQ504" s="35"/>
      <c r="DR504" s="35"/>
      <c r="DS504" s="35"/>
      <c r="DT504" s="35"/>
      <c r="DU504" s="35"/>
      <c r="DV504" s="35"/>
      <c r="DW504" s="35"/>
      <c r="DX504" s="35"/>
      <c r="DY504" s="35"/>
      <c r="DZ504" s="35"/>
      <c r="EA504" s="35"/>
      <c r="EB504" s="35"/>
      <c r="EC504" s="35"/>
      <c r="ED504" s="35"/>
      <c r="EE504" s="35"/>
      <c r="EF504" s="35"/>
      <c r="EG504" s="35"/>
      <c r="EH504" s="35"/>
      <c r="EI504" s="35"/>
      <c r="EJ504" s="35"/>
      <c r="EK504" s="35"/>
      <c r="EL504" s="35"/>
      <c r="EM504" s="35"/>
      <c r="EN504" s="35"/>
      <c r="EO504" s="35"/>
      <c r="EP504" s="35"/>
      <c r="EQ504" s="35"/>
      <c r="ER504" s="35"/>
      <c r="ES504" s="35"/>
      <c r="ET504" s="35"/>
    </row>
    <row r="505" spans="1:150" s="63" customFormat="1" x14ac:dyDescent="0.2">
      <c r="A505" s="221"/>
      <c r="K505" s="70"/>
      <c r="L505" s="70"/>
      <c r="O505" s="64"/>
      <c r="P505" s="64"/>
      <c r="U505" s="52"/>
      <c r="V505" s="52"/>
      <c r="W505" s="102"/>
      <c r="X505" s="102"/>
      <c r="AH505" s="276"/>
      <c r="AN505" s="35"/>
      <c r="AO505" s="35"/>
      <c r="AP505" s="35"/>
      <c r="AQ505" s="35"/>
      <c r="AR505" s="35"/>
      <c r="AS505" s="35"/>
      <c r="AT505" s="35"/>
      <c r="AU505" s="35"/>
      <c r="AV505" s="35"/>
      <c r="AW505" s="35"/>
      <c r="AX505" s="35"/>
      <c r="AY505" s="35"/>
      <c r="AZ505" s="35"/>
      <c r="BA505" s="35"/>
      <c r="BB505" s="35"/>
      <c r="BC505" s="35"/>
      <c r="BD505" s="35"/>
      <c r="BE505" s="35"/>
      <c r="BF505" s="35"/>
      <c r="BG505" s="35"/>
      <c r="BH505" s="35"/>
      <c r="BI505" s="35"/>
      <c r="BJ505" s="35"/>
      <c r="BK505" s="35"/>
      <c r="BL505" s="35"/>
      <c r="BM505" s="35"/>
      <c r="BN505" s="35"/>
      <c r="BO505" s="35"/>
      <c r="BP505" s="35"/>
      <c r="BQ505" s="35"/>
      <c r="BR505" s="35"/>
      <c r="BS505" s="35"/>
      <c r="BT505" s="35"/>
      <c r="BU505" s="35"/>
      <c r="BV505" s="35"/>
      <c r="BW505" s="35"/>
      <c r="BX505" s="35"/>
      <c r="BY505" s="35"/>
      <c r="BZ505" s="35"/>
      <c r="CA505" s="35"/>
      <c r="CB505" s="35"/>
      <c r="CC505" s="35"/>
      <c r="CD505" s="35"/>
      <c r="CE505" s="35"/>
      <c r="CF505" s="35"/>
      <c r="CG505" s="35"/>
      <c r="CH505" s="35"/>
      <c r="CI505" s="35"/>
      <c r="CJ505" s="35"/>
      <c r="CK505" s="35"/>
      <c r="CL505" s="35"/>
      <c r="CM505" s="35"/>
      <c r="CN505" s="35"/>
      <c r="CO505" s="35"/>
      <c r="CP505" s="35"/>
      <c r="CQ505" s="35"/>
      <c r="CR505" s="35"/>
      <c r="CS505" s="35"/>
      <c r="CT505" s="35"/>
      <c r="CU505" s="35"/>
      <c r="CV505" s="35"/>
      <c r="CW505" s="35"/>
      <c r="CX505" s="35"/>
      <c r="CY505" s="35"/>
      <c r="CZ505" s="35"/>
      <c r="DA505" s="35"/>
      <c r="DB505" s="35"/>
      <c r="DC505" s="35"/>
      <c r="DD505" s="35"/>
      <c r="DE505" s="35"/>
      <c r="DF505" s="35"/>
      <c r="DG505" s="35"/>
      <c r="DH505" s="35"/>
      <c r="DI505" s="35"/>
      <c r="DJ505" s="35"/>
      <c r="DK505" s="35"/>
      <c r="DL505" s="35"/>
      <c r="DM505" s="35"/>
      <c r="DN505" s="35"/>
      <c r="DO505" s="35"/>
      <c r="DP505" s="35"/>
      <c r="DQ505" s="35"/>
      <c r="DR505" s="35"/>
      <c r="DS505" s="35"/>
      <c r="DT505" s="35"/>
      <c r="DU505" s="35"/>
      <c r="DV505" s="35"/>
      <c r="DW505" s="35"/>
      <c r="DX505" s="35"/>
      <c r="DY505" s="35"/>
      <c r="DZ505" s="35"/>
      <c r="EA505" s="35"/>
      <c r="EB505" s="35"/>
      <c r="EC505" s="35"/>
      <c r="ED505" s="35"/>
      <c r="EE505" s="35"/>
      <c r="EF505" s="35"/>
      <c r="EG505" s="35"/>
      <c r="EH505" s="35"/>
      <c r="EI505" s="35"/>
      <c r="EJ505" s="35"/>
      <c r="EK505" s="35"/>
      <c r="EL505" s="35"/>
      <c r="EM505" s="35"/>
      <c r="EN505" s="35"/>
      <c r="EO505" s="35"/>
      <c r="EP505" s="35"/>
      <c r="EQ505" s="35"/>
      <c r="ER505" s="35"/>
      <c r="ES505" s="35"/>
      <c r="ET505" s="35"/>
    </row>
    <row r="506" spans="1:150" s="63" customFormat="1" x14ac:dyDescent="0.2">
      <c r="A506" s="221"/>
      <c r="K506" s="70"/>
      <c r="L506" s="70"/>
      <c r="O506" s="64"/>
      <c r="P506" s="64"/>
      <c r="U506" s="52"/>
      <c r="V506" s="52"/>
      <c r="W506" s="102"/>
      <c r="X506" s="102"/>
      <c r="AH506" s="276"/>
      <c r="AN506" s="35"/>
      <c r="AO506" s="35"/>
      <c r="AP506" s="35"/>
      <c r="AQ506" s="35"/>
      <c r="AR506" s="35"/>
      <c r="AS506" s="35"/>
      <c r="AT506" s="35"/>
      <c r="AU506" s="35"/>
      <c r="AV506" s="35"/>
      <c r="AW506" s="35"/>
      <c r="AX506" s="35"/>
      <c r="AY506" s="35"/>
      <c r="AZ506" s="35"/>
      <c r="BA506" s="35"/>
      <c r="BB506" s="35"/>
      <c r="BC506" s="35"/>
      <c r="BD506" s="35"/>
      <c r="BE506" s="35"/>
      <c r="BF506" s="35"/>
      <c r="BG506" s="35"/>
      <c r="BH506" s="35"/>
      <c r="BI506" s="35"/>
      <c r="BJ506" s="35"/>
      <c r="BK506" s="35"/>
      <c r="BL506" s="35"/>
      <c r="BM506" s="35"/>
      <c r="BN506" s="35"/>
      <c r="BO506" s="35"/>
      <c r="BP506" s="35"/>
      <c r="BQ506" s="35"/>
      <c r="BR506" s="35"/>
      <c r="BS506" s="35"/>
      <c r="BT506" s="35"/>
      <c r="BU506" s="35"/>
      <c r="BV506" s="35"/>
      <c r="BW506" s="35"/>
      <c r="BX506" s="35"/>
      <c r="BY506" s="35"/>
      <c r="BZ506" s="35"/>
      <c r="CA506" s="35"/>
      <c r="CB506" s="35"/>
      <c r="CC506" s="35"/>
      <c r="CD506" s="35"/>
      <c r="CE506" s="35"/>
      <c r="CF506" s="35"/>
      <c r="CG506" s="35"/>
      <c r="CH506" s="35"/>
      <c r="CI506" s="35"/>
      <c r="CJ506" s="35"/>
      <c r="CK506" s="35"/>
      <c r="CL506" s="35"/>
      <c r="CM506" s="35"/>
      <c r="CN506" s="35"/>
      <c r="CO506" s="35"/>
      <c r="CP506" s="35"/>
      <c r="CQ506" s="35"/>
      <c r="CR506" s="35"/>
      <c r="CS506" s="35"/>
      <c r="CT506" s="35"/>
      <c r="CU506" s="35"/>
      <c r="CV506" s="35"/>
      <c r="CW506" s="35"/>
      <c r="CX506" s="35"/>
      <c r="CY506" s="35"/>
      <c r="CZ506" s="35"/>
      <c r="DA506" s="35"/>
      <c r="DB506" s="35"/>
      <c r="DC506" s="35"/>
      <c r="DD506" s="35"/>
      <c r="DE506" s="35"/>
      <c r="DF506" s="35"/>
      <c r="DG506" s="35"/>
      <c r="DH506" s="35"/>
      <c r="DI506" s="35"/>
      <c r="DJ506" s="35"/>
      <c r="DK506" s="35"/>
      <c r="DL506" s="35"/>
      <c r="DM506" s="35"/>
      <c r="DN506" s="35"/>
      <c r="DO506" s="35"/>
      <c r="DP506" s="35"/>
      <c r="DQ506" s="35"/>
      <c r="DR506" s="35"/>
      <c r="DS506" s="35"/>
      <c r="DT506" s="35"/>
      <c r="DU506" s="35"/>
      <c r="DV506" s="35"/>
      <c r="DW506" s="35"/>
      <c r="DX506" s="35"/>
      <c r="DY506" s="35"/>
      <c r="DZ506" s="35"/>
      <c r="EA506" s="35"/>
      <c r="EB506" s="35"/>
      <c r="EC506" s="35"/>
      <c r="ED506" s="35"/>
      <c r="EE506" s="35"/>
      <c r="EF506" s="35"/>
      <c r="EG506" s="35"/>
      <c r="EH506" s="35"/>
      <c r="EI506" s="35"/>
      <c r="EJ506" s="35"/>
      <c r="EK506" s="35"/>
      <c r="EL506" s="35"/>
      <c r="EM506" s="35"/>
      <c r="EN506" s="35"/>
      <c r="EO506" s="35"/>
      <c r="EP506" s="35"/>
      <c r="EQ506" s="35"/>
      <c r="ER506" s="35"/>
      <c r="ES506" s="35"/>
      <c r="ET506" s="35"/>
    </row>
    <row r="507" spans="1:150" s="63" customFormat="1" x14ac:dyDescent="0.2">
      <c r="A507" s="221"/>
      <c r="K507" s="70"/>
      <c r="L507" s="70"/>
      <c r="O507" s="64"/>
      <c r="P507" s="64"/>
      <c r="U507" s="52"/>
      <c r="V507" s="52"/>
      <c r="W507" s="102"/>
      <c r="X507" s="102"/>
      <c r="AH507" s="276"/>
      <c r="AN507" s="35"/>
      <c r="AO507" s="35"/>
      <c r="AP507" s="35"/>
      <c r="AQ507" s="35"/>
      <c r="AR507" s="35"/>
      <c r="AS507" s="35"/>
      <c r="AT507" s="35"/>
      <c r="AU507" s="35"/>
      <c r="AV507" s="35"/>
      <c r="AW507" s="35"/>
      <c r="AX507" s="35"/>
      <c r="AY507" s="35"/>
      <c r="AZ507" s="35"/>
      <c r="BA507" s="35"/>
      <c r="BB507" s="35"/>
      <c r="BC507" s="35"/>
      <c r="BD507" s="35"/>
      <c r="BE507" s="35"/>
      <c r="BF507" s="35"/>
      <c r="BG507" s="35"/>
      <c r="BH507" s="35"/>
      <c r="BI507" s="35"/>
      <c r="BJ507" s="35"/>
      <c r="BK507" s="35"/>
      <c r="BL507" s="35"/>
      <c r="BM507" s="35"/>
      <c r="BN507" s="35"/>
      <c r="BO507" s="35"/>
      <c r="BP507" s="35"/>
      <c r="BQ507" s="35"/>
      <c r="BR507" s="35"/>
      <c r="BS507" s="35"/>
      <c r="BT507" s="35"/>
      <c r="BU507" s="35"/>
      <c r="BV507" s="35"/>
      <c r="BW507" s="35"/>
      <c r="BX507" s="35"/>
      <c r="BY507" s="35"/>
      <c r="BZ507" s="35"/>
      <c r="CA507" s="35"/>
      <c r="CB507" s="35"/>
      <c r="CC507" s="35"/>
      <c r="CD507" s="35"/>
      <c r="CE507" s="35"/>
      <c r="CF507" s="35"/>
      <c r="CG507" s="35"/>
      <c r="CH507" s="35"/>
      <c r="CI507" s="35"/>
      <c r="CJ507" s="35"/>
      <c r="CK507" s="35"/>
      <c r="CL507" s="35"/>
      <c r="CM507" s="35"/>
      <c r="CN507" s="35"/>
      <c r="CO507" s="35"/>
      <c r="CP507" s="35"/>
      <c r="CQ507" s="35"/>
      <c r="CR507" s="35"/>
      <c r="CS507" s="35"/>
      <c r="CT507" s="35"/>
      <c r="CU507" s="35"/>
      <c r="CV507" s="35"/>
      <c r="CW507" s="35"/>
      <c r="CX507" s="35"/>
      <c r="CY507" s="35"/>
      <c r="CZ507" s="35"/>
      <c r="DA507" s="35"/>
      <c r="DB507" s="35"/>
      <c r="DC507" s="35"/>
      <c r="DD507" s="35"/>
      <c r="DE507" s="35"/>
      <c r="DF507" s="35"/>
      <c r="DG507" s="35"/>
      <c r="DH507" s="35"/>
      <c r="DI507" s="35"/>
      <c r="DJ507" s="35"/>
      <c r="DK507" s="35"/>
      <c r="DL507" s="35"/>
      <c r="DM507" s="35"/>
      <c r="DN507" s="35"/>
      <c r="DO507" s="35"/>
      <c r="DP507" s="35"/>
      <c r="DQ507" s="35"/>
      <c r="DR507" s="35"/>
      <c r="DS507" s="35"/>
      <c r="DT507" s="35"/>
      <c r="DU507" s="35"/>
      <c r="DV507" s="35"/>
      <c r="DW507" s="35"/>
      <c r="DX507" s="35"/>
      <c r="DY507" s="35"/>
      <c r="DZ507" s="35"/>
      <c r="EA507" s="35"/>
      <c r="EB507" s="35"/>
      <c r="EC507" s="35"/>
      <c r="ED507" s="35"/>
      <c r="EE507" s="35"/>
      <c r="EF507" s="35"/>
      <c r="EG507" s="35"/>
      <c r="EH507" s="35"/>
      <c r="EI507" s="35"/>
      <c r="EJ507" s="35"/>
      <c r="EK507" s="35"/>
      <c r="EL507" s="35"/>
      <c r="EM507" s="35"/>
      <c r="EN507" s="35"/>
      <c r="EO507" s="35"/>
      <c r="EP507" s="35"/>
      <c r="EQ507" s="35"/>
      <c r="ER507" s="35"/>
      <c r="ES507" s="35"/>
      <c r="ET507" s="35"/>
    </row>
    <row r="508" spans="1:150" s="63" customFormat="1" x14ac:dyDescent="0.2">
      <c r="A508" s="221"/>
      <c r="K508" s="70"/>
      <c r="L508" s="70"/>
      <c r="O508" s="64"/>
      <c r="P508" s="64"/>
      <c r="U508" s="52"/>
      <c r="V508" s="52"/>
      <c r="W508" s="102"/>
      <c r="X508" s="102"/>
      <c r="AH508" s="276"/>
      <c r="AN508" s="35"/>
      <c r="AO508" s="35"/>
      <c r="AP508" s="35"/>
      <c r="AQ508" s="35"/>
      <c r="AR508" s="35"/>
      <c r="AS508" s="35"/>
      <c r="AT508" s="35"/>
      <c r="AU508" s="35"/>
      <c r="AV508" s="35"/>
      <c r="AW508" s="35"/>
      <c r="AX508" s="35"/>
      <c r="AY508" s="35"/>
      <c r="AZ508" s="35"/>
      <c r="BA508" s="35"/>
      <c r="BB508" s="35"/>
      <c r="BC508" s="35"/>
      <c r="BD508" s="35"/>
      <c r="BE508" s="35"/>
      <c r="BF508" s="35"/>
      <c r="BG508" s="35"/>
      <c r="BH508" s="35"/>
      <c r="BI508" s="35"/>
      <c r="BJ508" s="35"/>
      <c r="BK508" s="35"/>
      <c r="BL508" s="35"/>
      <c r="BM508" s="35"/>
      <c r="BN508" s="35"/>
      <c r="BO508" s="35"/>
      <c r="BP508" s="35"/>
      <c r="BQ508" s="35"/>
      <c r="BR508" s="35"/>
      <c r="BS508" s="35"/>
      <c r="BT508" s="35"/>
      <c r="BU508" s="35"/>
      <c r="BV508" s="35"/>
      <c r="BW508" s="35"/>
      <c r="BX508" s="35"/>
      <c r="BY508" s="35"/>
      <c r="BZ508" s="35"/>
      <c r="CA508" s="35"/>
      <c r="CB508" s="35"/>
      <c r="CC508" s="35"/>
      <c r="CD508" s="35"/>
      <c r="CE508" s="35"/>
      <c r="CF508" s="35"/>
      <c r="CG508" s="35"/>
      <c r="CH508" s="35"/>
      <c r="CI508" s="35"/>
      <c r="CJ508" s="35"/>
      <c r="CK508" s="35"/>
      <c r="CL508" s="35"/>
      <c r="CM508" s="35"/>
      <c r="CN508" s="35"/>
      <c r="CO508" s="35"/>
      <c r="CP508" s="35"/>
      <c r="CQ508" s="35"/>
      <c r="CR508" s="35"/>
      <c r="CS508" s="35"/>
      <c r="CT508" s="35"/>
      <c r="CU508" s="35"/>
      <c r="CV508" s="35"/>
      <c r="CW508" s="35"/>
      <c r="CX508" s="35"/>
      <c r="CY508" s="35"/>
      <c r="CZ508" s="35"/>
      <c r="DA508" s="35"/>
      <c r="DB508" s="35"/>
      <c r="DC508" s="35"/>
      <c r="DD508" s="35"/>
      <c r="DE508" s="35"/>
      <c r="DF508" s="35"/>
      <c r="DG508" s="35"/>
      <c r="DH508" s="35"/>
      <c r="DI508" s="35"/>
      <c r="DJ508" s="35"/>
      <c r="DK508" s="35"/>
      <c r="DL508" s="35"/>
      <c r="DM508" s="35"/>
      <c r="DN508" s="35"/>
      <c r="DO508" s="35"/>
      <c r="DP508" s="35"/>
      <c r="DQ508" s="35"/>
      <c r="DR508" s="35"/>
      <c r="DS508" s="35"/>
      <c r="DT508" s="35"/>
      <c r="DU508" s="35"/>
      <c r="DV508" s="35"/>
      <c r="DW508" s="35"/>
      <c r="DX508" s="35"/>
      <c r="DY508" s="35"/>
      <c r="DZ508" s="35"/>
      <c r="EA508" s="35"/>
      <c r="EB508" s="35"/>
      <c r="EC508" s="35"/>
      <c r="ED508" s="35"/>
      <c r="EE508" s="35"/>
      <c r="EF508" s="35"/>
      <c r="EG508" s="35"/>
      <c r="EH508" s="35"/>
      <c r="EI508" s="35"/>
      <c r="EJ508" s="35"/>
      <c r="EK508" s="35"/>
      <c r="EL508" s="35"/>
      <c r="EM508" s="35"/>
      <c r="EN508" s="35"/>
      <c r="EO508" s="35"/>
      <c r="EP508" s="35"/>
      <c r="EQ508" s="35"/>
      <c r="ER508" s="35"/>
      <c r="ES508" s="35"/>
      <c r="ET508" s="35"/>
    </row>
    <row r="509" spans="1:150" s="63" customFormat="1" x14ac:dyDescent="0.2">
      <c r="A509" s="221"/>
      <c r="K509" s="70"/>
      <c r="L509" s="70"/>
      <c r="O509" s="64"/>
      <c r="P509" s="64"/>
      <c r="U509" s="52"/>
      <c r="V509" s="52"/>
      <c r="W509" s="102"/>
      <c r="X509" s="102"/>
      <c r="AH509" s="276"/>
      <c r="AN509" s="35"/>
      <c r="AO509" s="35"/>
      <c r="AP509" s="35"/>
      <c r="AQ509" s="35"/>
      <c r="AR509" s="35"/>
      <c r="AS509" s="35"/>
      <c r="AT509" s="35"/>
      <c r="AU509" s="35"/>
      <c r="AV509" s="35"/>
      <c r="AW509" s="35"/>
      <c r="AX509" s="35"/>
      <c r="AY509" s="35"/>
      <c r="AZ509" s="35"/>
      <c r="BA509" s="35"/>
      <c r="BB509" s="35"/>
      <c r="BC509" s="35"/>
      <c r="BD509" s="35"/>
      <c r="BE509" s="35"/>
      <c r="BF509" s="35"/>
      <c r="BG509" s="35"/>
      <c r="BH509" s="35"/>
      <c r="BI509" s="35"/>
      <c r="BJ509" s="35"/>
      <c r="BK509" s="35"/>
      <c r="BL509" s="35"/>
      <c r="BM509" s="35"/>
      <c r="BN509" s="35"/>
      <c r="BO509" s="35"/>
      <c r="BP509" s="35"/>
      <c r="BQ509" s="35"/>
      <c r="BR509" s="35"/>
      <c r="BS509" s="35"/>
      <c r="BT509" s="35"/>
      <c r="BU509" s="35"/>
      <c r="BV509" s="35"/>
      <c r="BW509" s="35"/>
      <c r="BX509" s="35"/>
      <c r="BY509" s="35"/>
      <c r="BZ509" s="35"/>
      <c r="CA509" s="35"/>
      <c r="CB509" s="35"/>
      <c r="CC509" s="35"/>
      <c r="CD509" s="35"/>
      <c r="CE509" s="35"/>
      <c r="CF509" s="35"/>
      <c r="CG509" s="35"/>
      <c r="CH509" s="35"/>
      <c r="CI509" s="35"/>
      <c r="CJ509" s="35"/>
      <c r="CK509" s="35"/>
      <c r="CL509" s="35"/>
      <c r="CM509" s="35"/>
      <c r="CN509" s="35"/>
      <c r="CO509" s="35"/>
      <c r="CP509" s="35"/>
      <c r="CQ509" s="35"/>
      <c r="CR509" s="35"/>
      <c r="CS509" s="35"/>
      <c r="CT509" s="35"/>
      <c r="CU509" s="35"/>
      <c r="CV509" s="35"/>
      <c r="CW509" s="35"/>
      <c r="CX509" s="35"/>
      <c r="CY509" s="35"/>
      <c r="CZ509" s="35"/>
      <c r="DA509" s="35"/>
      <c r="DB509" s="35"/>
      <c r="DC509" s="35"/>
      <c r="DD509" s="35"/>
      <c r="DE509" s="35"/>
      <c r="DF509" s="35"/>
      <c r="DG509" s="35"/>
      <c r="DH509" s="35"/>
      <c r="DI509" s="35"/>
      <c r="DJ509" s="35"/>
      <c r="DK509" s="35"/>
      <c r="DL509" s="35"/>
      <c r="DM509" s="35"/>
      <c r="DN509" s="35"/>
      <c r="DO509" s="35"/>
      <c r="DP509" s="35"/>
      <c r="DQ509" s="35"/>
      <c r="DR509" s="35"/>
      <c r="DS509" s="35"/>
      <c r="DT509" s="35"/>
      <c r="DU509" s="35"/>
      <c r="DV509" s="35"/>
      <c r="DW509" s="35"/>
      <c r="DX509" s="35"/>
      <c r="DY509" s="35"/>
      <c r="DZ509" s="35"/>
      <c r="EA509" s="35"/>
      <c r="EB509" s="35"/>
      <c r="EC509" s="35"/>
      <c r="ED509" s="35"/>
      <c r="EE509" s="35"/>
      <c r="EF509" s="35"/>
      <c r="EG509" s="35"/>
      <c r="EH509" s="35"/>
      <c r="EI509" s="35"/>
      <c r="EJ509" s="35"/>
      <c r="EK509" s="35"/>
      <c r="EL509" s="35"/>
      <c r="EM509" s="35"/>
      <c r="EN509" s="35"/>
      <c r="EO509" s="35"/>
      <c r="EP509" s="35"/>
      <c r="EQ509" s="35"/>
      <c r="ER509" s="35"/>
      <c r="ES509" s="35"/>
      <c r="ET509" s="35"/>
    </row>
    <row r="510" spans="1:150" s="63" customFormat="1" x14ac:dyDescent="0.2">
      <c r="A510" s="221"/>
      <c r="K510" s="70"/>
      <c r="L510" s="70"/>
      <c r="O510" s="64"/>
      <c r="P510" s="64"/>
      <c r="U510" s="52"/>
      <c r="V510" s="52"/>
      <c r="W510" s="102"/>
      <c r="X510" s="102"/>
      <c r="AH510" s="276"/>
      <c r="AN510" s="35"/>
      <c r="AO510" s="35"/>
      <c r="AP510" s="35"/>
      <c r="AQ510" s="35"/>
      <c r="AR510" s="35"/>
      <c r="AS510" s="35"/>
      <c r="AT510" s="35"/>
      <c r="AU510" s="35"/>
      <c r="AV510" s="35"/>
      <c r="AW510" s="35"/>
      <c r="AX510" s="35"/>
      <c r="AY510" s="35"/>
      <c r="AZ510" s="35"/>
      <c r="BA510" s="35"/>
      <c r="BB510" s="35"/>
      <c r="BC510" s="35"/>
      <c r="BD510" s="35"/>
      <c r="BE510" s="35"/>
      <c r="BF510" s="35"/>
      <c r="BG510" s="35"/>
      <c r="BH510" s="35"/>
      <c r="BI510" s="35"/>
      <c r="BJ510" s="35"/>
      <c r="BK510" s="35"/>
      <c r="BL510" s="35"/>
      <c r="BM510" s="35"/>
      <c r="BN510" s="35"/>
      <c r="BO510" s="35"/>
      <c r="BP510" s="35"/>
      <c r="BQ510" s="35"/>
      <c r="BR510" s="35"/>
      <c r="BS510" s="35"/>
      <c r="BT510" s="35"/>
      <c r="BU510" s="35"/>
      <c r="BV510" s="35"/>
      <c r="BW510" s="35"/>
      <c r="BX510" s="35"/>
      <c r="BY510" s="35"/>
      <c r="BZ510" s="35"/>
      <c r="CA510" s="35"/>
      <c r="CB510" s="35"/>
      <c r="CC510" s="35"/>
      <c r="CD510" s="35"/>
      <c r="CE510" s="35"/>
      <c r="CF510" s="35"/>
      <c r="CG510" s="35"/>
      <c r="CH510" s="35"/>
      <c r="CI510" s="35"/>
      <c r="CJ510" s="35"/>
      <c r="CK510" s="35"/>
      <c r="CL510" s="35"/>
      <c r="CM510" s="35"/>
      <c r="CN510" s="35"/>
      <c r="CO510" s="35"/>
      <c r="CP510" s="35"/>
      <c r="CQ510" s="35"/>
      <c r="CR510" s="35"/>
      <c r="CS510" s="35"/>
      <c r="CT510" s="35"/>
      <c r="CU510" s="35"/>
      <c r="CV510" s="35"/>
      <c r="CW510" s="35"/>
      <c r="CX510" s="35"/>
      <c r="CY510" s="35"/>
      <c r="CZ510" s="35"/>
      <c r="DA510" s="35"/>
      <c r="DB510" s="35"/>
      <c r="DC510" s="35"/>
      <c r="DD510" s="35"/>
      <c r="DE510" s="35"/>
      <c r="DF510" s="35"/>
      <c r="DG510" s="35"/>
      <c r="DH510" s="35"/>
      <c r="DI510" s="35"/>
      <c r="DJ510" s="35"/>
      <c r="DK510" s="35"/>
      <c r="DL510" s="35"/>
      <c r="DM510" s="35"/>
      <c r="DN510" s="35"/>
      <c r="DO510" s="35"/>
      <c r="DP510" s="35"/>
      <c r="DQ510" s="35"/>
      <c r="DR510" s="35"/>
      <c r="DS510" s="35"/>
      <c r="DT510" s="35"/>
      <c r="DU510" s="35"/>
      <c r="DV510" s="35"/>
      <c r="DW510" s="35"/>
      <c r="DX510" s="35"/>
      <c r="DY510" s="35"/>
      <c r="DZ510" s="35"/>
      <c r="EA510" s="35"/>
      <c r="EB510" s="35"/>
      <c r="EC510" s="35"/>
      <c r="ED510" s="35"/>
      <c r="EE510" s="35"/>
      <c r="EF510" s="35"/>
      <c r="EG510" s="35"/>
      <c r="EH510" s="35"/>
      <c r="EI510" s="35"/>
      <c r="EJ510" s="35"/>
      <c r="EK510" s="35"/>
      <c r="EL510" s="35"/>
      <c r="EM510" s="35"/>
      <c r="EN510" s="35"/>
      <c r="EO510" s="35"/>
      <c r="EP510" s="35"/>
      <c r="EQ510" s="35"/>
      <c r="ER510" s="35"/>
      <c r="ES510" s="35"/>
      <c r="ET510" s="35"/>
    </row>
    <row r="511" spans="1:150" s="63" customFormat="1" x14ac:dyDescent="0.2">
      <c r="A511" s="221"/>
      <c r="K511" s="70"/>
      <c r="L511" s="70"/>
      <c r="O511" s="64"/>
      <c r="P511" s="64"/>
      <c r="U511" s="52"/>
      <c r="V511" s="52"/>
      <c r="W511" s="102"/>
      <c r="X511" s="102"/>
      <c r="AH511" s="276"/>
      <c r="AN511" s="35"/>
      <c r="AO511" s="35"/>
      <c r="AP511" s="35"/>
      <c r="AQ511" s="35"/>
      <c r="AR511" s="35"/>
      <c r="AS511" s="35"/>
      <c r="AT511" s="35"/>
      <c r="AU511" s="35"/>
      <c r="AV511" s="35"/>
      <c r="AW511" s="35"/>
      <c r="AX511" s="35"/>
      <c r="AY511" s="35"/>
      <c r="AZ511" s="35"/>
      <c r="BA511" s="35"/>
      <c r="BB511" s="35"/>
      <c r="BC511" s="35"/>
      <c r="BD511" s="35"/>
      <c r="BE511" s="35"/>
      <c r="BF511" s="35"/>
      <c r="BG511" s="35"/>
      <c r="BH511" s="35"/>
      <c r="BI511" s="35"/>
      <c r="BJ511" s="35"/>
      <c r="BK511" s="35"/>
      <c r="BL511" s="35"/>
      <c r="BM511" s="35"/>
      <c r="BN511" s="35"/>
      <c r="BO511" s="35"/>
      <c r="BP511" s="35"/>
      <c r="BQ511" s="35"/>
      <c r="BR511" s="35"/>
      <c r="BS511" s="35"/>
      <c r="BT511" s="35"/>
      <c r="BU511" s="35"/>
      <c r="BV511" s="35"/>
      <c r="BW511" s="35"/>
      <c r="BX511" s="35"/>
      <c r="BY511" s="35"/>
      <c r="BZ511" s="35"/>
      <c r="CA511" s="35"/>
      <c r="CB511" s="35"/>
      <c r="CC511" s="35"/>
      <c r="CD511" s="35"/>
      <c r="CE511" s="35"/>
      <c r="CF511" s="35"/>
      <c r="CG511" s="35"/>
      <c r="CH511" s="35"/>
      <c r="CI511" s="35"/>
      <c r="CJ511" s="35"/>
      <c r="CK511" s="35"/>
      <c r="CL511" s="35"/>
      <c r="CM511" s="35"/>
      <c r="CN511" s="35"/>
      <c r="CO511" s="35"/>
      <c r="CP511" s="35"/>
      <c r="CQ511" s="35"/>
      <c r="CR511" s="35"/>
      <c r="CS511" s="35"/>
      <c r="CT511" s="35"/>
      <c r="CU511" s="35"/>
      <c r="CV511" s="35"/>
      <c r="CW511" s="35"/>
      <c r="CX511" s="35"/>
      <c r="CY511" s="35"/>
      <c r="CZ511" s="35"/>
      <c r="DA511" s="35"/>
      <c r="DB511" s="35"/>
      <c r="DC511" s="35"/>
      <c r="DD511" s="35"/>
      <c r="DE511" s="35"/>
      <c r="DF511" s="35"/>
      <c r="DG511" s="35"/>
      <c r="DH511" s="35"/>
      <c r="DI511" s="35"/>
      <c r="DJ511" s="35"/>
      <c r="DK511" s="35"/>
      <c r="DL511" s="35"/>
      <c r="DM511" s="35"/>
      <c r="DN511" s="35"/>
      <c r="DO511" s="35"/>
      <c r="DP511" s="35"/>
      <c r="DQ511" s="35"/>
      <c r="DR511" s="35"/>
      <c r="DS511" s="35"/>
      <c r="DT511" s="35"/>
      <c r="DU511" s="35"/>
      <c r="DV511" s="35"/>
      <c r="DW511" s="35"/>
      <c r="DX511" s="35"/>
      <c r="DY511" s="35"/>
      <c r="DZ511" s="35"/>
      <c r="EA511" s="35"/>
      <c r="EB511" s="35"/>
      <c r="EC511" s="35"/>
      <c r="ED511" s="35"/>
      <c r="EE511" s="35"/>
      <c r="EF511" s="35"/>
      <c r="EG511" s="35"/>
      <c r="EH511" s="35"/>
      <c r="EI511" s="35"/>
      <c r="EJ511" s="35"/>
      <c r="EK511" s="35"/>
      <c r="EL511" s="35"/>
      <c r="EM511" s="35"/>
      <c r="EN511" s="35"/>
      <c r="EO511" s="35"/>
      <c r="EP511" s="35"/>
      <c r="EQ511" s="35"/>
      <c r="ER511" s="35"/>
      <c r="ES511" s="35"/>
      <c r="ET511" s="35"/>
    </row>
    <row r="512" spans="1:150" s="63" customFormat="1" x14ac:dyDescent="0.2">
      <c r="A512" s="221"/>
      <c r="K512" s="70"/>
      <c r="L512" s="70"/>
      <c r="O512" s="64"/>
      <c r="P512" s="64"/>
      <c r="U512" s="52"/>
      <c r="V512" s="52"/>
      <c r="W512" s="102"/>
      <c r="X512" s="102"/>
      <c r="AH512" s="276"/>
      <c r="AN512" s="35"/>
      <c r="AO512" s="35"/>
      <c r="AP512" s="35"/>
      <c r="AQ512" s="35"/>
      <c r="AR512" s="35"/>
      <c r="AS512" s="35"/>
      <c r="AT512" s="35"/>
      <c r="AU512" s="35"/>
      <c r="AV512" s="35"/>
      <c r="AW512" s="35"/>
      <c r="AX512" s="35"/>
      <c r="AY512" s="35"/>
      <c r="AZ512" s="35"/>
      <c r="BA512" s="35"/>
      <c r="BB512" s="35"/>
      <c r="BC512" s="35"/>
      <c r="BD512" s="35"/>
      <c r="BE512" s="35"/>
      <c r="BF512" s="35"/>
      <c r="BG512" s="35"/>
      <c r="BH512" s="35"/>
      <c r="BI512" s="35"/>
      <c r="BJ512" s="35"/>
      <c r="BK512" s="35"/>
      <c r="BL512" s="35"/>
      <c r="BM512" s="35"/>
      <c r="BN512" s="35"/>
      <c r="BO512" s="35"/>
      <c r="BP512" s="35"/>
      <c r="BQ512" s="35"/>
      <c r="BR512" s="35"/>
      <c r="BS512" s="35"/>
      <c r="BT512" s="35"/>
      <c r="BU512" s="35"/>
      <c r="BV512" s="35"/>
      <c r="BW512" s="35"/>
      <c r="BX512" s="35"/>
      <c r="BY512" s="35"/>
      <c r="BZ512" s="35"/>
      <c r="CA512" s="35"/>
      <c r="CB512" s="35"/>
      <c r="CC512" s="35"/>
      <c r="CD512" s="35"/>
      <c r="CE512" s="35"/>
      <c r="CF512" s="35"/>
      <c r="CG512" s="35"/>
      <c r="CH512" s="35"/>
      <c r="CI512" s="35"/>
      <c r="CJ512" s="35"/>
      <c r="CK512" s="35"/>
      <c r="CL512" s="35"/>
      <c r="CM512" s="35"/>
      <c r="CN512" s="35"/>
      <c r="CO512" s="35"/>
      <c r="CP512" s="35"/>
      <c r="CQ512" s="35"/>
      <c r="CR512" s="35"/>
      <c r="CS512" s="35"/>
      <c r="CT512" s="35"/>
      <c r="CU512" s="35"/>
      <c r="CV512" s="35"/>
      <c r="CW512" s="35"/>
      <c r="CX512" s="35"/>
      <c r="CY512" s="35"/>
      <c r="CZ512" s="35"/>
      <c r="DA512" s="35"/>
      <c r="DB512" s="35"/>
      <c r="DC512" s="35"/>
      <c r="DD512" s="35"/>
      <c r="DE512" s="35"/>
      <c r="DF512" s="35"/>
      <c r="DG512" s="35"/>
      <c r="DH512" s="35"/>
      <c r="DI512" s="35"/>
      <c r="DJ512" s="35"/>
      <c r="DK512" s="35"/>
      <c r="DL512" s="35"/>
      <c r="DM512" s="35"/>
      <c r="DN512" s="35"/>
      <c r="DO512" s="35"/>
      <c r="DP512" s="35"/>
      <c r="DQ512" s="35"/>
      <c r="DR512" s="35"/>
      <c r="DS512" s="35"/>
      <c r="DT512" s="35"/>
      <c r="DU512" s="35"/>
      <c r="DV512" s="35"/>
      <c r="DW512" s="35"/>
      <c r="DX512" s="35"/>
      <c r="DY512" s="35"/>
      <c r="DZ512" s="35"/>
      <c r="EA512" s="35"/>
      <c r="EB512" s="35"/>
      <c r="EC512" s="35"/>
      <c r="ED512" s="35"/>
      <c r="EE512" s="35"/>
      <c r="EF512" s="35"/>
      <c r="EG512" s="35"/>
      <c r="EH512" s="35"/>
      <c r="EI512" s="35"/>
      <c r="EJ512" s="35"/>
      <c r="EK512" s="35"/>
      <c r="EL512" s="35"/>
      <c r="EM512" s="35"/>
      <c r="EN512" s="35"/>
      <c r="EO512" s="35"/>
      <c r="EP512" s="35"/>
      <c r="EQ512" s="35"/>
      <c r="ER512" s="35"/>
      <c r="ES512" s="35"/>
      <c r="ET512" s="35"/>
    </row>
    <row r="513" spans="1:150" s="63" customFormat="1" x14ac:dyDescent="0.2">
      <c r="A513" s="221"/>
      <c r="K513" s="70"/>
      <c r="L513" s="70"/>
      <c r="O513" s="64"/>
      <c r="P513" s="64"/>
      <c r="U513" s="52"/>
      <c r="V513" s="52"/>
      <c r="W513" s="102"/>
      <c r="X513" s="102"/>
      <c r="AH513" s="276"/>
      <c r="AN513" s="35"/>
      <c r="AO513" s="35"/>
      <c r="AP513" s="35"/>
      <c r="AQ513" s="35"/>
      <c r="AR513" s="35"/>
      <c r="AS513" s="35"/>
      <c r="AT513" s="35"/>
      <c r="AU513" s="35"/>
      <c r="AV513" s="35"/>
      <c r="AW513" s="35"/>
      <c r="AX513" s="35"/>
      <c r="AY513" s="35"/>
      <c r="AZ513" s="35"/>
      <c r="BA513" s="35"/>
      <c r="BB513" s="35"/>
      <c r="BC513" s="35"/>
      <c r="BD513" s="35"/>
      <c r="BE513" s="35"/>
      <c r="BF513" s="35"/>
      <c r="BG513" s="35"/>
      <c r="BH513" s="35"/>
      <c r="BI513" s="35"/>
      <c r="BJ513" s="35"/>
      <c r="BK513" s="35"/>
      <c r="BL513" s="35"/>
      <c r="BM513" s="35"/>
      <c r="BN513" s="35"/>
      <c r="BO513" s="35"/>
      <c r="BP513" s="35"/>
      <c r="BQ513" s="35"/>
      <c r="BR513" s="35"/>
      <c r="BS513" s="35"/>
      <c r="BT513" s="35"/>
      <c r="BU513" s="35"/>
      <c r="BV513" s="35"/>
      <c r="BW513" s="35"/>
      <c r="BX513" s="35"/>
      <c r="BY513" s="35"/>
      <c r="BZ513" s="35"/>
      <c r="CA513" s="35"/>
      <c r="CB513" s="35"/>
      <c r="CC513" s="35"/>
      <c r="CD513" s="35"/>
      <c r="CE513" s="35"/>
      <c r="CF513" s="35"/>
      <c r="CG513" s="35"/>
      <c r="CH513" s="35"/>
      <c r="CI513" s="35"/>
      <c r="CJ513" s="35"/>
      <c r="CK513" s="35"/>
      <c r="CL513" s="35"/>
      <c r="CM513" s="35"/>
      <c r="CN513" s="35"/>
      <c r="CO513" s="35"/>
      <c r="CP513" s="35"/>
      <c r="CQ513" s="35"/>
      <c r="CR513" s="35"/>
      <c r="CS513" s="35"/>
      <c r="CT513" s="35"/>
      <c r="CU513" s="35"/>
      <c r="CV513" s="35"/>
      <c r="CW513" s="35"/>
      <c r="CX513" s="35"/>
      <c r="CY513" s="35"/>
      <c r="CZ513" s="35"/>
      <c r="DA513" s="35"/>
      <c r="DB513" s="35"/>
      <c r="DC513" s="35"/>
      <c r="DD513" s="35"/>
      <c r="DE513" s="35"/>
      <c r="DF513" s="35"/>
      <c r="DG513" s="35"/>
      <c r="DH513" s="35"/>
      <c r="DI513" s="35"/>
      <c r="DJ513" s="35"/>
      <c r="DK513" s="35"/>
      <c r="DL513" s="35"/>
      <c r="DM513" s="35"/>
      <c r="DN513" s="35"/>
      <c r="DO513" s="35"/>
      <c r="DP513" s="35"/>
      <c r="DQ513" s="35"/>
      <c r="DR513" s="35"/>
      <c r="DS513" s="35"/>
      <c r="DT513" s="35"/>
      <c r="DU513" s="35"/>
      <c r="DV513" s="35"/>
      <c r="DW513" s="35"/>
      <c r="DX513" s="35"/>
      <c r="DY513" s="35"/>
      <c r="DZ513" s="35"/>
      <c r="EA513" s="35"/>
      <c r="EB513" s="35"/>
      <c r="EC513" s="35"/>
      <c r="ED513" s="35"/>
      <c r="EE513" s="35"/>
      <c r="EF513" s="35"/>
      <c r="EG513" s="35"/>
      <c r="EH513" s="35"/>
      <c r="EI513" s="35"/>
      <c r="EJ513" s="35"/>
      <c r="EK513" s="35"/>
      <c r="EL513" s="35"/>
      <c r="EM513" s="35"/>
      <c r="EN513" s="35"/>
      <c r="EO513" s="35"/>
      <c r="EP513" s="35"/>
      <c r="EQ513" s="35"/>
      <c r="ER513" s="35"/>
      <c r="ES513" s="35"/>
      <c r="ET513" s="35"/>
    </row>
    <row r="514" spans="1:150" s="63" customFormat="1" x14ac:dyDescent="0.2">
      <c r="A514" s="221"/>
      <c r="K514" s="70"/>
      <c r="L514" s="70"/>
      <c r="O514" s="64"/>
      <c r="P514" s="64"/>
      <c r="U514" s="52"/>
      <c r="V514" s="52"/>
      <c r="W514" s="102"/>
      <c r="X514" s="102"/>
      <c r="AH514" s="276"/>
      <c r="AN514" s="35"/>
      <c r="AO514" s="35"/>
      <c r="AP514" s="35"/>
      <c r="AQ514" s="35"/>
      <c r="AR514" s="35"/>
      <c r="AS514" s="35"/>
      <c r="AT514" s="35"/>
      <c r="AU514" s="35"/>
      <c r="AV514" s="35"/>
      <c r="AW514" s="35"/>
      <c r="AX514" s="35"/>
      <c r="AY514" s="35"/>
      <c r="AZ514" s="35"/>
      <c r="BA514" s="35"/>
      <c r="BB514" s="35"/>
      <c r="BC514" s="35"/>
      <c r="BD514" s="35"/>
      <c r="BE514" s="35"/>
      <c r="BF514" s="35"/>
      <c r="BG514" s="35"/>
      <c r="BH514" s="35"/>
      <c r="BI514" s="35"/>
      <c r="BJ514" s="35"/>
      <c r="BK514" s="35"/>
      <c r="BL514" s="35"/>
      <c r="BM514" s="35"/>
      <c r="BN514" s="35"/>
      <c r="BO514" s="35"/>
      <c r="BP514" s="35"/>
      <c r="BQ514" s="35"/>
      <c r="BR514" s="35"/>
      <c r="BS514" s="35"/>
      <c r="BT514" s="35"/>
      <c r="BU514" s="35"/>
      <c r="BV514" s="35"/>
      <c r="BW514" s="35"/>
      <c r="BX514" s="35"/>
      <c r="BY514" s="35"/>
      <c r="BZ514" s="35"/>
      <c r="CA514" s="35"/>
      <c r="CB514" s="35"/>
      <c r="CC514" s="35"/>
      <c r="CD514" s="35"/>
      <c r="CE514" s="35"/>
      <c r="CF514" s="35"/>
      <c r="CG514" s="35"/>
      <c r="CH514" s="35"/>
      <c r="CI514" s="35"/>
      <c r="CJ514" s="35"/>
      <c r="CK514" s="35"/>
      <c r="CL514" s="35"/>
      <c r="CM514" s="35"/>
      <c r="CN514" s="35"/>
      <c r="CO514" s="35"/>
      <c r="CP514" s="35"/>
      <c r="CQ514" s="35"/>
      <c r="CR514" s="35"/>
      <c r="CS514" s="35"/>
      <c r="CT514" s="35"/>
      <c r="CU514" s="35"/>
      <c r="CV514" s="35"/>
      <c r="CW514" s="35"/>
      <c r="CX514" s="35"/>
      <c r="CY514" s="35"/>
      <c r="CZ514" s="35"/>
      <c r="DA514" s="35"/>
      <c r="DB514" s="35"/>
      <c r="DC514" s="35"/>
      <c r="DD514" s="35"/>
      <c r="DE514" s="35"/>
      <c r="DF514" s="35"/>
      <c r="DG514" s="35"/>
      <c r="DH514" s="35"/>
      <c r="DI514" s="35"/>
      <c r="DJ514" s="35"/>
      <c r="DK514" s="35"/>
      <c r="DL514" s="35"/>
      <c r="DM514" s="35"/>
      <c r="DN514" s="35"/>
      <c r="DO514" s="35"/>
      <c r="DP514" s="35"/>
      <c r="DQ514" s="35"/>
      <c r="DR514" s="35"/>
      <c r="DS514" s="35"/>
      <c r="DT514" s="35"/>
      <c r="DU514" s="35"/>
      <c r="DV514" s="35"/>
      <c r="DW514" s="35"/>
      <c r="DX514" s="35"/>
      <c r="DY514" s="35"/>
      <c r="DZ514" s="35"/>
      <c r="EA514" s="35"/>
      <c r="EB514" s="35"/>
      <c r="EC514" s="35"/>
      <c r="ED514" s="35"/>
      <c r="EE514" s="35"/>
      <c r="EF514" s="35"/>
      <c r="EG514" s="35"/>
      <c r="EH514" s="35"/>
      <c r="EI514" s="35"/>
      <c r="EJ514" s="35"/>
      <c r="EK514" s="35"/>
      <c r="EL514" s="35"/>
      <c r="EM514" s="35"/>
      <c r="EN514" s="35"/>
      <c r="EO514" s="35"/>
      <c r="EP514" s="35"/>
      <c r="EQ514" s="35"/>
      <c r="ER514" s="35"/>
      <c r="ES514" s="35"/>
      <c r="ET514" s="35"/>
    </row>
    <row r="515" spans="1:150" s="63" customFormat="1" x14ac:dyDescent="0.2">
      <c r="A515" s="221"/>
      <c r="K515" s="70"/>
      <c r="L515" s="70"/>
      <c r="O515" s="64"/>
      <c r="P515" s="64"/>
      <c r="U515" s="52"/>
      <c r="V515" s="52"/>
      <c r="W515" s="102"/>
      <c r="X515" s="102"/>
      <c r="AH515" s="276"/>
      <c r="AN515" s="35"/>
      <c r="AO515" s="35"/>
      <c r="AP515" s="35"/>
      <c r="AQ515" s="35"/>
      <c r="AR515" s="35"/>
      <c r="AS515" s="35"/>
      <c r="AT515" s="35"/>
      <c r="AU515" s="35"/>
      <c r="AV515" s="35"/>
      <c r="AW515" s="35"/>
      <c r="AX515" s="35"/>
      <c r="AY515" s="35"/>
      <c r="AZ515" s="35"/>
      <c r="BA515" s="35"/>
      <c r="BB515" s="35"/>
      <c r="BC515" s="35"/>
      <c r="BD515" s="35"/>
      <c r="BE515" s="35"/>
      <c r="BF515" s="35"/>
      <c r="BG515" s="35"/>
      <c r="BH515" s="35"/>
      <c r="BI515" s="35"/>
      <c r="BJ515" s="35"/>
      <c r="BK515" s="35"/>
      <c r="BL515" s="35"/>
      <c r="BM515" s="35"/>
      <c r="BN515" s="35"/>
      <c r="BO515" s="35"/>
      <c r="BP515" s="35"/>
      <c r="BQ515" s="35"/>
      <c r="BR515" s="35"/>
      <c r="BS515" s="35"/>
      <c r="BT515" s="35"/>
      <c r="BU515" s="35"/>
      <c r="BV515" s="35"/>
      <c r="BW515" s="35"/>
      <c r="BX515" s="35"/>
      <c r="BY515" s="35"/>
      <c r="BZ515" s="35"/>
      <c r="CA515" s="35"/>
      <c r="CB515" s="35"/>
      <c r="CC515" s="35"/>
      <c r="CD515" s="35"/>
      <c r="CE515" s="35"/>
      <c r="CF515" s="35"/>
      <c r="CG515" s="35"/>
      <c r="CH515" s="35"/>
      <c r="CI515" s="35"/>
      <c r="CJ515" s="35"/>
      <c r="CK515" s="35"/>
      <c r="CL515" s="35"/>
      <c r="CM515" s="35"/>
      <c r="CN515" s="35"/>
      <c r="CO515" s="35"/>
      <c r="CP515" s="35"/>
      <c r="CQ515" s="35"/>
      <c r="CR515" s="35"/>
      <c r="CS515" s="35"/>
      <c r="CT515" s="35"/>
      <c r="CU515" s="35"/>
      <c r="CV515" s="35"/>
      <c r="CW515" s="35"/>
      <c r="CX515" s="35"/>
      <c r="CY515" s="35"/>
      <c r="CZ515" s="35"/>
      <c r="DA515" s="35"/>
      <c r="DB515" s="35"/>
      <c r="DC515" s="35"/>
      <c r="DD515" s="35"/>
      <c r="DE515" s="35"/>
      <c r="DF515" s="35"/>
      <c r="DG515" s="35"/>
      <c r="DH515" s="35"/>
      <c r="DI515" s="35"/>
      <c r="DJ515" s="35"/>
      <c r="DK515" s="35"/>
      <c r="DL515" s="35"/>
      <c r="DM515" s="35"/>
      <c r="DN515" s="35"/>
      <c r="DO515" s="35"/>
      <c r="DP515" s="35"/>
      <c r="DQ515" s="35"/>
      <c r="DR515" s="35"/>
      <c r="DS515" s="35"/>
      <c r="DT515" s="35"/>
      <c r="DU515" s="35"/>
      <c r="DV515" s="35"/>
      <c r="DW515" s="35"/>
      <c r="DX515" s="35"/>
      <c r="DY515" s="35"/>
      <c r="DZ515" s="35"/>
      <c r="EA515" s="35"/>
      <c r="EB515" s="35"/>
      <c r="EC515" s="35"/>
      <c r="ED515" s="35"/>
      <c r="EE515" s="35"/>
      <c r="EF515" s="35"/>
      <c r="EG515" s="35"/>
      <c r="EH515" s="35"/>
      <c r="EI515" s="35"/>
      <c r="EJ515" s="35"/>
      <c r="EK515" s="35"/>
      <c r="EL515" s="35"/>
      <c r="EM515" s="35"/>
      <c r="EN515" s="35"/>
      <c r="EO515" s="35"/>
      <c r="EP515" s="35"/>
      <c r="EQ515" s="35"/>
      <c r="ER515" s="35"/>
      <c r="ES515" s="35"/>
      <c r="ET515" s="35"/>
    </row>
    <row r="516" spans="1:150" s="63" customFormat="1" x14ac:dyDescent="0.2">
      <c r="A516" s="221"/>
      <c r="K516" s="70"/>
      <c r="L516" s="70"/>
      <c r="O516" s="64"/>
      <c r="P516" s="64"/>
      <c r="U516" s="52"/>
      <c r="V516" s="52"/>
      <c r="W516" s="102"/>
      <c r="X516" s="102"/>
      <c r="AH516" s="276"/>
      <c r="AN516" s="35"/>
      <c r="AO516" s="35"/>
      <c r="AP516" s="35"/>
      <c r="AQ516" s="35"/>
      <c r="AR516" s="35"/>
      <c r="AS516" s="35"/>
      <c r="AT516" s="35"/>
      <c r="AU516" s="35"/>
      <c r="AV516" s="35"/>
      <c r="AW516" s="35"/>
      <c r="AX516" s="35"/>
      <c r="AY516" s="35"/>
      <c r="AZ516" s="35"/>
      <c r="BA516" s="35"/>
      <c r="BB516" s="35"/>
      <c r="BC516" s="35"/>
      <c r="BD516" s="35"/>
      <c r="BE516" s="35"/>
      <c r="BF516" s="35"/>
      <c r="BG516" s="35"/>
      <c r="BH516" s="35"/>
      <c r="BI516" s="35"/>
      <c r="BJ516" s="35"/>
      <c r="BK516" s="35"/>
      <c r="BL516" s="35"/>
      <c r="BM516" s="35"/>
      <c r="BN516" s="35"/>
      <c r="BO516" s="35"/>
      <c r="BP516" s="35"/>
      <c r="BQ516" s="35"/>
      <c r="BR516" s="35"/>
      <c r="BS516" s="35"/>
      <c r="BT516" s="35"/>
      <c r="BU516" s="35"/>
      <c r="BV516" s="35"/>
      <c r="BW516" s="35"/>
      <c r="BX516" s="35"/>
      <c r="BY516" s="35"/>
      <c r="BZ516" s="35"/>
      <c r="CA516" s="35"/>
      <c r="CB516" s="35"/>
      <c r="CC516" s="35"/>
      <c r="CD516" s="35"/>
      <c r="CE516" s="35"/>
      <c r="CF516" s="35"/>
      <c r="CG516" s="35"/>
      <c r="CH516" s="35"/>
      <c r="CI516" s="35"/>
      <c r="CJ516" s="35"/>
      <c r="CK516" s="35"/>
      <c r="CL516" s="35"/>
      <c r="CM516" s="35"/>
      <c r="CN516" s="35"/>
      <c r="CO516" s="35"/>
      <c r="CP516" s="35"/>
      <c r="CQ516" s="35"/>
      <c r="CR516" s="35"/>
      <c r="CS516" s="35"/>
      <c r="CT516" s="35"/>
      <c r="CU516" s="35"/>
      <c r="CV516" s="35"/>
      <c r="CW516" s="35"/>
      <c r="CX516" s="35"/>
      <c r="CY516" s="35"/>
      <c r="CZ516" s="35"/>
      <c r="DA516" s="35"/>
      <c r="DB516" s="35"/>
      <c r="DC516" s="35"/>
      <c r="DD516" s="35"/>
      <c r="DE516" s="35"/>
      <c r="DF516" s="35"/>
      <c r="DG516" s="35"/>
      <c r="DH516" s="35"/>
      <c r="DI516" s="35"/>
      <c r="DJ516" s="35"/>
      <c r="DK516" s="35"/>
      <c r="DL516" s="35"/>
      <c r="DM516" s="35"/>
      <c r="DN516" s="35"/>
      <c r="DO516" s="35"/>
      <c r="DP516" s="35"/>
      <c r="DQ516" s="35"/>
      <c r="DR516" s="35"/>
      <c r="DS516" s="35"/>
      <c r="DT516" s="35"/>
      <c r="DU516" s="35"/>
      <c r="DV516" s="35"/>
      <c r="DW516" s="35"/>
      <c r="DX516" s="35"/>
      <c r="DY516" s="35"/>
      <c r="DZ516" s="35"/>
      <c r="EA516" s="35"/>
      <c r="EB516" s="35"/>
      <c r="EC516" s="35"/>
      <c r="ED516" s="35"/>
      <c r="EE516" s="35"/>
      <c r="EF516" s="35"/>
      <c r="EG516" s="35"/>
      <c r="EH516" s="35"/>
      <c r="EI516" s="35"/>
      <c r="EJ516" s="35"/>
      <c r="EK516" s="35"/>
      <c r="EL516" s="35"/>
      <c r="EM516" s="35"/>
      <c r="EN516" s="35"/>
      <c r="EO516" s="35"/>
      <c r="EP516" s="35"/>
      <c r="EQ516" s="35"/>
      <c r="ER516" s="35"/>
      <c r="ES516" s="35"/>
      <c r="ET516" s="35"/>
    </row>
    <row r="517" spans="1:150" s="63" customFormat="1" x14ac:dyDescent="0.2">
      <c r="A517" s="221"/>
      <c r="K517" s="70"/>
      <c r="L517" s="70"/>
      <c r="O517" s="64"/>
      <c r="P517" s="64"/>
      <c r="U517" s="52"/>
      <c r="V517" s="52"/>
      <c r="W517" s="102"/>
      <c r="X517" s="102"/>
      <c r="AH517" s="276"/>
      <c r="AN517" s="35"/>
      <c r="AO517" s="35"/>
      <c r="AP517" s="35"/>
      <c r="AQ517" s="35"/>
      <c r="AR517" s="35"/>
      <c r="AS517" s="35"/>
      <c r="AT517" s="35"/>
      <c r="AU517" s="35"/>
      <c r="AV517" s="35"/>
      <c r="AW517" s="35"/>
      <c r="AX517" s="35"/>
      <c r="AY517" s="35"/>
      <c r="AZ517" s="35"/>
      <c r="BA517" s="35"/>
      <c r="BB517" s="35"/>
      <c r="BC517" s="35"/>
      <c r="BD517" s="35"/>
      <c r="BE517" s="35"/>
      <c r="BF517" s="35"/>
      <c r="BG517" s="35"/>
      <c r="BH517" s="35"/>
      <c r="BI517" s="35"/>
      <c r="BJ517" s="35"/>
      <c r="BK517" s="35"/>
      <c r="BL517" s="35"/>
      <c r="BM517" s="35"/>
      <c r="BN517" s="35"/>
      <c r="BO517" s="35"/>
      <c r="BP517" s="35"/>
      <c r="BQ517" s="35"/>
      <c r="BR517" s="35"/>
      <c r="BS517" s="35"/>
      <c r="BT517" s="35"/>
      <c r="BU517" s="35"/>
      <c r="BV517" s="35"/>
      <c r="BW517" s="35"/>
      <c r="BX517" s="35"/>
      <c r="BY517" s="35"/>
      <c r="BZ517" s="35"/>
      <c r="CA517" s="35"/>
      <c r="CB517" s="35"/>
      <c r="CC517" s="35"/>
      <c r="CD517" s="35"/>
      <c r="CE517" s="35"/>
      <c r="CF517" s="35"/>
      <c r="CG517" s="35"/>
      <c r="CH517" s="35"/>
      <c r="CI517" s="35"/>
      <c r="CJ517" s="35"/>
      <c r="CK517" s="35"/>
      <c r="CL517" s="35"/>
      <c r="CM517" s="35"/>
      <c r="CN517" s="35"/>
      <c r="CO517" s="35"/>
      <c r="CP517" s="35"/>
      <c r="CQ517" s="35"/>
      <c r="CR517" s="35"/>
      <c r="CS517" s="35"/>
      <c r="CT517" s="35"/>
      <c r="CU517" s="35"/>
      <c r="CV517" s="35"/>
      <c r="CW517" s="35"/>
      <c r="CX517" s="35"/>
      <c r="CY517" s="35"/>
      <c r="CZ517" s="35"/>
      <c r="DA517" s="35"/>
      <c r="DB517" s="35"/>
      <c r="DC517" s="35"/>
      <c r="DD517" s="35"/>
      <c r="DE517" s="35"/>
      <c r="DF517" s="35"/>
      <c r="DG517" s="35"/>
      <c r="DH517" s="35"/>
      <c r="DI517" s="35"/>
      <c r="DJ517" s="35"/>
      <c r="DK517" s="35"/>
      <c r="DL517" s="35"/>
      <c r="DM517" s="35"/>
      <c r="DN517" s="35"/>
      <c r="DO517" s="35"/>
      <c r="DP517" s="35"/>
      <c r="DQ517" s="35"/>
      <c r="DR517" s="35"/>
      <c r="DS517" s="35"/>
      <c r="DT517" s="35"/>
      <c r="DU517" s="35"/>
      <c r="DV517" s="35"/>
      <c r="DW517" s="35"/>
      <c r="DX517" s="35"/>
      <c r="DY517" s="35"/>
      <c r="DZ517" s="35"/>
      <c r="EA517" s="35"/>
      <c r="EB517" s="35"/>
      <c r="EC517" s="35"/>
      <c r="ED517" s="35"/>
      <c r="EE517" s="35"/>
      <c r="EF517" s="35"/>
      <c r="EG517" s="35"/>
      <c r="EH517" s="35"/>
      <c r="EI517" s="35"/>
      <c r="EJ517" s="35"/>
      <c r="EK517" s="35"/>
      <c r="EL517" s="35"/>
      <c r="EM517" s="35"/>
      <c r="EN517" s="35"/>
      <c r="EO517" s="35"/>
      <c r="EP517" s="35"/>
      <c r="EQ517" s="35"/>
      <c r="ER517" s="35"/>
      <c r="ES517" s="35"/>
      <c r="ET517" s="35"/>
    </row>
    <row r="518" spans="1:150" s="63" customFormat="1" x14ac:dyDescent="0.2">
      <c r="A518" s="221"/>
      <c r="K518" s="70"/>
      <c r="L518" s="70"/>
      <c r="O518" s="64"/>
      <c r="P518" s="64"/>
      <c r="U518" s="52"/>
      <c r="V518" s="52"/>
      <c r="W518" s="102"/>
      <c r="X518" s="102"/>
      <c r="AH518" s="276"/>
      <c r="AN518" s="35"/>
      <c r="AO518" s="35"/>
      <c r="AP518" s="35"/>
      <c r="AQ518" s="35"/>
      <c r="AR518" s="35"/>
      <c r="AS518" s="35"/>
      <c r="AT518" s="35"/>
      <c r="AU518" s="35"/>
      <c r="AV518" s="35"/>
      <c r="AW518" s="35"/>
      <c r="AX518" s="35"/>
      <c r="AY518" s="35"/>
      <c r="AZ518" s="35"/>
      <c r="BA518" s="35"/>
      <c r="BB518" s="35"/>
      <c r="BC518" s="35"/>
      <c r="BD518" s="35"/>
      <c r="BE518" s="35"/>
      <c r="BF518" s="35"/>
      <c r="BG518" s="35"/>
      <c r="BH518" s="35"/>
      <c r="BI518" s="35"/>
      <c r="BJ518" s="35"/>
      <c r="BK518" s="35"/>
      <c r="BL518" s="35"/>
      <c r="BM518" s="35"/>
      <c r="BN518" s="35"/>
      <c r="BO518" s="35"/>
      <c r="BP518" s="35"/>
      <c r="BQ518" s="35"/>
      <c r="BR518" s="35"/>
      <c r="BS518" s="35"/>
      <c r="BT518" s="35"/>
      <c r="BU518" s="35"/>
      <c r="BV518" s="35"/>
      <c r="BW518" s="35"/>
      <c r="BX518" s="35"/>
      <c r="BY518" s="35"/>
      <c r="BZ518" s="35"/>
      <c r="CA518" s="35"/>
      <c r="CB518" s="35"/>
      <c r="CC518" s="35"/>
      <c r="CD518" s="35"/>
      <c r="CE518" s="35"/>
      <c r="CF518" s="35"/>
      <c r="CG518" s="35"/>
      <c r="CH518" s="35"/>
      <c r="CI518" s="35"/>
      <c r="CJ518" s="35"/>
      <c r="CK518" s="35"/>
      <c r="CL518" s="35"/>
      <c r="CM518" s="35"/>
      <c r="CN518" s="35"/>
      <c r="CO518" s="35"/>
      <c r="CP518" s="35"/>
      <c r="CQ518" s="35"/>
      <c r="CR518" s="35"/>
      <c r="CS518" s="35"/>
      <c r="CT518" s="35"/>
      <c r="CU518" s="35"/>
      <c r="CV518" s="35"/>
      <c r="CW518" s="35"/>
      <c r="CX518" s="35"/>
      <c r="CY518" s="35"/>
      <c r="CZ518" s="35"/>
      <c r="DA518" s="35"/>
      <c r="DB518" s="35"/>
      <c r="DC518" s="35"/>
      <c r="DD518" s="35"/>
      <c r="DE518" s="35"/>
      <c r="DF518" s="35"/>
      <c r="DG518" s="35"/>
      <c r="DH518" s="35"/>
      <c r="DI518" s="35"/>
      <c r="DJ518" s="35"/>
      <c r="DK518" s="35"/>
      <c r="DL518" s="35"/>
      <c r="DM518" s="35"/>
      <c r="DN518" s="35"/>
      <c r="DO518" s="35"/>
      <c r="DP518" s="35"/>
      <c r="DQ518" s="35"/>
      <c r="DR518" s="35"/>
      <c r="DS518" s="35"/>
      <c r="DT518" s="35"/>
      <c r="DU518" s="35"/>
      <c r="DV518" s="35"/>
      <c r="DW518" s="35"/>
      <c r="DX518" s="35"/>
      <c r="DY518" s="35"/>
      <c r="DZ518" s="35"/>
      <c r="EA518" s="35"/>
      <c r="EB518" s="35"/>
      <c r="EC518" s="35"/>
      <c r="ED518" s="35"/>
      <c r="EE518" s="35"/>
      <c r="EF518" s="35"/>
      <c r="EG518" s="35"/>
      <c r="EH518" s="35"/>
      <c r="EI518" s="35"/>
      <c r="EJ518" s="35"/>
      <c r="EK518" s="35"/>
      <c r="EL518" s="35"/>
      <c r="EM518" s="35"/>
      <c r="EN518" s="35"/>
      <c r="EO518" s="35"/>
      <c r="EP518" s="35"/>
      <c r="EQ518" s="35"/>
      <c r="ER518" s="35"/>
      <c r="ES518" s="35"/>
      <c r="ET518" s="35"/>
    </row>
    <row r="519" spans="1:150" s="63" customFormat="1" x14ac:dyDescent="0.2">
      <c r="A519" s="221"/>
      <c r="K519" s="70"/>
      <c r="L519" s="70"/>
      <c r="O519" s="64"/>
      <c r="P519" s="64"/>
      <c r="U519" s="52"/>
      <c r="V519" s="52"/>
      <c r="W519" s="102"/>
      <c r="X519" s="102"/>
      <c r="AH519" s="276"/>
      <c r="AN519" s="35"/>
      <c r="AO519" s="35"/>
      <c r="AP519" s="35"/>
      <c r="AQ519" s="35"/>
      <c r="AR519" s="35"/>
      <c r="AS519" s="35"/>
      <c r="AT519" s="35"/>
      <c r="AU519" s="35"/>
      <c r="AV519" s="35"/>
      <c r="AW519" s="35"/>
      <c r="AX519" s="35"/>
      <c r="AY519" s="35"/>
      <c r="AZ519" s="35"/>
      <c r="BA519" s="35"/>
      <c r="BB519" s="35"/>
      <c r="BC519" s="35"/>
      <c r="BD519" s="35"/>
      <c r="BE519" s="35"/>
      <c r="BF519" s="35"/>
      <c r="BG519" s="35"/>
      <c r="BH519" s="35"/>
      <c r="BI519" s="35"/>
      <c r="BJ519" s="35"/>
      <c r="BK519" s="35"/>
      <c r="BL519" s="35"/>
      <c r="BM519" s="35"/>
      <c r="BN519" s="35"/>
      <c r="BO519" s="35"/>
      <c r="BP519" s="35"/>
      <c r="BQ519" s="35"/>
      <c r="BR519" s="35"/>
      <c r="BS519" s="35"/>
      <c r="BT519" s="35"/>
      <c r="BU519" s="35"/>
      <c r="BV519" s="35"/>
      <c r="BW519" s="35"/>
      <c r="BX519" s="35"/>
      <c r="BY519" s="35"/>
      <c r="BZ519" s="35"/>
      <c r="CA519" s="35"/>
      <c r="CB519" s="35"/>
      <c r="CC519" s="35"/>
      <c r="CD519" s="35"/>
      <c r="CE519" s="35"/>
      <c r="CF519" s="35"/>
      <c r="CG519" s="35"/>
      <c r="CH519" s="35"/>
      <c r="CI519" s="35"/>
      <c r="CJ519" s="35"/>
      <c r="CK519" s="35"/>
      <c r="CL519" s="35"/>
      <c r="CM519" s="35"/>
      <c r="CN519" s="35"/>
      <c r="CO519" s="35"/>
      <c r="CP519" s="35"/>
      <c r="CQ519" s="35"/>
      <c r="CR519" s="35"/>
      <c r="CS519" s="35"/>
      <c r="CT519" s="35"/>
      <c r="CU519" s="35"/>
      <c r="CV519" s="35"/>
      <c r="CW519" s="35"/>
      <c r="CX519" s="35"/>
      <c r="CY519" s="35"/>
      <c r="CZ519" s="35"/>
      <c r="DA519" s="35"/>
      <c r="DB519" s="35"/>
      <c r="DC519" s="35"/>
      <c r="DD519" s="35"/>
      <c r="DE519" s="35"/>
      <c r="DF519" s="35"/>
      <c r="DG519" s="35"/>
      <c r="DH519" s="35"/>
      <c r="DI519" s="35"/>
      <c r="DJ519" s="35"/>
      <c r="DK519" s="35"/>
      <c r="DL519" s="35"/>
      <c r="DM519" s="35"/>
      <c r="DN519" s="35"/>
      <c r="DO519" s="35"/>
      <c r="DP519" s="35"/>
      <c r="DQ519" s="35"/>
      <c r="DR519" s="35"/>
      <c r="DS519" s="35"/>
      <c r="DT519" s="35"/>
      <c r="DU519" s="35"/>
      <c r="DV519" s="35"/>
      <c r="DW519" s="35"/>
      <c r="DX519" s="35"/>
      <c r="DY519" s="35"/>
      <c r="DZ519" s="35"/>
      <c r="EA519" s="35"/>
      <c r="EB519" s="35"/>
      <c r="EC519" s="35"/>
      <c r="ED519" s="35"/>
      <c r="EE519" s="35"/>
      <c r="EF519" s="35"/>
      <c r="EG519" s="35"/>
      <c r="EH519" s="35"/>
      <c r="EI519" s="35"/>
      <c r="EJ519" s="35"/>
      <c r="EK519" s="35"/>
      <c r="EL519" s="35"/>
      <c r="EM519" s="35"/>
      <c r="EN519" s="35"/>
      <c r="EO519" s="35"/>
      <c r="EP519" s="35"/>
      <c r="EQ519" s="35"/>
      <c r="ER519" s="35"/>
      <c r="ES519" s="35"/>
      <c r="ET519" s="35"/>
    </row>
    <row r="520" spans="1:150" s="63" customFormat="1" x14ac:dyDescent="0.2">
      <c r="A520" s="221"/>
      <c r="K520" s="70"/>
      <c r="L520" s="70"/>
      <c r="O520" s="64"/>
      <c r="P520" s="64"/>
      <c r="U520" s="52"/>
      <c r="V520" s="52"/>
      <c r="W520" s="102"/>
      <c r="X520" s="102"/>
      <c r="AH520" s="276"/>
      <c r="AN520" s="35"/>
      <c r="AO520" s="35"/>
      <c r="AP520" s="35"/>
      <c r="AQ520" s="35"/>
      <c r="AR520" s="35"/>
      <c r="AS520" s="35"/>
      <c r="AT520" s="35"/>
      <c r="AU520" s="35"/>
      <c r="AV520" s="35"/>
      <c r="AW520" s="35"/>
      <c r="AX520" s="35"/>
      <c r="AY520" s="35"/>
      <c r="AZ520" s="35"/>
      <c r="BA520" s="35"/>
      <c r="BB520" s="35"/>
      <c r="BC520" s="35"/>
      <c r="BD520" s="35"/>
      <c r="BE520" s="35"/>
      <c r="BF520" s="35"/>
      <c r="BG520" s="35"/>
      <c r="BH520" s="35"/>
      <c r="BI520" s="35"/>
      <c r="BJ520" s="35"/>
      <c r="BK520" s="35"/>
      <c r="BL520" s="35"/>
      <c r="BM520" s="35"/>
      <c r="BN520" s="35"/>
      <c r="BO520" s="35"/>
      <c r="BP520" s="35"/>
      <c r="BQ520" s="35"/>
      <c r="BR520" s="35"/>
      <c r="BS520" s="35"/>
      <c r="BT520" s="35"/>
      <c r="BU520" s="35"/>
      <c r="BV520" s="35"/>
      <c r="BW520" s="35"/>
      <c r="BX520" s="35"/>
      <c r="BY520" s="35"/>
      <c r="BZ520" s="35"/>
      <c r="CA520" s="35"/>
      <c r="CB520" s="35"/>
      <c r="CC520" s="35"/>
      <c r="CD520" s="35"/>
      <c r="CE520" s="35"/>
      <c r="CF520" s="35"/>
      <c r="CG520" s="35"/>
      <c r="CH520" s="35"/>
      <c r="CI520" s="35"/>
      <c r="CJ520" s="35"/>
      <c r="CK520" s="35"/>
      <c r="CL520" s="35"/>
      <c r="CM520" s="35"/>
      <c r="CN520" s="35"/>
      <c r="CO520" s="35"/>
      <c r="CP520" s="35"/>
      <c r="CQ520" s="35"/>
      <c r="CR520" s="35"/>
      <c r="CS520" s="35"/>
      <c r="CT520" s="35"/>
      <c r="CU520" s="35"/>
      <c r="CV520" s="35"/>
      <c r="CW520" s="35"/>
      <c r="CX520" s="35"/>
      <c r="CY520" s="35"/>
      <c r="CZ520" s="35"/>
      <c r="DA520" s="35"/>
      <c r="DB520" s="35"/>
      <c r="DC520" s="35"/>
      <c r="DD520" s="35"/>
      <c r="DE520" s="35"/>
      <c r="DF520" s="35"/>
      <c r="DG520" s="35"/>
      <c r="DH520" s="35"/>
      <c r="DI520" s="35"/>
      <c r="DJ520" s="35"/>
      <c r="DK520" s="35"/>
      <c r="DL520" s="35"/>
      <c r="DM520" s="35"/>
      <c r="DN520" s="35"/>
      <c r="DO520" s="35"/>
      <c r="DP520" s="35"/>
      <c r="DQ520" s="35"/>
      <c r="DR520" s="35"/>
      <c r="DS520" s="35"/>
      <c r="DT520" s="35"/>
      <c r="DU520" s="35"/>
      <c r="DV520" s="35"/>
      <c r="DW520" s="35"/>
      <c r="DX520" s="35"/>
      <c r="DY520" s="35"/>
      <c r="DZ520" s="35"/>
      <c r="EA520" s="35"/>
      <c r="EB520" s="35"/>
      <c r="EC520" s="35"/>
      <c r="ED520" s="35"/>
      <c r="EE520" s="35"/>
      <c r="EF520" s="35"/>
      <c r="EG520" s="35"/>
      <c r="EH520" s="35"/>
      <c r="EI520" s="35"/>
      <c r="EJ520" s="35"/>
      <c r="EK520" s="35"/>
      <c r="EL520" s="35"/>
      <c r="EM520" s="35"/>
      <c r="EN520" s="35"/>
      <c r="EO520" s="35"/>
      <c r="EP520" s="35"/>
      <c r="EQ520" s="35"/>
      <c r="ER520" s="35"/>
      <c r="ES520" s="35"/>
      <c r="ET520" s="35"/>
    </row>
    <row r="521" spans="1:150" s="63" customFormat="1" x14ac:dyDescent="0.2">
      <c r="A521" s="221"/>
      <c r="K521" s="70"/>
      <c r="L521" s="70"/>
      <c r="O521" s="64"/>
      <c r="P521" s="64"/>
      <c r="U521" s="52"/>
      <c r="V521" s="52"/>
      <c r="W521" s="102"/>
      <c r="X521" s="102"/>
      <c r="AH521" s="276"/>
      <c r="AN521" s="35"/>
      <c r="AO521" s="35"/>
      <c r="AP521" s="35"/>
      <c r="AQ521" s="35"/>
      <c r="AR521" s="35"/>
      <c r="AS521" s="35"/>
      <c r="AT521" s="35"/>
      <c r="AU521" s="35"/>
      <c r="AV521" s="35"/>
      <c r="AW521" s="35"/>
      <c r="AX521" s="35"/>
      <c r="AY521" s="35"/>
      <c r="AZ521" s="35"/>
      <c r="BA521" s="35"/>
      <c r="BB521" s="35"/>
      <c r="BC521" s="35"/>
      <c r="BD521" s="35"/>
      <c r="BE521" s="35"/>
      <c r="BF521" s="35"/>
      <c r="BG521" s="35"/>
      <c r="BH521" s="35"/>
      <c r="BI521" s="35"/>
      <c r="BJ521" s="35"/>
      <c r="BK521" s="35"/>
      <c r="BL521" s="35"/>
      <c r="BM521" s="35"/>
      <c r="BN521" s="35"/>
      <c r="BO521" s="35"/>
      <c r="BP521" s="35"/>
      <c r="BQ521" s="35"/>
      <c r="BR521" s="35"/>
      <c r="BS521" s="35"/>
      <c r="BT521" s="35"/>
      <c r="BU521" s="35"/>
      <c r="BV521" s="35"/>
      <c r="BW521" s="35"/>
      <c r="BX521" s="35"/>
      <c r="BY521" s="35"/>
      <c r="BZ521" s="35"/>
      <c r="CA521" s="35"/>
      <c r="CB521" s="35"/>
      <c r="CC521" s="35"/>
      <c r="CD521" s="35"/>
      <c r="CE521" s="35"/>
      <c r="CF521" s="35"/>
      <c r="CG521" s="35"/>
      <c r="CH521" s="35"/>
      <c r="CI521" s="35"/>
      <c r="CJ521" s="35"/>
      <c r="CK521" s="35"/>
      <c r="CL521" s="35"/>
      <c r="CM521" s="35"/>
      <c r="CN521" s="35"/>
      <c r="CO521" s="35"/>
      <c r="CP521" s="35"/>
      <c r="CQ521" s="35"/>
      <c r="CR521" s="35"/>
      <c r="CS521" s="35"/>
      <c r="CT521" s="35"/>
      <c r="CU521" s="35"/>
      <c r="CV521" s="35"/>
      <c r="CW521" s="35"/>
      <c r="CX521" s="35"/>
      <c r="CY521" s="35"/>
      <c r="CZ521" s="35"/>
      <c r="DA521" s="35"/>
      <c r="DB521" s="35"/>
      <c r="DC521" s="35"/>
      <c r="DD521" s="35"/>
      <c r="DE521" s="35"/>
      <c r="DF521" s="35"/>
      <c r="DG521" s="35"/>
      <c r="DH521" s="35"/>
      <c r="DI521" s="35"/>
      <c r="DJ521" s="35"/>
      <c r="DK521" s="35"/>
      <c r="DL521" s="35"/>
      <c r="DM521" s="35"/>
      <c r="DN521" s="35"/>
      <c r="DO521" s="35"/>
      <c r="DP521" s="35"/>
      <c r="DQ521" s="35"/>
      <c r="DR521" s="35"/>
      <c r="DS521" s="35"/>
      <c r="DT521" s="35"/>
      <c r="DU521" s="35"/>
      <c r="DV521" s="35"/>
      <c r="DW521" s="35"/>
      <c r="DX521" s="35"/>
      <c r="DY521" s="35"/>
      <c r="DZ521" s="35"/>
      <c r="EA521" s="35"/>
      <c r="EB521" s="35"/>
      <c r="EC521" s="35"/>
      <c r="ED521" s="35"/>
      <c r="EE521" s="35"/>
      <c r="EF521" s="35"/>
      <c r="EG521" s="35"/>
      <c r="EH521" s="35"/>
      <c r="EI521" s="35"/>
      <c r="EJ521" s="35"/>
      <c r="EK521" s="35"/>
      <c r="EL521" s="35"/>
      <c r="EM521" s="35"/>
      <c r="EN521" s="35"/>
      <c r="EO521" s="35"/>
      <c r="EP521" s="35"/>
      <c r="EQ521" s="35"/>
      <c r="ER521" s="35"/>
      <c r="ES521" s="35"/>
      <c r="ET521" s="35"/>
    </row>
    <row r="522" spans="1:150" s="63" customFormat="1" x14ac:dyDescent="0.2">
      <c r="A522" s="221"/>
      <c r="K522" s="70"/>
      <c r="L522" s="70"/>
      <c r="O522" s="64"/>
      <c r="P522" s="64"/>
      <c r="U522" s="52"/>
      <c r="V522" s="52"/>
      <c r="W522" s="102"/>
      <c r="X522" s="102"/>
      <c r="AH522" s="276"/>
      <c r="AN522" s="35"/>
      <c r="AO522" s="35"/>
      <c r="AP522" s="35"/>
      <c r="AQ522" s="35"/>
      <c r="AR522" s="35"/>
      <c r="AS522" s="35"/>
      <c r="AT522" s="35"/>
      <c r="AU522" s="35"/>
      <c r="AV522" s="35"/>
      <c r="AW522" s="35"/>
      <c r="AX522" s="35"/>
      <c r="AY522" s="35"/>
      <c r="AZ522" s="35"/>
      <c r="BA522" s="35"/>
      <c r="BB522" s="35"/>
      <c r="BC522" s="35"/>
      <c r="BD522" s="35"/>
      <c r="BE522" s="35"/>
      <c r="BF522" s="35"/>
      <c r="BG522" s="35"/>
      <c r="BH522" s="35"/>
      <c r="BI522" s="35"/>
      <c r="BJ522" s="35"/>
      <c r="BK522" s="35"/>
      <c r="BL522" s="35"/>
      <c r="BM522" s="35"/>
      <c r="BN522" s="35"/>
      <c r="BO522" s="35"/>
      <c r="BP522" s="35"/>
      <c r="BQ522" s="35"/>
      <c r="BR522" s="35"/>
      <c r="BS522" s="35"/>
      <c r="BT522" s="35"/>
      <c r="BU522" s="35"/>
      <c r="BV522" s="35"/>
      <c r="BW522" s="35"/>
      <c r="BX522" s="35"/>
      <c r="BY522" s="35"/>
      <c r="BZ522" s="35"/>
      <c r="CA522" s="35"/>
      <c r="CB522" s="35"/>
      <c r="CC522" s="35"/>
      <c r="CD522" s="35"/>
      <c r="CE522" s="35"/>
      <c r="CF522" s="35"/>
      <c r="CG522" s="35"/>
      <c r="CH522" s="35"/>
      <c r="CI522" s="35"/>
      <c r="CJ522" s="35"/>
      <c r="CK522" s="35"/>
      <c r="CL522" s="35"/>
      <c r="CM522" s="35"/>
      <c r="CN522" s="35"/>
      <c r="CO522" s="35"/>
      <c r="CP522" s="35"/>
      <c r="CQ522" s="35"/>
      <c r="CR522" s="35"/>
      <c r="CS522" s="35"/>
      <c r="CT522" s="35"/>
      <c r="CU522" s="35"/>
      <c r="CV522" s="35"/>
      <c r="CW522" s="35"/>
      <c r="CX522" s="35"/>
      <c r="CY522" s="35"/>
      <c r="CZ522" s="35"/>
      <c r="DA522" s="35"/>
      <c r="DB522" s="35"/>
      <c r="DC522" s="35"/>
      <c r="DD522" s="35"/>
      <c r="DE522" s="35"/>
      <c r="DF522" s="35"/>
      <c r="DG522" s="35"/>
      <c r="DH522" s="35"/>
      <c r="DI522" s="35"/>
      <c r="DJ522" s="35"/>
      <c r="DK522" s="35"/>
      <c r="DL522" s="35"/>
      <c r="DM522" s="35"/>
      <c r="DN522" s="35"/>
      <c r="DO522" s="35"/>
      <c r="DP522" s="35"/>
      <c r="DQ522" s="35"/>
      <c r="DR522" s="35"/>
      <c r="DS522" s="35"/>
      <c r="DT522" s="35"/>
      <c r="DU522" s="35"/>
      <c r="DV522" s="35"/>
      <c r="DW522" s="35"/>
      <c r="DX522" s="35"/>
      <c r="DY522" s="35"/>
      <c r="DZ522" s="35"/>
      <c r="EA522" s="35"/>
      <c r="EB522" s="35"/>
      <c r="EC522" s="35"/>
      <c r="ED522" s="35"/>
      <c r="EE522" s="35"/>
      <c r="EF522" s="35"/>
      <c r="EG522" s="35"/>
      <c r="EH522" s="35"/>
      <c r="EI522" s="35"/>
      <c r="EJ522" s="35"/>
      <c r="EK522" s="35"/>
      <c r="EL522" s="35"/>
      <c r="EM522" s="35"/>
      <c r="EN522" s="35"/>
      <c r="EO522" s="35"/>
      <c r="EP522" s="35"/>
      <c r="EQ522" s="35"/>
      <c r="ER522" s="35"/>
      <c r="ES522" s="35"/>
      <c r="ET522" s="35"/>
    </row>
    <row r="523" spans="1:150" s="63" customFormat="1" x14ac:dyDescent="0.2">
      <c r="A523" s="221"/>
      <c r="K523" s="70"/>
      <c r="L523" s="70"/>
      <c r="O523" s="64"/>
      <c r="P523" s="64"/>
      <c r="U523" s="52"/>
      <c r="V523" s="52"/>
      <c r="W523" s="102"/>
      <c r="X523" s="102"/>
      <c r="AH523" s="276"/>
      <c r="AN523" s="35"/>
      <c r="AO523" s="35"/>
      <c r="AP523" s="35"/>
      <c r="AQ523" s="35"/>
      <c r="AR523" s="35"/>
      <c r="AS523" s="35"/>
      <c r="AT523" s="35"/>
      <c r="AU523" s="35"/>
      <c r="AV523" s="35"/>
      <c r="AW523" s="35"/>
      <c r="AX523" s="35"/>
      <c r="AY523" s="35"/>
      <c r="AZ523" s="35"/>
      <c r="BA523" s="35"/>
      <c r="BB523" s="35"/>
      <c r="BC523" s="35"/>
      <c r="BD523" s="35"/>
      <c r="BE523" s="35"/>
      <c r="BF523" s="35"/>
      <c r="BG523" s="35"/>
      <c r="BH523" s="35"/>
      <c r="BI523" s="35"/>
      <c r="BJ523" s="35"/>
      <c r="BK523" s="35"/>
      <c r="BL523" s="35"/>
      <c r="BM523" s="35"/>
      <c r="BN523" s="35"/>
      <c r="BO523" s="35"/>
      <c r="BP523" s="35"/>
      <c r="BQ523" s="35"/>
      <c r="BR523" s="35"/>
      <c r="BS523" s="35"/>
      <c r="BT523" s="35"/>
      <c r="BU523" s="35"/>
      <c r="BV523" s="35"/>
      <c r="BW523" s="35"/>
      <c r="BX523" s="35"/>
      <c r="BY523" s="35"/>
      <c r="BZ523" s="35"/>
      <c r="CA523" s="35"/>
      <c r="CB523" s="35"/>
      <c r="CC523" s="35"/>
      <c r="CD523" s="35"/>
      <c r="CE523" s="35"/>
      <c r="CF523" s="35"/>
      <c r="CG523" s="35"/>
      <c r="CH523" s="35"/>
      <c r="CI523" s="35"/>
      <c r="CJ523" s="35"/>
      <c r="CK523" s="35"/>
      <c r="CL523" s="35"/>
      <c r="CM523" s="35"/>
      <c r="CN523" s="35"/>
      <c r="CO523" s="35"/>
      <c r="CP523" s="35"/>
      <c r="CQ523" s="35"/>
      <c r="CR523" s="35"/>
      <c r="CS523" s="35"/>
      <c r="CT523" s="35"/>
      <c r="CU523" s="35"/>
      <c r="CV523" s="35"/>
      <c r="CW523" s="35"/>
      <c r="CX523" s="35"/>
      <c r="CY523" s="35"/>
      <c r="CZ523" s="35"/>
      <c r="DA523" s="35"/>
      <c r="DB523" s="35"/>
      <c r="DC523" s="35"/>
      <c r="DD523" s="35"/>
      <c r="DE523" s="35"/>
      <c r="DF523" s="35"/>
      <c r="DG523" s="35"/>
      <c r="DH523" s="35"/>
      <c r="DI523" s="35"/>
      <c r="DJ523" s="35"/>
      <c r="DK523" s="35"/>
      <c r="DL523" s="35"/>
      <c r="DM523" s="35"/>
      <c r="DN523" s="35"/>
      <c r="DO523" s="35"/>
      <c r="DP523" s="35"/>
      <c r="DQ523" s="35"/>
      <c r="DR523" s="35"/>
      <c r="DS523" s="35"/>
      <c r="DT523" s="35"/>
      <c r="DU523" s="35"/>
      <c r="DV523" s="35"/>
      <c r="DW523" s="35"/>
      <c r="DX523" s="35"/>
      <c r="DY523" s="35"/>
      <c r="DZ523" s="35"/>
      <c r="EA523" s="35"/>
      <c r="EB523" s="35"/>
      <c r="EC523" s="35"/>
      <c r="ED523" s="35"/>
      <c r="EE523" s="35"/>
      <c r="EF523" s="35"/>
      <c r="EG523" s="35"/>
      <c r="EH523" s="35"/>
      <c r="EI523" s="35"/>
      <c r="EJ523" s="35"/>
      <c r="EK523" s="35"/>
      <c r="EL523" s="35"/>
      <c r="EM523" s="35"/>
      <c r="EN523" s="35"/>
      <c r="EO523" s="35"/>
      <c r="EP523" s="35"/>
      <c r="EQ523" s="35"/>
      <c r="ER523" s="35"/>
      <c r="ES523" s="35"/>
      <c r="ET523" s="35"/>
    </row>
    <row r="524" spans="1:150" s="63" customFormat="1" x14ac:dyDescent="0.2">
      <c r="A524" s="221"/>
      <c r="K524" s="70"/>
      <c r="L524" s="70"/>
      <c r="O524" s="64"/>
      <c r="P524" s="64"/>
      <c r="U524" s="52"/>
      <c r="V524" s="52"/>
      <c r="W524" s="102"/>
      <c r="X524" s="102"/>
      <c r="AH524" s="276"/>
      <c r="AN524" s="35"/>
      <c r="AO524" s="35"/>
      <c r="AP524" s="35"/>
      <c r="AQ524" s="35"/>
      <c r="AR524" s="35"/>
      <c r="AS524" s="35"/>
      <c r="AT524" s="35"/>
      <c r="AU524" s="35"/>
      <c r="AV524" s="35"/>
      <c r="AW524" s="35"/>
      <c r="AX524" s="35"/>
      <c r="AY524" s="35"/>
      <c r="AZ524" s="35"/>
      <c r="BA524" s="35"/>
      <c r="BB524" s="35"/>
      <c r="BC524" s="35"/>
      <c r="BD524" s="35"/>
      <c r="BE524" s="35"/>
      <c r="BF524" s="35"/>
      <c r="BG524" s="35"/>
      <c r="BH524" s="35"/>
      <c r="BI524" s="35"/>
      <c r="BJ524" s="35"/>
      <c r="BK524" s="35"/>
      <c r="BL524" s="35"/>
      <c r="BM524" s="35"/>
      <c r="BN524" s="35"/>
      <c r="BO524" s="35"/>
      <c r="BP524" s="35"/>
      <c r="BQ524" s="35"/>
      <c r="BR524" s="35"/>
      <c r="BS524" s="35"/>
      <c r="BT524" s="35"/>
      <c r="BU524" s="35"/>
      <c r="BV524" s="35"/>
      <c r="BW524" s="35"/>
      <c r="BX524" s="35"/>
      <c r="BY524" s="35"/>
      <c r="BZ524" s="35"/>
      <c r="CA524" s="35"/>
      <c r="CB524" s="35"/>
      <c r="CC524" s="35"/>
      <c r="CD524" s="35"/>
      <c r="CE524" s="35"/>
      <c r="CF524" s="35"/>
      <c r="CG524" s="35"/>
      <c r="CH524" s="35"/>
      <c r="CI524" s="35"/>
      <c r="CJ524" s="35"/>
      <c r="CK524" s="35"/>
      <c r="CL524" s="35"/>
      <c r="CM524" s="35"/>
      <c r="CN524" s="35"/>
      <c r="CO524" s="35"/>
      <c r="CP524" s="35"/>
      <c r="CQ524" s="35"/>
      <c r="CR524" s="35"/>
      <c r="CS524" s="35"/>
      <c r="CT524" s="35"/>
      <c r="CU524" s="35"/>
      <c r="CV524" s="35"/>
      <c r="CW524" s="35"/>
      <c r="CX524" s="35"/>
      <c r="CY524" s="35"/>
      <c r="CZ524" s="35"/>
      <c r="DA524" s="35"/>
      <c r="DB524" s="35"/>
      <c r="DC524" s="35"/>
      <c r="DD524" s="35"/>
      <c r="DE524" s="35"/>
      <c r="DF524" s="35"/>
      <c r="DG524" s="35"/>
      <c r="DH524" s="35"/>
      <c r="DI524" s="35"/>
      <c r="DJ524" s="35"/>
      <c r="DK524" s="35"/>
      <c r="DL524" s="35"/>
      <c r="DM524" s="35"/>
      <c r="DN524" s="35"/>
      <c r="DO524" s="35"/>
      <c r="DP524" s="35"/>
      <c r="DQ524" s="35"/>
      <c r="DR524" s="35"/>
      <c r="DS524" s="35"/>
      <c r="DT524" s="35"/>
      <c r="DU524" s="35"/>
      <c r="DV524" s="35"/>
      <c r="DW524" s="35"/>
      <c r="DX524" s="35"/>
      <c r="DY524" s="35"/>
      <c r="DZ524" s="35"/>
      <c r="EA524" s="35"/>
      <c r="EB524" s="35"/>
      <c r="EC524" s="35"/>
      <c r="ED524" s="35"/>
      <c r="EE524" s="35"/>
      <c r="EF524" s="35"/>
      <c r="EG524" s="35"/>
      <c r="EH524" s="35"/>
      <c r="EI524" s="35"/>
      <c r="EJ524" s="35"/>
      <c r="EK524" s="35"/>
      <c r="EL524" s="35"/>
      <c r="EM524" s="35"/>
      <c r="EN524" s="35"/>
      <c r="EO524" s="35"/>
      <c r="EP524" s="35"/>
      <c r="EQ524" s="35"/>
      <c r="ER524" s="35"/>
      <c r="ES524" s="35"/>
      <c r="ET524" s="35"/>
    </row>
    <row r="525" spans="1:150" s="63" customFormat="1" x14ac:dyDescent="0.2">
      <c r="A525" s="221"/>
      <c r="K525" s="70"/>
      <c r="L525" s="70"/>
      <c r="O525" s="64"/>
      <c r="P525" s="64"/>
      <c r="U525" s="52"/>
      <c r="V525" s="52"/>
      <c r="W525" s="102"/>
      <c r="X525" s="102"/>
      <c r="AH525" s="276"/>
      <c r="AN525" s="35"/>
      <c r="AO525" s="35"/>
      <c r="AP525" s="35"/>
      <c r="AQ525" s="35"/>
      <c r="AR525" s="35"/>
      <c r="AS525" s="35"/>
      <c r="AT525" s="35"/>
      <c r="AU525" s="35"/>
      <c r="AV525" s="35"/>
      <c r="AW525" s="35"/>
      <c r="AX525" s="35"/>
      <c r="AY525" s="35"/>
      <c r="AZ525" s="35"/>
      <c r="BA525" s="35"/>
      <c r="BB525" s="35"/>
      <c r="BC525" s="35"/>
      <c r="BD525" s="35"/>
      <c r="BE525" s="35"/>
      <c r="BF525" s="35"/>
      <c r="BG525" s="35"/>
      <c r="BH525" s="35"/>
      <c r="BI525" s="35"/>
      <c r="BJ525" s="35"/>
      <c r="BK525" s="35"/>
      <c r="BL525" s="35"/>
      <c r="BM525" s="35"/>
      <c r="BN525" s="35"/>
      <c r="BO525" s="35"/>
      <c r="BP525" s="35"/>
      <c r="BQ525" s="35"/>
      <c r="BR525" s="35"/>
      <c r="BS525" s="35"/>
      <c r="BT525" s="35"/>
      <c r="BU525" s="35"/>
      <c r="BV525" s="35"/>
      <c r="BW525" s="35"/>
      <c r="BX525" s="35"/>
      <c r="BY525" s="35"/>
      <c r="BZ525" s="35"/>
      <c r="CA525" s="35"/>
      <c r="CB525" s="35"/>
      <c r="CC525" s="35"/>
      <c r="CD525" s="35"/>
      <c r="CE525" s="35"/>
      <c r="CF525" s="35"/>
      <c r="CG525" s="35"/>
      <c r="CH525" s="35"/>
      <c r="CI525" s="35"/>
      <c r="CJ525" s="35"/>
      <c r="CK525" s="35"/>
      <c r="CL525" s="35"/>
      <c r="CM525" s="35"/>
      <c r="CN525" s="35"/>
      <c r="CO525" s="35"/>
      <c r="CP525" s="35"/>
      <c r="CQ525" s="35"/>
      <c r="CR525" s="35"/>
      <c r="CS525" s="35"/>
      <c r="CT525" s="35"/>
      <c r="CU525" s="35"/>
      <c r="CV525" s="35"/>
      <c r="CW525" s="35"/>
      <c r="CX525" s="35"/>
      <c r="CY525" s="35"/>
      <c r="CZ525" s="35"/>
      <c r="DA525" s="35"/>
      <c r="DB525" s="35"/>
      <c r="DC525" s="35"/>
      <c r="DD525" s="35"/>
      <c r="DE525" s="35"/>
      <c r="DF525" s="35"/>
      <c r="DG525" s="35"/>
      <c r="DH525" s="35"/>
      <c r="DI525" s="35"/>
      <c r="DJ525" s="35"/>
      <c r="DK525" s="35"/>
      <c r="DL525" s="35"/>
      <c r="DM525" s="35"/>
      <c r="DN525" s="35"/>
      <c r="DO525" s="35"/>
      <c r="DP525" s="35"/>
      <c r="DQ525" s="35"/>
      <c r="DR525" s="35"/>
      <c r="DS525" s="35"/>
      <c r="DT525" s="35"/>
      <c r="DU525" s="35"/>
      <c r="DV525" s="35"/>
      <c r="DW525" s="35"/>
      <c r="DX525" s="35"/>
      <c r="DY525" s="35"/>
      <c r="DZ525" s="35"/>
      <c r="EA525" s="35"/>
      <c r="EB525" s="35"/>
      <c r="EC525" s="35"/>
      <c r="ED525" s="35"/>
      <c r="EE525" s="35"/>
      <c r="EF525" s="35"/>
      <c r="EG525" s="35"/>
      <c r="EH525" s="35"/>
      <c r="EI525" s="35"/>
      <c r="EJ525" s="35"/>
      <c r="EK525" s="35"/>
      <c r="EL525" s="35"/>
      <c r="EM525" s="35"/>
      <c r="EN525" s="35"/>
      <c r="EO525" s="35"/>
      <c r="EP525" s="35"/>
      <c r="EQ525" s="35"/>
      <c r="ER525" s="35"/>
      <c r="ES525" s="35"/>
      <c r="ET525" s="35"/>
    </row>
    <row r="526" spans="1:150" s="63" customFormat="1" x14ac:dyDescent="0.2">
      <c r="A526" s="221"/>
      <c r="K526" s="70"/>
      <c r="L526" s="70"/>
      <c r="O526" s="64"/>
      <c r="P526" s="64"/>
      <c r="U526" s="52"/>
      <c r="V526" s="52"/>
      <c r="W526" s="102"/>
      <c r="X526" s="102"/>
      <c r="AH526" s="276"/>
      <c r="AN526" s="35"/>
      <c r="AO526" s="35"/>
      <c r="AP526" s="35"/>
      <c r="AQ526" s="35"/>
      <c r="AR526" s="35"/>
      <c r="AS526" s="35"/>
      <c r="AT526" s="35"/>
      <c r="AU526" s="35"/>
      <c r="AV526" s="35"/>
      <c r="AW526" s="35"/>
      <c r="AX526" s="35"/>
      <c r="AY526" s="35"/>
      <c r="AZ526" s="35"/>
      <c r="BA526" s="35"/>
      <c r="BB526" s="35"/>
      <c r="BC526" s="35"/>
      <c r="BD526" s="35"/>
      <c r="BE526" s="35"/>
      <c r="BF526" s="35"/>
      <c r="BG526" s="35"/>
      <c r="BH526" s="35"/>
      <c r="BI526" s="35"/>
      <c r="BJ526" s="35"/>
      <c r="BK526" s="35"/>
      <c r="BL526" s="35"/>
      <c r="BM526" s="35"/>
      <c r="BN526" s="35"/>
      <c r="BO526" s="35"/>
      <c r="BP526" s="35"/>
      <c r="BQ526" s="35"/>
      <c r="BR526" s="35"/>
      <c r="BS526" s="35"/>
      <c r="BT526" s="35"/>
      <c r="BU526" s="35"/>
      <c r="BV526" s="35"/>
      <c r="BW526" s="35"/>
      <c r="BX526" s="35"/>
      <c r="BY526" s="35"/>
      <c r="BZ526" s="35"/>
      <c r="CA526" s="35"/>
      <c r="CB526" s="35"/>
      <c r="CC526" s="35"/>
      <c r="CD526" s="35"/>
      <c r="CE526" s="35"/>
      <c r="CF526" s="35"/>
      <c r="CG526" s="35"/>
      <c r="CH526" s="35"/>
      <c r="CI526" s="35"/>
      <c r="CJ526" s="35"/>
      <c r="CK526" s="35"/>
      <c r="CL526" s="35"/>
      <c r="CM526" s="35"/>
      <c r="CN526" s="35"/>
      <c r="CO526" s="35"/>
      <c r="CP526" s="35"/>
      <c r="CQ526" s="35"/>
      <c r="CR526" s="35"/>
      <c r="CS526" s="35"/>
      <c r="CT526" s="35"/>
      <c r="CU526" s="35"/>
      <c r="CV526" s="35"/>
      <c r="CW526" s="35"/>
      <c r="CX526" s="35"/>
      <c r="CY526" s="35"/>
      <c r="CZ526" s="35"/>
      <c r="DA526" s="35"/>
      <c r="DB526" s="35"/>
      <c r="DC526" s="35"/>
      <c r="DD526" s="35"/>
      <c r="DE526" s="35"/>
      <c r="DF526" s="35"/>
      <c r="DG526" s="35"/>
      <c r="DH526" s="35"/>
      <c r="DI526" s="35"/>
      <c r="DJ526" s="35"/>
      <c r="DK526" s="35"/>
      <c r="DL526" s="35"/>
      <c r="DM526" s="35"/>
      <c r="DN526" s="35"/>
      <c r="DO526" s="35"/>
      <c r="DP526" s="35"/>
      <c r="DQ526" s="35"/>
      <c r="DR526" s="35"/>
      <c r="DS526" s="35"/>
      <c r="DT526" s="35"/>
      <c r="DU526" s="35"/>
      <c r="DV526" s="35"/>
      <c r="DW526" s="35"/>
      <c r="DX526" s="35"/>
      <c r="DY526" s="35"/>
      <c r="DZ526" s="35"/>
      <c r="EA526" s="35"/>
      <c r="EB526" s="35"/>
      <c r="EC526" s="35"/>
      <c r="ED526" s="35"/>
      <c r="EE526" s="35"/>
      <c r="EF526" s="35"/>
      <c r="EG526" s="35"/>
      <c r="EH526" s="35"/>
      <c r="EI526" s="35"/>
      <c r="EJ526" s="35"/>
      <c r="EK526" s="35"/>
      <c r="EL526" s="35"/>
      <c r="EM526" s="35"/>
      <c r="EN526" s="35"/>
      <c r="EO526" s="35"/>
      <c r="EP526" s="35"/>
      <c r="EQ526" s="35"/>
      <c r="ER526" s="35"/>
      <c r="ES526" s="35"/>
      <c r="ET526" s="35"/>
    </row>
    <row r="527" spans="1:150" s="63" customFormat="1" x14ac:dyDescent="0.2">
      <c r="A527" s="221"/>
      <c r="K527" s="70"/>
      <c r="L527" s="70"/>
      <c r="O527" s="64"/>
      <c r="P527" s="64"/>
      <c r="U527" s="52"/>
      <c r="V527" s="52"/>
      <c r="W527" s="102"/>
      <c r="X527" s="102"/>
      <c r="AH527" s="276"/>
      <c r="AN527" s="35"/>
      <c r="AO527" s="35"/>
      <c r="AP527" s="35"/>
      <c r="AQ527" s="35"/>
      <c r="AR527" s="35"/>
      <c r="AS527" s="35"/>
      <c r="AT527" s="35"/>
      <c r="AU527" s="35"/>
      <c r="AV527" s="35"/>
      <c r="AW527" s="35"/>
      <c r="AX527" s="35"/>
      <c r="AY527" s="35"/>
      <c r="AZ527" s="35"/>
      <c r="BA527" s="35"/>
      <c r="BB527" s="35"/>
      <c r="BC527" s="35"/>
      <c r="BD527" s="35"/>
      <c r="BE527" s="35"/>
      <c r="BF527" s="35"/>
      <c r="BG527" s="35"/>
      <c r="BH527" s="35"/>
      <c r="BI527" s="35"/>
      <c r="BJ527" s="35"/>
      <c r="BK527" s="35"/>
      <c r="BL527" s="35"/>
      <c r="BM527" s="35"/>
      <c r="BN527" s="35"/>
      <c r="BO527" s="35"/>
      <c r="BP527" s="35"/>
      <c r="BQ527" s="35"/>
      <c r="BR527" s="35"/>
      <c r="BS527" s="35"/>
      <c r="BT527" s="35"/>
      <c r="BU527" s="35"/>
      <c r="BV527" s="35"/>
      <c r="BW527" s="35"/>
      <c r="BX527" s="35"/>
      <c r="BY527" s="35"/>
      <c r="BZ527" s="35"/>
      <c r="CA527" s="35"/>
      <c r="CB527" s="35"/>
      <c r="CC527" s="35"/>
      <c r="CD527" s="35"/>
      <c r="CE527" s="35"/>
      <c r="CF527" s="35"/>
      <c r="CG527" s="35"/>
      <c r="CH527" s="35"/>
      <c r="CI527" s="35"/>
      <c r="CJ527" s="35"/>
      <c r="CK527" s="35"/>
      <c r="CL527" s="35"/>
      <c r="CM527" s="35"/>
      <c r="CN527" s="35"/>
      <c r="CO527" s="35"/>
      <c r="CP527" s="35"/>
      <c r="CQ527" s="35"/>
      <c r="CR527" s="35"/>
      <c r="CS527" s="35"/>
      <c r="CT527" s="35"/>
      <c r="CU527" s="35"/>
      <c r="CV527" s="35"/>
      <c r="CW527" s="35"/>
      <c r="CX527" s="35"/>
      <c r="CY527" s="35"/>
      <c r="CZ527" s="35"/>
      <c r="DA527" s="35"/>
      <c r="DB527" s="35"/>
      <c r="DC527" s="35"/>
      <c r="DD527" s="35"/>
      <c r="DE527" s="35"/>
      <c r="DF527" s="35"/>
      <c r="DG527" s="35"/>
      <c r="DH527" s="35"/>
      <c r="DI527" s="35"/>
      <c r="DJ527" s="35"/>
      <c r="DK527" s="35"/>
      <c r="DL527" s="35"/>
      <c r="DM527" s="35"/>
      <c r="DN527" s="35"/>
      <c r="DO527" s="35"/>
      <c r="DP527" s="35"/>
      <c r="DQ527" s="35"/>
      <c r="DR527" s="35"/>
      <c r="DS527" s="35"/>
      <c r="DT527" s="35"/>
      <c r="DU527" s="35"/>
      <c r="DV527" s="35"/>
      <c r="DW527" s="35"/>
      <c r="DX527" s="35"/>
      <c r="DY527" s="35"/>
      <c r="DZ527" s="35"/>
      <c r="EA527" s="35"/>
      <c r="EB527" s="35"/>
      <c r="EC527" s="35"/>
      <c r="ED527" s="35"/>
      <c r="EE527" s="35"/>
      <c r="EF527" s="35"/>
      <c r="EG527" s="35"/>
      <c r="EH527" s="35"/>
      <c r="EI527" s="35"/>
      <c r="EJ527" s="35"/>
      <c r="EK527" s="35"/>
      <c r="EL527" s="35"/>
      <c r="EM527" s="35"/>
      <c r="EN527" s="35"/>
      <c r="EO527" s="35"/>
      <c r="EP527" s="35"/>
      <c r="EQ527" s="35"/>
      <c r="ER527" s="35"/>
      <c r="ES527" s="35"/>
      <c r="ET527" s="35"/>
    </row>
    <row r="528" spans="1:150" s="63" customFormat="1" x14ac:dyDescent="0.2">
      <c r="A528" s="221"/>
      <c r="K528" s="70"/>
      <c r="L528" s="70"/>
      <c r="O528" s="64"/>
      <c r="P528" s="64"/>
      <c r="U528" s="52"/>
      <c r="V528" s="52"/>
      <c r="W528" s="102"/>
      <c r="X528" s="102"/>
      <c r="AH528" s="276"/>
      <c r="AN528" s="35"/>
      <c r="AO528" s="35"/>
      <c r="AP528" s="35"/>
      <c r="AQ528" s="35"/>
      <c r="AR528" s="35"/>
      <c r="AS528" s="35"/>
      <c r="AT528" s="35"/>
      <c r="AU528" s="35"/>
      <c r="AV528" s="35"/>
      <c r="AW528" s="35"/>
      <c r="AX528" s="35"/>
      <c r="AY528" s="35"/>
      <c r="AZ528" s="35"/>
      <c r="BA528" s="35"/>
      <c r="BB528" s="35"/>
      <c r="BC528" s="35"/>
      <c r="BD528" s="35"/>
      <c r="BE528" s="35"/>
      <c r="BF528" s="35"/>
      <c r="BG528" s="35"/>
      <c r="BH528" s="35"/>
      <c r="BI528" s="35"/>
      <c r="BJ528" s="35"/>
      <c r="BK528" s="35"/>
      <c r="BL528" s="35"/>
      <c r="BM528" s="35"/>
      <c r="BN528" s="35"/>
      <c r="BO528" s="35"/>
      <c r="BP528" s="35"/>
      <c r="BQ528" s="35"/>
      <c r="BR528" s="35"/>
      <c r="BS528" s="35"/>
      <c r="BT528" s="35"/>
      <c r="BU528" s="35"/>
      <c r="BV528" s="35"/>
      <c r="BW528" s="35"/>
      <c r="BX528" s="35"/>
      <c r="BY528" s="35"/>
      <c r="BZ528" s="35"/>
      <c r="CA528" s="35"/>
      <c r="CB528" s="35"/>
      <c r="CC528" s="35"/>
      <c r="CD528" s="35"/>
      <c r="CE528" s="35"/>
      <c r="CF528" s="35"/>
      <c r="CG528" s="35"/>
      <c r="CH528" s="35"/>
      <c r="CI528" s="35"/>
      <c r="CJ528" s="35"/>
      <c r="CK528" s="35"/>
      <c r="CL528" s="35"/>
      <c r="CM528" s="35"/>
      <c r="CN528" s="35"/>
      <c r="CO528" s="35"/>
      <c r="CP528" s="35"/>
      <c r="CQ528" s="35"/>
      <c r="CR528" s="35"/>
      <c r="CS528" s="35"/>
      <c r="CT528" s="35"/>
      <c r="CU528" s="35"/>
      <c r="CV528" s="35"/>
      <c r="CW528" s="35"/>
      <c r="CX528" s="35"/>
      <c r="CY528" s="35"/>
      <c r="CZ528" s="35"/>
      <c r="DA528" s="35"/>
      <c r="DB528" s="35"/>
      <c r="DC528" s="35"/>
      <c r="DD528" s="35"/>
      <c r="DE528" s="35"/>
      <c r="DF528" s="35"/>
      <c r="DG528" s="35"/>
      <c r="DH528" s="35"/>
      <c r="DI528" s="35"/>
      <c r="DJ528" s="35"/>
      <c r="DK528" s="35"/>
      <c r="DL528" s="35"/>
      <c r="DM528" s="35"/>
      <c r="DN528" s="35"/>
      <c r="DO528" s="35"/>
      <c r="DP528" s="35"/>
      <c r="DQ528" s="35"/>
      <c r="DR528" s="35"/>
      <c r="DS528" s="35"/>
      <c r="DT528" s="35"/>
      <c r="DU528" s="35"/>
      <c r="DV528" s="35"/>
      <c r="DW528" s="35"/>
      <c r="DX528" s="35"/>
      <c r="DY528" s="35"/>
      <c r="DZ528" s="35"/>
      <c r="EA528" s="35"/>
      <c r="EB528" s="35"/>
      <c r="EC528" s="35"/>
      <c r="ED528" s="35"/>
      <c r="EE528" s="35"/>
      <c r="EF528" s="35"/>
      <c r="EG528" s="35"/>
      <c r="EH528" s="35"/>
      <c r="EI528" s="35"/>
      <c r="EJ528" s="35"/>
      <c r="EK528" s="35"/>
      <c r="EL528" s="35"/>
      <c r="EM528" s="35"/>
      <c r="EN528" s="35"/>
      <c r="EO528" s="35"/>
      <c r="EP528" s="35"/>
      <c r="EQ528" s="35"/>
      <c r="ER528" s="35"/>
      <c r="ES528" s="35"/>
      <c r="ET528" s="35"/>
    </row>
    <row r="529" spans="1:150" s="63" customFormat="1" x14ac:dyDescent="0.2">
      <c r="A529" s="221"/>
      <c r="K529" s="70"/>
      <c r="L529" s="70"/>
      <c r="O529" s="64"/>
      <c r="P529" s="64"/>
      <c r="U529" s="52"/>
      <c r="V529" s="52"/>
      <c r="W529" s="102"/>
      <c r="X529" s="102"/>
      <c r="AH529" s="276"/>
      <c r="AN529" s="35"/>
      <c r="AO529" s="35"/>
      <c r="AP529" s="35"/>
      <c r="AQ529" s="35"/>
      <c r="AR529" s="35"/>
      <c r="AS529" s="35"/>
      <c r="AT529" s="35"/>
      <c r="AU529" s="35"/>
      <c r="AV529" s="35"/>
      <c r="AW529" s="35"/>
      <c r="AX529" s="35"/>
      <c r="AY529" s="35"/>
      <c r="AZ529" s="35"/>
      <c r="BA529" s="35"/>
      <c r="BB529" s="35"/>
      <c r="BC529" s="35"/>
      <c r="BD529" s="35"/>
      <c r="BE529" s="35"/>
      <c r="BF529" s="35"/>
      <c r="BG529" s="35"/>
      <c r="BH529" s="35"/>
      <c r="BI529" s="35"/>
      <c r="BJ529" s="35"/>
      <c r="BK529" s="35"/>
      <c r="BL529" s="35"/>
      <c r="BM529" s="35"/>
      <c r="BN529" s="35"/>
      <c r="BO529" s="35"/>
      <c r="BP529" s="35"/>
      <c r="BQ529" s="35"/>
      <c r="BR529" s="35"/>
      <c r="BS529" s="35"/>
      <c r="BT529" s="35"/>
      <c r="BU529" s="35"/>
      <c r="BV529" s="35"/>
      <c r="BW529" s="35"/>
      <c r="BX529" s="35"/>
      <c r="BY529" s="35"/>
      <c r="BZ529" s="35"/>
      <c r="CA529" s="35"/>
      <c r="CB529" s="35"/>
      <c r="CC529" s="35"/>
      <c r="CD529" s="35"/>
      <c r="CE529" s="35"/>
      <c r="CF529" s="35"/>
      <c r="CG529" s="35"/>
      <c r="CH529" s="35"/>
      <c r="CI529" s="35"/>
      <c r="CJ529" s="35"/>
      <c r="CK529" s="35"/>
      <c r="CL529" s="35"/>
      <c r="CM529" s="35"/>
      <c r="CN529" s="35"/>
      <c r="CO529" s="35"/>
      <c r="CP529" s="35"/>
      <c r="CQ529" s="35"/>
      <c r="CR529" s="35"/>
      <c r="CS529" s="35"/>
      <c r="CT529" s="35"/>
      <c r="CU529" s="35"/>
      <c r="CV529" s="35"/>
      <c r="CW529" s="35"/>
      <c r="CX529" s="35"/>
      <c r="CY529" s="35"/>
      <c r="CZ529" s="35"/>
      <c r="DA529" s="35"/>
      <c r="DB529" s="35"/>
      <c r="DC529" s="35"/>
      <c r="DD529" s="35"/>
      <c r="DE529" s="35"/>
      <c r="DF529" s="35"/>
      <c r="DG529" s="35"/>
      <c r="DH529" s="35"/>
      <c r="DI529" s="35"/>
      <c r="DJ529" s="35"/>
      <c r="DK529" s="35"/>
      <c r="DL529" s="35"/>
      <c r="DM529" s="35"/>
      <c r="DN529" s="35"/>
      <c r="DO529" s="35"/>
      <c r="DP529" s="35"/>
      <c r="DQ529" s="35"/>
      <c r="DR529" s="35"/>
      <c r="DS529" s="35"/>
      <c r="DT529" s="35"/>
      <c r="DU529" s="35"/>
      <c r="DV529" s="35"/>
      <c r="DW529" s="35"/>
      <c r="DX529" s="35"/>
      <c r="DY529" s="35"/>
      <c r="DZ529" s="35"/>
      <c r="EA529" s="35"/>
      <c r="EB529" s="35"/>
      <c r="EC529" s="35"/>
      <c r="ED529" s="35"/>
      <c r="EE529" s="35"/>
      <c r="EF529" s="35"/>
      <c r="EG529" s="35"/>
      <c r="EH529" s="35"/>
      <c r="EI529" s="35"/>
      <c r="EJ529" s="35"/>
      <c r="EK529" s="35"/>
      <c r="EL529" s="35"/>
      <c r="EM529" s="35"/>
      <c r="EN529" s="35"/>
      <c r="EO529" s="35"/>
      <c r="EP529" s="35"/>
      <c r="EQ529" s="35"/>
      <c r="ER529" s="35"/>
      <c r="ES529" s="35"/>
      <c r="ET529" s="35"/>
    </row>
    <row r="530" spans="1:150" s="63" customFormat="1" x14ac:dyDescent="0.2">
      <c r="A530" s="221"/>
      <c r="K530" s="70"/>
      <c r="L530" s="70"/>
      <c r="O530" s="64"/>
      <c r="P530" s="64"/>
      <c r="U530" s="52"/>
      <c r="V530" s="52"/>
      <c r="W530" s="102"/>
      <c r="X530" s="102"/>
      <c r="AH530" s="276"/>
      <c r="AN530" s="35"/>
      <c r="AO530" s="35"/>
      <c r="AP530" s="35"/>
      <c r="AQ530" s="35"/>
      <c r="AR530" s="35"/>
      <c r="AS530" s="35"/>
      <c r="AT530" s="35"/>
      <c r="AU530" s="35"/>
      <c r="AV530" s="35"/>
      <c r="AW530" s="35"/>
      <c r="AX530" s="35"/>
      <c r="AY530" s="35"/>
      <c r="AZ530" s="35"/>
      <c r="BA530" s="35"/>
      <c r="BB530" s="35"/>
      <c r="BC530" s="35"/>
      <c r="BD530" s="35"/>
      <c r="BE530" s="35"/>
      <c r="BF530" s="35"/>
      <c r="BG530" s="35"/>
      <c r="BH530" s="35"/>
      <c r="BI530" s="35"/>
      <c r="BJ530" s="35"/>
      <c r="BK530" s="35"/>
      <c r="BL530" s="35"/>
      <c r="BM530" s="35"/>
      <c r="BN530" s="35"/>
      <c r="BO530" s="35"/>
      <c r="BP530" s="35"/>
      <c r="BQ530" s="35"/>
      <c r="BR530" s="35"/>
      <c r="BS530" s="35"/>
      <c r="BT530" s="35"/>
      <c r="BU530" s="35"/>
      <c r="BV530" s="35"/>
      <c r="BW530" s="35"/>
      <c r="BX530" s="35"/>
      <c r="BY530" s="35"/>
      <c r="BZ530" s="35"/>
      <c r="CA530" s="35"/>
      <c r="CB530" s="35"/>
      <c r="CC530" s="35"/>
      <c r="CD530" s="35"/>
      <c r="CE530" s="35"/>
      <c r="CF530" s="35"/>
      <c r="CG530" s="35"/>
      <c r="CH530" s="35"/>
      <c r="CI530" s="35"/>
      <c r="CJ530" s="35"/>
      <c r="CK530" s="35"/>
      <c r="CL530" s="35"/>
      <c r="CM530" s="35"/>
      <c r="CN530" s="35"/>
      <c r="CO530" s="35"/>
      <c r="CP530" s="35"/>
      <c r="CQ530" s="35"/>
      <c r="CR530" s="35"/>
      <c r="CS530" s="35"/>
      <c r="CT530" s="35"/>
      <c r="CU530" s="35"/>
      <c r="CV530" s="35"/>
      <c r="CW530" s="35"/>
      <c r="CX530" s="35"/>
      <c r="CY530" s="35"/>
      <c r="CZ530" s="35"/>
      <c r="DA530" s="35"/>
      <c r="DB530" s="35"/>
      <c r="DC530" s="35"/>
      <c r="DD530" s="35"/>
      <c r="DE530" s="35"/>
      <c r="DF530" s="35"/>
      <c r="DG530" s="35"/>
      <c r="DH530" s="35"/>
      <c r="DI530" s="35"/>
      <c r="DJ530" s="35"/>
      <c r="DK530" s="35"/>
      <c r="DL530" s="35"/>
      <c r="DM530" s="35"/>
      <c r="DN530" s="35"/>
      <c r="DO530" s="35"/>
      <c r="DP530" s="35"/>
      <c r="DQ530" s="35"/>
      <c r="DR530" s="35"/>
      <c r="DS530" s="35"/>
      <c r="DT530" s="35"/>
      <c r="DU530" s="35"/>
      <c r="DV530" s="35"/>
      <c r="DW530" s="35"/>
      <c r="DX530" s="35"/>
      <c r="DY530" s="35"/>
      <c r="DZ530" s="35"/>
      <c r="EA530" s="35"/>
      <c r="EB530" s="35"/>
      <c r="EC530" s="35"/>
      <c r="ED530" s="35"/>
      <c r="EE530" s="35"/>
      <c r="EF530" s="35"/>
      <c r="EG530" s="35"/>
      <c r="EH530" s="35"/>
      <c r="EI530" s="35"/>
      <c r="EJ530" s="35"/>
      <c r="EK530" s="35"/>
      <c r="EL530" s="35"/>
      <c r="EM530" s="35"/>
      <c r="EN530" s="35"/>
      <c r="EO530" s="35"/>
      <c r="EP530" s="35"/>
      <c r="EQ530" s="35"/>
      <c r="ER530" s="35"/>
      <c r="ES530" s="35"/>
      <c r="ET530" s="35"/>
    </row>
    <row r="531" spans="1:150" s="63" customFormat="1" x14ac:dyDescent="0.2">
      <c r="A531" s="221"/>
      <c r="K531" s="70"/>
      <c r="L531" s="70"/>
      <c r="O531" s="64"/>
      <c r="P531" s="64"/>
      <c r="U531" s="52"/>
      <c r="V531" s="52"/>
      <c r="W531" s="102"/>
      <c r="X531" s="102"/>
      <c r="AH531" s="276"/>
      <c r="AN531" s="35"/>
      <c r="AO531" s="35"/>
      <c r="AP531" s="35"/>
      <c r="AQ531" s="35"/>
      <c r="AR531" s="35"/>
      <c r="AS531" s="35"/>
      <c r="AT531" s="35"/>
      <c r="AU531" s="35"/>
      <c r="AV531" s="35"/>
      <c r="AW531" s="35"/>
      <c r="AX531" s="35"/>
      <c r="AY531" s="35"/>
      <c r="AZ531" s="35"/>
      <c r="BA531" s="35"/>
      <c r="BB531" s="35"/>
      <c r="BC531" s="35"/>
      <c r="BD531" s="35"/>
      <c r="BE531" s="35"/>
      <c r="BF531" s="35"/>
      <c r="BG531" s="35"/>
      <c r="BH531" s="35"/>
      <c r="BI531" s="35"/>
      <c r="BJ531" s="35"/>
      <c r="BK531" s="35"/>
      <c r="BL531" s="35"/>
      <c r="BM531" s="35"/>
      <c r="BN531" s="35"/>
      <c r="BO531" s="35"/>
      <c r="BP531" s="35"/>
      <c r="BQ531" s="35"/>
      <c r="BR531" s="35"/>
      <c r="BS531" s="35"/>
      <c r="BT531" s="35"/>
      <c r="BU531" s="35"/>
      <c r="BV531" s="35"/>
      <c r="BW531" s="35"/>
      <c r="BX531" s="35"/>
      <c r="BY531" s="35"/>
      <c r="BZ531" s="35"/>
      <c r="CA531" s="35"/>
      <c r="CB531" s="35"/>
      <c r="CC531" s="35"/>
      <c r="CD531" s="35"/>
      <c r="CE531" s="35"/>
      <c r="CF531" s="35"/>
      <c r="CG531" s="35"/>
      <c r="CH531" s="35"/>
      <c r="CI531" s="35"/>
      <c r="CJ531" s="35"/>
      <c r="CK531" s="35"/>
      <c r="CL531" s="35"/>
      <c r="CM531" s="35"/>
      <c r="CN531" s="35"/>
      <c r="CO531" s="35"/>
      <c r="CP531" s="35"/>
      <c r="CQ531" s="35"/>
      <c r="CR531" s="35"/>
      <c r="CS531" s="35"/>
      <c r="CT531" s="35"/>
      <c r="CU531" s="35"/>
      <c r="CV531" s="35"/>
      <c r="CW531" s="35"/>
      <c r="CX531" s="35"/>
      <c r="CY531" s="35"/>
      <c r="CZ531" s="35"/>
      <c r="DA531" s="35"/>
      <c r="DB531" s="35"/>
      <c r="DC531" s="35"/>
      <c r="DD531" s="35"/>
      <c r="DE531" s="35"/>
      <c r="DF531" s="35"/>
      <c r="DG531" s="35"/>
      <c r="DH531" s="35"/>
      <c r="DI531" s="35"/>
      <c r="DJ531" s="35"/>
      <c r="DK531" s="35"/>
      <c r="DL531" s="35"/>
      <c r="DM531" s="35"/>
      <c r="DN531" s="35"/>
      <c r="DO531" s="35"/>
      <c r="DP531" s="35"/>
      <c r="DQ531" s="35"/>
      <c r="DR531" s="35"/>
      <c r="DS531" s="35"/>
      <c r="DT531" s="35"/>
      <c r="DU531" s="35"/>
      <c r="DV531" s="35"/>
      <c r="DW531" s="35"/>
      <c r="DX531" s="35"/>
      <c r="DY531" s="35"/>
      <c r="DZ531" s="35"/>
      <c r="EA531" s="35"/>
      <c r="EB531" s="35"/>
      <c r="EC531" s="35"/>
      <c r="ED531" s="35"/>
      <c r="EE531" s="35"/>
      <c r="EF531" s="35"/>
      <c r="EG531" s="35"/>
      <c r="EH531" s="35"/>
      <c r="EI531" s="35"/>
      <c r="EJ531" s="35"/>
      <c r="EK531" s="35"/>
      <c r="EL531" s="35"/>
      <c r="EM531" s="35"/>
      <c r="EN531" s="35"/>
      <c r="EO531" s="35"/>
      <c r="EP531" s="35"/>
      <c r="EQ531" s="35"/>
      <c r="ER531" s="35"/>
      <c r="ES531" s="35"/>
      <c r="ET531" s="35"/>
    </row>
    <row r="532" spans="1:150" s="63" customFormat="1" x14ac:dyDescent="0.2">
      <c r="A532" s="221"/>
      <c r="K532" s="70"/>
      <c r="L532" s="70"/>
      <c r="O532" s="64"/>
      <c r="P532" s="64"/>
      <c r="U532" s="52"/>
      <c r="V532" s="52"/>
      <c r="W532" s="102"/>
      <c r="X532" s="102"/>
      <c r="AH532" s="276"/>
      <c r="AN532" s="35"/>
      <c r="AO532" s="35"/>
      <c r="AP532" s="35"/>
      <c r="AQ532" s="35"/>
      <c r="AR532" s="35"/>
      <c r="AS532" s="35"/>
      <c r="AT532" s="35"/>
      <c r="AU532" s="35"/>
      <c r="AV532" s="35"/>
      <c r="AW532" s="35"/>
      <c r="AX532" s="35"/>
      <c r="AY532" s="35"/>
      <c r="AZ532" s="35"/>
      <c r="BA532" s="35"/>
      <c r="BB532" s="35"/>
      <c r="BC532" s="35"/>
      <c r="BD532" s="35"/>
      <c r="BE532" s="35"/>
      <c r="BF532" s="35"/>
      <c r="BG532" s="35"/>
      <c r="BH532" s="35"/>
      <c r="BI532" s="35"/>
      <c r="BJ532" s="35"/>
      <c r="BK532" s="35"/>
      <c r="BL532" s="35"/>
      <c r="BM532" s="35"/>
      <c r="BN532" s="35"/>
      <c r="BO532" s="35"/>
      <c r="BP532" s="35"/>
      <c r="BQ532" s="35"/>
      <c r="BR532" s="35"/>
      <c r="BS532" s="35"/>
      <c r="BT532" s="35"/>
      <c r="BU532" s="35"/>
      <c r="BV532" s="35"/>
      <c r="BW532" s="35"/>
      <c r="BX532" s="35"/>
      <c r="BY532" s="35"/>
      <c r="BZ532" s="35"/>
      <c r="CA532" s="35"/>
      <c r="CB532" s="35"/>
      <c r="CC532" s="35"/>
      <c r="CD532" s="35"/>
      <c r="CE532" s="35"/>
      <c r="CF532" s="35"/>
      <c r="CG532" s="35"/>
      <c r="CH532" s="35"/>
      <c r="CI532" s="35"/>
      <c r="CJ532" s="35"/>
      <c r="CK532" s="35"/>
      <c r="CL532" s="35"/>
      <c r="CM532" s="35"/>
      <c r="CN532" s="35"/>
      <c r="CO532" s="35"/>
      <c r="CP532" s="35"/>
      <c r="CQ532" s="35"/>
      <c r="CR532" s="35"/>
      <c r="CS532" s="35"/>
      <c r="CT532" s="35"/>
      <c r="CU532" s="35"/>
      <c r="CV532" s="35"/>
      <c r="CW532" s="35"/>
      <c r="CX532" s="35"/>
      <c r="CY532" s="35"/>
      <c r="CZ532" s="35"/>
      <c r="DA532" s="35"/>
      <c r="DB532" s="35"/>
      <c r="DC532" s="35"/>
      <c r="DD532" s="35"/>
      <c r="DE532" s="35"/>
      <c r="DF532" s="35"/>
      <c r="DG532" s="35"/>
      <c r="DH532" s="35"/>
      <c r="DI532" s="35"/>
      <c r="DJ532" s="35"/>
      <c r="DK532" s="35"/>
      <c r="DL532" s="35"/>
      <c r="DM532" s="35"/>
      <c r="DN532" s="35"/>
      <c r="DO532" s="35"/>
      <c r="DP532" s="35"/>
      <c r="DQ532" s="35"/>
      <c r="DR532" s="35"/>
      <c r="DS532" s="35"/>
      <c r="DT532" s="35"/>
      <c r="DU532" s="35"/>
      <c r="DV532" s="35"/>
      <c r="DW532" s="35"/>
      <c r="DX532" s="35"/>
      <c r="DY532" s="35"/>
      <c r="DZ532" s="35"/>
      <c r="EA532" s="35"/>
      <c r="EB532" s="35"/>
      <c r="EC532" s="35"/>
      <c r="ED532" s="35"/>
      <c r="EE532" s="35"/>
      <c r="EF532" s="35"/>
      <c r="EG532" s="35"/>
      <c r="EH532" s="35"/>
      <c r="EI532" s="35"/>
      <c r="EJ532" s="35"/>
      <c r="EK532" s="35"/>
      <c r="EL532" s="35"/>
      <c r="EM532" s="35"/>
      <c r="EN532" s="35"/>
      <c r="EO532" s="35"/>
      <c r="EP532" s="35"/>
      <c r="EQ532" s="35"/>
      <c r="ER532" s="35"/>
      <c r="ES532" s="35"/>
      <c r="ET532" s="35"/>
    </row>
    <row r="533" spans="1:150" s="63" customFormat="1" x14ac:dyDescent="0.2">
      <c r="A533" s="221"/>
      <c r="K533" s="70"/>
      <c r="L533" s="70"/>
      <c r="O533" s="64"/>
      <c r="P533" s="64"/>
      <c r="U533" s="52"/>
      <c r="V533" s="52"/>
      <c r="W533" s="102"/>
      <c r="X533" s="102"/>
      <c r="AH533" s="276"/>
      <c r="AN533" s="35"/>
      <c r="AO533" s="35"/>
      <c r="AP533" s="35"/>
      <c r="AQ533" s="35"/>
      <c r="AR533" s="35"/>
      <c r="AS533" s="35"/>
      <c r="AT533" s="35"/>
      <c r="AU533" s="35"/>
      <c r="AV533" s="35"/>
      <c r="AW533" s="35"/>
      <c r="AX533" s="35"/>
      <c r="AY533" s="35"/>
      <c r="AZ533" s="35"/>
      <c r="BA533" s="35"/>
      <c r="BB533" s="35"/>
      <c r="BC533" s="35"/>
      <c r="BD533" s="35"/>
      <c r="BE533" s="35"/>
      <c r="BF533" s="35"/>
      <c r="BG533" s="35"/>
      <c r="BH533" s="35"/>
      <c r="BI533" s="35"/>
      <c r="BJ533" s="35"/>
      <c r="BK533" s="35"/>
      <c r="BL533" s="35"/>
      <c r="BM533" s="35"/>
      <c r="BN533" s="35"/>
      <c r="BO533" s="35"/>
      <c r="BP533" s="35"/>
      <c r="BQ533" s="35"/>
      <c r="BR533" s="35"/>
      <c r="BS533" s="35"/>
      <c r="BT533" s="35"/>
      <c r="BU533" s="35"/>
      <c r="BV533" s="35"/>
      <c r="BW533" s="35"/>
      <c r="BX533" s="35"/>
      <c r="BY533" s="35"/>
      <c r="BZ533" s="35"/>
      <c r="CA533" s="35"/>
      <c r="CB533" s="35"/>
      <c r="CC533" s="35"/>
      <c r="CD533" s="35"/>
      <c r="CE533" s="35"/>
      <c r="CF533" s="35"/>
      <c r="CG533" s="35"/>
      <c r="CH533" s="35"/>
      <c r="CI533" s="35"/>
      <c r="CJ533" s="35"/>
      <c r="CK533" s="35"/>
      <c r="CL533" s="35"/>
      <c r="CM533" s="35"/>
      <c r="CN533" s="35"/>
      <c r="CO533" s="35"/>
      <c r="CP533" s="35"/>
      <c r="CQ533" s="35"/>
      <c r="CR533" s="35"/>
      <c r="CS533" s="35"/>
      <c r="CT533" s="35"/>
      <c r="CU533" s="35"/>
      <c r="CV533" s="35"/>
      <c r="CW533" s="35"/>
      <c r="CX533" s="35"/>
      <c r="CY533" s="35"/>
      <c r="CZ533" s="35"/>
      <c r="DA533" s="35"/>
      <c r="DB533" s="35"/>
      <c r="DC533" s="35"/>
      <c r="DD533" s="35"/>
      <c r="DE533" s="35"/>
      <c r="DF533" s="35"/>
      <c r="DG533" s="35"/>
      <c r="DH533" s="35"/>
      <c r="DI533" s="35"/>
      <c r="DJ533" s="35"/>
      <c r="DK533" s="35"/>
      <c r="DL533" s="35"/>
      <c r="DM533" s="35"/>
      <c r="DN533" s="35"/>
      <c r="DO533" s="35"/>
      <c r="DP533" s="35"/>
      <c r="DQ533" s="35"/>
      <c r="DR533" s="35"/>
      <c r="DS533" s="35"/>
      <c r="DT533" s="35"/>
      <c r="DU533" s="35"/>
      <c r="DV533" s="35"/>
      <c r="DW533" s="35"/>
      <c r="DX533" s="35"/>
      <c r="DY533" s="35"/>
      <c r="DZ533" s="35"/>
      <c r="EA533" s="35"/>
      <c r="EB533" s="35"/>
      <c r="EC533" s="35"/>
      <c r="ED533" s="35"/>
      <c r="EE533" s="35"/>
      <c r="EF533" s="35"/>
      <c r="EG533" s="35"/>
      <c r="EH533" s="35"/>
      <c r="EI533" s="35"/>
      <c r="EJ533" s="35"/>
      <c r="EK533" s="35"/>
      <c r="EL533" s="35"/>
      <c r="EM533" s="35"/>
      <c r="EN533" s="35"/>
      <c r="EO533" s="35"/>
      <c r="EP533" s="35"/>
      <c r="EQ533" s="35"/>
      <c r="ER533" s="35"/>
      <c r="ES533" s="35"/>
      <c r="ET533" s="35"/>
    </row>
    <row r="534" spans="1:150" s="63" customFormat="1" x14ac:dyDescent="0.2">
      <c r="A534" s="221"/>
      <c r="K534" s="70"/>
      <c r="L534" s="70"/>
      <c r="O534" s="64"/>
      <c r="P534" s="64"/>
      <c r="U534" s="52"/>
      <c r="V534" s="52"/>
      <c r="W534" s="102"/>
      <c r="X534" s="102"/>
      <c r="AH534" s="276"/>
      <c r="AN534" s="35"/>
      <c r="AO534" s="35"/>
      <c r="AP534" s="35"/>
      <c r="AQ534" s="35"/>
      <c r="AR534" s="35"/>
      <c r="AS534" s="35"/>
      <c r="AT534" s="35"/>
      <c r="AU534" s="35"/>
      <c r="AV534" s="35"/>
      <c r="AW534" s="35"/>
      <c r="AX534" s="35"/>
      <c r="AY534" s="35"/>
      <c r="AZ534" s="35"/>
      <c r="BA534" s="35"/>
      <c r="BB534" s="35"/>
      <c r="BC534" s="35"/>
      <c r="BD534" s="35"/>
      <c r="BE534" s="35"/>
      <c r="BF534" s="35"/>
      <c r="BG534" s="35"/>
      <c r="BH534" s="35"/>
      <c r="BI534" s="35"/>
      <c r="BJ534" s="35"/>
      <c r="BK534" s="35"/>
      <c r="BL534" s="35"/>
      <c r="BM534" s="35"/>
      <c r="BN534" s="35"/>
      <c r="BO534" s="35"/>
      <c r="BP534" s="35"/>
      <c r="BQ534" s="35"/>
      <c r="BR534" s="35"/>
      <c r="BS534" s="35"/>
      <c r="BT534" s="35"/>
      <c r="BU534" s="35"/>
      <c r="BV534" s="35"/>
      <c r="BW534" s="35"/>
      <c r="BX534" s="35"/>
      <c r="BY534" s="35"/>
      <c r="BZ534" s="35"/>
      <c r="CA534" s="35"/>
      <c r="CB534" s="35"/>
      <c r="CC534" s="35"/>
      <c r="CD534" s="35"/>
      <c r="CE534" s="35"/>
      <c r="CF534" s="35"/>
      <c r="CG534" s="35"/>
      <c r="CH534" s="35"/>
      <c r="CI534" s="35"/>
      <c r="CJ534" s="35"/>
      <c r="CK534" s="35"/>
      <c r="CL534" s="35"/>
      <c r="CM534" s="35"/>
      <c r="CN534" s="35"/>
      <c r="CO534" s="35"/>
      <c r="CP534" s="35"/>
      <c r="CQ534" s="35"/>
      <c r="CR534" s="35"/>
      <c r="CS534" s="35"/>
      <c r="CT534" s="35"/>
      <c r="CU534" s="35"/>
      <c r="CV534" s="35"/>
      <c r="CW534" s="35"/>
      <c r="CX534" s="35"/>
      <c r="CY534" s="35"/>
      <c r="CZ534" s="35"/>
      <c r="DA534" s="35"/>
      <c r="DB534" s="35"/>
      <c r="DC534" s="35"/>
      <c r="DD534" s="35"/>
      <c r="DE534" s="35"/>
      <c r="DF534" s="35"/>
      <c r="DG534" s="35"/>
      <c r="DH534" s="35"/>
      <c r="DI534" s="35"/>
      <c r="DJ534" s="35"/>
      <c r="DK534" s="35"/>
      <c r="DL534" s="35"/>
      <c r="DM534" s="35"/>
      <c r="DN534" s="35"/>
      <c r="DO534" s="35"/>
      <c r="DP534" s="35"/>
      <c r="DQ534" s="35"/>
      <c r="DR534" s="35"/>
      <c r="DS534" s="35"/>
      <c r="DT534" s="35"/>
      <c r="DU534" s="35"/>
      <c r="DV534" s="35"/>
      <c r="DW534" s="35"/>
      <c r="DX534" s="35"/>
      <c r="DY534" s="35"/>
      <c r="DZ534" s="35"/>
      <c r="EA534" s="35"/>
      <c r="EB534" s="35"/>
      <c r="EC534" s="35"/>
      <c r="ED534" s="35"/>
      <c r="EE534" s="35"/>
      <c r="EF534" s="35"/>
      <c r="EG534" s="35"/>
      <c r="EH534" s="35"/>
      <c r="EI534" s="35"/>
      <c r="EJ534" s="35"/>
      <c r="EK534" s="35"/>
      <c r="EL534" s="35"/>
      <c r="EM534" s="35"/>
      <c r="EN534" s="35"/>
      <c r="EO534" s="35"/>
      <c r="EP534" s="35"/>
      <c r="EQ534" s="35"/>
      <c r="ER534" s="35"/>
      <c r="ES534" s="35"/>
      <c r="ET534" s="35"/>
    </row>
    <row r="535" spans="1:150" s="63" customFormat="1" x14ac:dyDescent="0.2">
      <c r="A535" s="221"/>
      <c r="K535" s="70"/>
      <c r="L535" s="70"/>
      <c r="O535" s="64"/>
      <c r="P535" s="64"/>
      <c r="U535" s="52"/>
      <c r="V535" s="52"/>
      <c r="W535" s="102"/>
      <c r="X535" s="102"/>
      <c r="AH535" s="276"/>
      <c r="AN535" s="35"/>
      <c r="AO535" s="35"/>
      <c r="AP535" s="35"/>
      <c r="AQ535" s="35"/>
      <c r="AR535" s="35"/>
      <c r="AS535" s="35"/>
      <c r="AT535" s="35"/>
      <c r="AU535" s="35"/>
      <c r="AV535" s="35"/>
      <c r="AW535" s="35"/>
      <c r="AX535" s="35"/>
      <c r="AY535" s="35"/>
      <c r="AZ535" s="35"/>
      <c r="BA535" s="35"/>
      <c r="BB535" s="35"/>
      <c r="BC535" s="35"/>
      <c r="BD535" s="35"/>
      <c r="BE535" s="35"/>
      <c r="BF535" s="35"/>
      <c r="BG535" s="35"/>
      <c r="BH535" s="35"/>
      <c r="BI535" s="35"/>
      <c r="BJ535" s="35"/>
      <c r="BK535" s="35"/>
      <c r="BL535" s="35"/>
      <c r="BM535" s="35"/>
      <c r="BN535" s="35"/>
      <c r="BO535" s="35"/>
      <c r="BP535" s="35"/>
      <c r="BQ535" s="35"/>
      <c r="BR535" s="35"/>
      <c r="BS535" s="35"/>
      <c r="BT535" s="35"/>
      <c r="BU535" s="35"/>
      <c r="BV535" s="35"/>
      <c r="BW535" s="35"/>
      <c r="BX535" s="35"/>
      <c r="BY535" s="35"/>
      <c r="BZ535" s="35"/>
      <c r="CA535" s="35"/>
      <c r="CB535" s="35"/>
      <c r="CC535" s="35"/>
      <c r="CD535" s="35"/>
      <c r="CE535" s="35"/>
      <c r="CF535" s="35"/>
      <c r="CG535" s="35"/>
      <c r="CH535" s="35"/>
      <c r="CI535" s="35"/>
      <c r="CJ535" s="35"/>
      <c r="CK535" s="35"/>
      <c r="CL535" s="35"/>
      <c r="CM535" s="35"/>
      <c r="CN535" s="35"/>
      <c r="CO535" s="35"/>
      <c r="CP535" s="35"/>
      <c r="CQ535" s="35"/>
      <c r="CR535" s="35"/>
      <c r="CS535" s="35"/>
      <c r="CT535" s="35"/>
      <c r="CU535" s="35"/>
      <c r="CV535" s="35"/>
      <c r="CW535" s="35"/>
      <c r="CX535" s="35"/>
      <c r="CY535" s="35"/>
      <c r="CZ535" s="35"/>
      <c r="DA535" s="35"/>
      <c r="DB535" s="35"/>
      <c r="DC535" s="35"/>
      <c r="DD535" s="35"/>
      <c r="DE535" s="35"/>
      <c r="DF535" s="35"/>
      <c r="DG535" s="35"/>
      <c r="DH535" s="35"/>
      <c r="DI535" s="35"/>
      <c r="DJ535" s="35"/>
      <c r="DK535" s="35"/>
      <c r="DL535" s="35"/>
      <c r="DM535" s="35"/>
      <c r="DN535" s="35"/>
      <c r="DO535" s="35"/>
      <c r="DP535" s="35"/>
      <c r="DQ535" s="35"/>
      <c r="DR535" s="35"/>
      <c r="DS535" s="35"/>
      <c r="DT535" s="35"/>
      <c r="DU535" s="35"/>
      <c r="DV535" s="35"/>
      <c r="DW535" s="35"/>
      <c r="DX535" s="35"/>
      <c r="DY535" s="35"/>
      <c r="DZ535" s="35"/>
      <c r="EA535" s="35"/>
      <c r="EB535" s="35"/>
      <c r="EC535" s="35"/>
      <c r="ED535" s="35"/>
      <c r="EE535" s="35"/>
      <c r="EF535" s="35"/>
      <c r="EG535" s="35"/>
      <c r="EH535" s="35"/>
      <c r="EI535" s="35"/>
      <c r="EJ535" s="35"/>
      <c r="EK535" s="35"/>
      <c r="EL535" s="35"/>
      <c r="EM535" s="35"/>
      <c r="EN535" s="35"/>
      <c r="EO535" s="35"/>
      <c r="EP535" s="35"/>
      <c r="EQ535" s="35"/>
      <c r="ER535" s="35"/>
      <c r="ES535" s="35"/>
      <c r="ET535" s="35"/>
    </row>
    <row r="536" spans="1:150" s="63" customFormat="1" x14ac:dyDescent="0.2">
      <c r="A536" s="221"/>
      <c r="K536" s="70"/>
      <c r="L536" s="70"/>
      <c r="O536" s="64"/>
      <c r="P536" s="64"/>
      <c r="U536" s="52"/>
      <c r="V536" s="52"/>
      <c r="W536" s="102"/>
      <c r="X536" s="102"/>
      <c r="AH536" s="276"/>
      <c r="AN536" s="35"/>
      <c r="AO536" s="35"/>
      <c r="AP536" s="35"/>
      <c r="AQ536" s="35"/>
      <c r="AR536" s="35"/>
      <c r="AS536" s="35"/>
      <c r="AT536" s="35"/>
      <c r="AU536" s="35"/>
      <c r="AV536" s="35"/>
      <c r="AW536" s="35"/>
      <c r="AX536" s="35"/>
      <c r="AY536" s="35"/>
      <c r="AZ536" s="35"/>
      <c r="BA536" s="35"/>
      <c r="BB536" s="35"/>
      <c r="BC536" s="35"/>
      <c r="BD536" s="35"/>
      <c r="BE536" s="35"/>
      <c r="BF536" s="35"/>
      <c r="BG536" s="35"/>
      <c r="BH536" s="35"/>
      <c r="BI536" s="35"/>
      <c r="BJ536" s="35"/>
      <c r="BK536" s="35"/>
      <c r="BL536" s="35"/>
      <c r="BM536" s="35"/>
      <c r="BN536" s="35"/>
      <c r="BO536" s="35"/>
      <c r="BP536" s="35"/>
      <c r="BQ536" s="35"/>
      <c r="BR536" s="35"/>
      <c r="BS536" s="35"/>
      <c r="BT536" s="35"/>
      <c r="BU536" s="35"/>
      <c r="BV536" s="35"/>
      <c r="BW536" s="35"/>
      <c r="BX536" s="35"/>
      <c r="BY536" s="35"/>
      <c r="BZ536" s="35"/>
      <c r="CA536" s="35"/>
      <c r="CB536" s="35"/>
      <c r="CC536" s="35"/>
      <c r="CD536" s="35"/>
      <c r="CE536" s="35"/>
      <c r="CF536" s="35"/>
      <c r="CG536" s="35"/>
      <c r="CH536" s="35"/>
      <c r="CI536" s="35"/>
      <c r="CJ536" s="35"/>
      <c r="CK536" s="35"/>
      <c r="CL536" s="35"/>
      <c r="CM536" s="35"/>
      <c r="CN536" s="35"/>
      <c r="CO536" s="35"/>
      <c r="CP536" s="35"/>
      <c r="CQ536" s="35"/>
      <c r="CR536" s="35"/>
      <c r="CS536" s="35"/>
      <c r="CT536" s="35"/>
      <c r="CU536" s="35"/>
      <c r="CV536" s="35"/>
      <c r="CW536" s="35"/>
      <c r="CX536" s="35"/>
      <c r="CY536" s="35"/>
      <c r="CZ536" s="35"/>
      <c r="DA536" s="35"/>
      <c r="DB536" s="35"/>
      <c r="DC536" s="35"/>
      <c r="DD536" s="35"/>
      <c r="DE536" s="35"/>
      <c r="DF536" s="35"/>
      <c r="DG536" s="35"/>
      <c r="DH536" s="35"/>
      <c r="DI536" s="35"/>
      <c r="DJ536" s="35"/>
      <c r="DK536" s="35"/>
      <c r="DL536" s="35"/>
      <c r="DM536" s="35"/>
      <c r="DN536" s="35"/>
      <c r="DO536" s="35"/>
      <c r="DP536" s="35"/>
      <c r="DQ536" s="35"/>
      <c r="DR536" s="35"/>
      <c r="DS536" s="35"/>
      <c r="DT536" s="35"/>
      <c r="DU536" s="35"/>
      <c r="DV536" s="35"/>
      <c r="DW536" s="35"/>
      <c r="DX536" s="35"/>
      <c r="DY536" s="35"/>
      <c r="DZ536" s="35"/>
      <c r="EA536" s="35"/>
      <c r="EB536" s="35"/>
      <c r="EC536" s="35"/>
      <c r="ED536" s="35"/>
      <c r="EE536" s="35"/>
      <c r="EF536" s="35"/>
      <c r="EG536" s="35"/>
      <c r="EH536" s="35"/>
      <c r="EI536" s="35"/>
      <c r="EJ536" s="35"/>
      <c r="EK536" s="35"/>
      <c r="EL536" s="35"/>
      <c r="EM536" s="35"/>
      <c r="EN536" s="35"/>
      <c r="EO536" s="35"/>
      <c r="EP536" s="35"/>
      <c r="EQ536" s="35"/>
      <c r="ER536" s="35"/>
      <c r="ES536" s="35"/>
      <c r="ET536" s="35"/>
    </row>
    <row r="537" spans="1:150" s="63" customFormat="1" x14ac:dyDescent="0.2">
      <c r="A537" s="221"/>
      <c r="K537" s="70"/>
      <c r="L537" s="70"/>
      <c r="O537" s="64"/>
      <c r="P537" s="64"/>
      <c r="U537" s="52"/>
      <c r="V537" s="52"/>
      <c r="W537" s="102"/>
      <c r="X537" s="102"/>
      <c r="AH537" s="276"/>
      <c r="AN537" s="35"/>
      <c r="AO537" s="35"/>
      <c r="AP537" s="35"/>
      <c r="AQ537" s="35"/>
      <c r="AR537" s="35"/>
      <c r="AS537" s="35"/>
      <c r="AT537" s="35"/>
      <c r="AU537" s="35"/>
      <c r="AV537" s="35"/>
      <c r="AW537" s="35"/>
      <c r="AX537" s="35"/>
      <c r="AY537" s="35"/>
      <c r="AZ537" s="35"/>
      <c r="BA537" s="35"/>
      <c r="BB537" s="35"/>
      <c r="BC537" s="35"/>
      <c r="BD537" s="35"/>
      <c r="BE537" s="35"/>
      <c r="BF537" s="35"/>
      <c r="BG537" s="35"/>
      <c r="BH537" s="35"/>
      <c r="BI537" s="35"/>
      <c r="BJ537" s="35"/>
      <c r="BK537" s="35"/>
      <c r="BL537" s="35"/>
      <c r="BM537" s="35"/>
      <c r="BN537" s="35"/>
      <c r="BO537" s="35"/>
      <c r="BP537" s="35"/>
      <c r="BQ537" s="35"/>
      <c r="BR537" s="35"/>
      <c r="BS537" s="35"/>
      <c r="BT537" s="35"/>
      <c r="BU537" s="35"/>
      <c r="BV537" s="35"/>
      <c r="BW537" s="35"/>
      <c r="BX537" s="35"/>
      <c r="BY537" s="35"/>
      <c r="BZ537" s="35"/>
      <c r="CA537" s="35"/>
      <c r="CB537" s="35"/>
      <c r="CC537" s="35"/>
      <c r="CD537" s="35"/>
      <c r="CE537" s="35"/>
      <c r="CF537" s="35"/>
      <c r="CG537" s="35"/>
      <c r="CH537" s="35"/>
      <c r="CI537" s="35"/>
      <c r="CJ537" s="35"/>
      <c r="CK537" s="35"/>
      <c r="CL537" s="35"/>
      <c r="CM537" s="35"/>
      <c r="CN537" s="35"/>
      <c r="CO537" s="35"/>
      <c r="CP537" s="35"/>
      <c r="CQ537" s="35"/>
      <c r="CR537" s="35"/>
      <c r="CS537" s="35"/>
      <c r="CT537" s="35"/>
      <c r="CU537" s="35"/>
      <c r="CV537" s="35"/>
      <c r="CW537" s="35"/>
      <c r="CX537" s="35"/>
      <c r="CY537" s="35"/>
      <c r="CZ537" s="35"/>
      <c r="DA537" s="35"/>
      <c r="DB537" s="35"/>
      <c r="DC537" s="35"/>
      <c r="DD537" s="35"/>
      <c r="DE537" s="35"/>
      <c r="DF537" s="35"/>
      <c r="DG537" s="35"/>
      <c r="DH537" s="35"/>
      <c r="DI537" s="35"/>
      <c r="DJ537" s="35"/>
      <c r="DK537" s="35"/>
      <c r="DL537" s="35"/>
      <c r="DM537" s="35"/>
      <c r="DN537" s="35"/>
      <c r="DO537" s="35"/>
      <c r="DP537" s="35"/>
      <c r="DQ537" s="35"/>
      <c r="DR537" s="35"/>
      <c r="DS537" s="35"/>
      <c r="DT537" s="35"/>
      <c r="DU537" s="35"/>
      <c r="DV537" s="35"/>
      <c r="DW537" s="35"/>
      <c r="DX537" s="35"/>
      <c r="DY537" s="35"/>
      <c r="DZ537" s="35"/>
      <c r="EA537" s="35"/>
      <c r="EB537" s="35"/>
      <c r="EC537" s="35"/>
      <c r="ED537" s="35"/>
      <c r="EE537" s="35"/>
      <c r="EF537" s="35"/>
      <c r="EG537" s="35"/>
      <c r="EH537" s="35"/>
      <c r="EI537" s="35"/>
      <c r="EJ537" s="35"/>
      <c r="EK537" s="35"/>
      <c r="EL537" s="35"/>
      <c r="EM537" s="35"/>
      <c r="EN537" s="35"/>
      <c r="EO537" s="35"/>
      <c r="EP537" s="35"/>
      <c r="EQ537" s="35"/>
      <c r="ER537" s="35"/>
      <c r="ES537" s="35"/>
      <c r="ET537" s="35"/>
    </row>
    <row r="538" spans="1:150" s="63" customFormat="1" x14ac:dyDescent="0.2">
      <c r="A538" s="221"/>
      <c r="K538" s="70"/>
      <c r="L538" s="70"/>
      <c r="O538" s="64"/>
      <c r="P538" s="64"/>
      <c r="U538" s="52"/>
      <c r="V538" s="52"/>
      <c r="W538" s="102"/>
      <c r="X538" s="102"/>
      <c r="AH538" s="276"/>
      <c r="AN538" s="35"/>
      <c r="AO538" s="35"/>
      <c r="AP538" s="35"/>
      <c r="AQ538" s="35"/>
      <c r="AR538" s="35"/>
      <c r="AS538" s="35"/>
      <c r="AT538" s="35"/>
      <c r="AU538" s="35"/>
      <c r="AV538" s="35"/>
      <c r="AW538" s="35"/>
      <c r="AX538" s="35"/>
      <c r="AY538" s="35"/>
      <c r="AZ538" s="35"/>
      <c r="BA538" s="35"/>
      <c r="BB538" s="35"/>
      <c r="BC538" s="35"/>
      <c r="BD538" s="35"/>
      <c r="BE538" s="35"/>
      <c r="BF538" s="35"/>
      <c r="BG538" s="35"/>
      <c r="BH538" s="35"/>
      <c r="BI538" s="35"/>
      <c r="BJ538" s="35"/>
      <c r="BK538" s="35"/>
      <c r="BL538" s="35"/>
      <c r="BM538" s="35"/>
      <c r="BN538" s="35"/>
      <c r="BO538" s="35"/>
      <c r="BP538" s="35"/>
      <c r="BQ538" s="35"/>
      <c r="BR538" s="35"/>
      <c r="BS538" s="35"/>
      <c r="BT538" s="35"/>
      <c r="BU538" s="35"/>
      <c r="BV538" s="35"/>
      <c r="BW538" s="35"/>
      <c r="BX538" s="35"/>
      <c r="BY538" s="35"/>
      <c r="BZ538" s="35"/>
      <c r="CA538" s="35"/>
      <c r="CB538" s="35"/>
      <c r="CC538" s="35"/>
      <c r="CD538" s="35"/>
      <c r="CE538" s="35"/>
      <c r="CF538" s="35"/>
      <c r="CG538" s="35"/>
      <c r="CH538" s="35"/>
      <c r="CI538" s="35"/>
      <c r="CJ538" s="35"/>
      <c r="CK538" s="35"/>
      <c r="CL538" s="35"/>
      <c r="CM538" s="35"/>
      <c r="CN538" s="35"/>
      <c r="CO538" s="35"/>
      <c r="CP538" s="35"/>
      <c r="CQ538" s="35"/>
      <c r="CR538" s="35"/>
      <c r="CS538" s="35"/>
      <c r="CT538" s="35"/>
      <c r="CU538" s="35"/>
      <c r="CV538" s="35"/>
      <c r="CW538" s="35"/>
      <c r="CX538" s="35"/>
      <c r="CY538" s="35"/>
      <c r="CZ538" s="35"/>
      <c r="DA538" s="35"/>
      <c r="DB538" s="35"/>
      <c r="DC538" s="35"/>
      <c r="DD538" s="35"/>
      <c r="DE538" s="35"/>
      <c r="DF538" s="35"/>
      <c r="DG538" s="35"/>
      <c r="DH538" s="35"/>
      <c r="DI538" s="35"/>
      <c r="DJ538" s="35"/>
      <c r="DK538" s="35"/>
      <c r="DL538" s="35"/>
      <c r="DM538" s="35"/>
      <c r="DN538" s="35"/>
      <c r="DO538" s="35"/>
      <c r="DP538" s="35"/>
      <c r="DQ538" s="35"/>
      <c r="DR538" s="35"/>
      <c r="DS538" s="35"/>
      <c r="DT538" s="35"/>
      <c r="DU538" s="35"/>
      <c r="DV538" s="35"/>
      <c r="DW538" s="35"/>
      <c r="DX538" s="35"/>
      <c r="DY538" s="35"/>
      <c r="DZ538" s="35"/>
      <c r="EA538" s="35"/>
      <c r="EB538" s="35"/>
      <c r="EC538" s="35"/>
      <c r="ED538" s="35"/>
      <c r="EE538" s="35"/>
      <c r="EF538" s="35"/>
      <c r="EG538" s="35"/>
      <c r="EH538" s="35"/>
      <c r="EI538" s="35"/>
      <c r="EJ538" s="35"/>
      <c r="EK538" s="35"/>
      <c r="EL538" s="35"/>
      <c r="EM538" s="35"/>
      <c r="EN538" s="35"/>
      <c r="EO538" s="35"/>
      <c r="EP538" s="35"/>
      <c r="EQ538" s="35"/>
      <c r="ER538" s="35"/>
      <c r="ES538" s="35"/>
      <c r="ET538" s="35"/>
    </row>
    <row r="539" spans="1:150" s="63" customFormat="1" x14ac:dyDescent="0.2">
      <c r="A539" s="221"/>
      <c r="K539" s="70"/>
      <c r="L539" s="70"/>
      <c r="O539" s="64"/>
      <c r="P539" s="64"/>
      <c r="U539" s="52"/>
      <c r="V539" s="52"/>
      <c r="W539" s="102"/>
      <c r="X539" s="102"/>
      <c r="AH539" s="276"/>
      <c r="AN539" s="35"/>
      <c r="AO539" s="35"/>
      <c r="AP539" s="35"/>
      <c r="AQ539" s="35"/>
      <c r="AR539" s="35"/>
      <c r="AS539" s="35"/>
      <c r="AT539" s="35"/>
      <c r="AU539" s="35"/>
      <c r="AV539" s="35"/>
      <c r="AW539" s="35"/>
      <c r="AX539" s="35"/>
      <c r="AY539" s="35"/>
      <c r="AZ539" s="35"/>
      <c r="BA539" s="35"/>
      <c r="BB539" s="35"/>
      <c r="BC539" s="35"/>
      <c r="BD539" s="35"/>
      <c r="BE539" s="35"/>
      <c r="BF539" s="35"/>
      <c r="BG539" s="35"/>
      <c r="BH539" s="35"/>
      <c r="BI539" s="35"/>
      <c r="BJ539" s="35"/>
      <c r="BK539" s="35"/>
      <c r="BL539" s="35"/>
      <c r="BM539" s="35"/>
      <c r="BN539" s="35"/>
      <c r="BO539" s="35"/>
      <c r="BP539" s="35"/>
      <c r="BQ539" s="35"/>
      <c r="BR539" s="35"/>
      <c r="BS539" s="35"/>
      <c r="BT539" s="35"/>
      <c r="BU539" s="35"/>
      <c r="BV539" s="35"/>
      <c r="BW539" s="35"/>
      <c r="BX539" s="35"/>
      <c r="BY539" s="35"/>
      <c r="BZ539" s="35"/>
      <c r="CA539" s="35"/>
      <c r="CB539" s="35"/>
      <c r="CC539" s="35"/>
      <c r="CD539" s="35"/>
      <c r="CE539" s="35"/>
      <c r="CF539" s="35"/>
      <c r="CG539" s="35"/>
      <c r="CH539" s="35"/>
      <c r="CI539" s="35"/>
      <c r="CJ539" s="35"/>
      <c r="CK539" s="35"/>
      <c r="CL539" s="35"/>
      <c r="CM539" s="35"/>
      <c r="CN539" s="35"/>
      <c r="CO539" s="35"/>
      <c r="CP539" s="35"/>
      <c r="CQ539" s="35"/>
      <c r="CR539" s="35"/>
      <c r="CS539" s="35"/>
      <c r="CT539" s="35"/>
      <c r="CU539" s="35"/>
      <c r="CV539" s="35"/>
      <c r="CW539" s="35"/>
      <c r="CX539" s="35"/>
      <c r="CY539" s="35"/>
      <c r="CZ539" s="35"/>
      <c r="DA539" s="35"/>
      <c r="DB539" s="35"/>
      <c r="DC539" s="35"/>
      <c r="DD539" s="35"/>
      <c r="DE539" s="35"/>
      <c r="DF539" s="35"/>
      <c r="DG539" s="35"/>
      <c r="DH539" s="35"/>
      <c r="DI539" s="35"/>
      <c r="DJ539" s="35"/>
      <c r="DK539" s="35"/>
      <c r="DL539" s="35"/>
      <c r="DM539" s="35"/>
      <c r="DN539" s="35"/>
      <c r="DO539" s="35"/>
      <c r="DP539" s="35"/>
      <c r="DQ539" s="35"/>
      <c r="DR539" s="35"/>
      <c r="DS539" s="35"/>
      <c r="DT539" s="35"/>
      <c r="DU539" s="35"/>
      <c r="DV539" s="35"/>
      <c r="DW539" s="35"/>
      <c r="DX539" s="35"/>
      <c r="DY539" s="35"/>
      <c r="DZ539" s="35"/>
      <c r="EA539" s="35"/>
      <c r="EB539" s="35"/>
      <c r="EC539" s="35"/>
      <c r="ED539" s="35"/>
      <c r="EE539" s="35"/>
      <c r="EF539" s="35"/>
      <c r="EG539" s="35"/>
      <c r="EH539" s="35"/>
      <c r="EI539" s="35"/>
      <c r="EJ539" s="35"/>
      <c r="EK539" s="35"/>
      <c r="EL539" s="35"/>
      <c r="EM539" s="35"/>
      <c r="EN539" s="35"/>
      <c r="EO539" s="35"/>
      <c r="EP539" s="35"/>
      <c r="EQ539" s="35"/>
      <c r="ER539" s="35"/>
      <c r="ES539" s="35"/>
      <c r="ET539" s="35"/>
    </row>
    <row r="540" spans="1:150" s="63" customFormat="1" x14ac:dyDescent="0.2">
      <c r="A540" s="221"/>
      <c r="K540" s="70"/>
      <c r="L540" s="70"/>
      <c r="O540" s="64"/>
      <c r="P540" s="64"/>
      <c r="U540" s="52"/>
      <c r="V540" s="52"/>
      <c r="W540" s="102"/>
      <c r="X540" s="102"/>
      <c r="AH540" s="276"/>
      <c r="AN540" s="35"/>
      <c r="AO540" s="35"/>
      <c r="AP540" s="35"/>
      <c r="AQ540" s="35"/>
      <c r="AR540" s="35"/>
      <c r="AS540" s="35"/>
      <c r="AT540" s="35"/>
      <c r="AU540" s="35"/>
      <c r="AV540" s="35"/>
      <c r="AW540" s="35"/>
      <c r="AX540" s="35"/>
      <c r="AY540" s="35"/>
      <c r="AZ540" s="35"/>
      <c r="BA540" s="35"/>
      <c r="BB540" s="35"/>
      <c r="BC540" s="35"/>
      <c r="BD540" s="35"/>
      <c r="BE540" s="35"/>
      <c r="BF540" s="35"/>
      <c r="BG540" s="35"/>
      <c r="BH540" s="35"/>
      <c r="BI540" s="35"/>
      <c r="BJ540" s="35"/>
      <c r="BK540" s="35"/>
      <c r="BL540" s="35"/>
      <c r="BM540" s="35"/>
      <c r="BN540" s="35"/>
      <c r="BO540" s="35"/>
      <c r="BP540" s="35"/>
      <c r="BQ540" s="35"/>
      <c r="BR540" s="35"/>
      <c r="BS540" s="35"/>
      <c r="BT540" s="35"/>
      <c r="BU540" s="35"/>
      <c r="BV540" s="35"/>
      <c r="BW540" s="35"/>
      <c r="BX540" s="35"/>
      <c r="BY540" s="35"/>
      <c r="BZ540" s="35"/>
      <c r="CA540" s="35"/>
      <c r="CB540" s="35"/>
      <c r="CC540" s="35"/>
      <c r="CD540" s="35"/>
      <c r="CE540" s="35"/>
      <c r="CF540" s="35"/>
      <c r="CG540" s="35"/>
      <c r="CH540" s="35"/>
      <c r="CI540" s="35"/>
      <c r="CJ540" s="35"/>
      <c r="CK540" s="35"/>
      <c r="CL540" s="35"/>
      <c r="CM540" s="35"/>
      <c r="CN540" s="35"/>
      <c r="CO540" s="35"/>
      <c r="CP540" s="35"/>
      <c r="CQ540" s="35"/>
      <c r="CR540" s="35"/>
      <c r="CS540" s="35"/>
      <c r="CT540" s="35"/>
      <c r="CU540" s="35"/>
      <c r="CV540" s="35"/>
      <c r="CW540" s="35"/>
      <c r="CX540" s="35"/>
      <c r="CY540" s="35"/>
      <c r="CZ540" s="35"/>
      <c r="DA540" s="35"/>
      <c r="DB540" s="35"/>
      <c r="DC540" s="35"/>
      <c r="DD540" s="35"/>
      <c r="DE540" s="35"/>
      <c r="DF540" s="35"/>
      <c r="DG540" s="35"/>
      <c r="DH540" s="35"/>
      <c r="DI540" s="35"/>
      <c r="DJ540" s="35"/>
      <c r="DK540" s="35"/>
      <c r="DL540" s="35"/>
      <c r="DM540" s="35"/>
      <c r="DN540" s="35"/>
      <c r="DO540" s="35"/>
      <c r="DP540" s="35"/>
      <c r="DQ540" s="35"/>
      <c r="DR540" s="35"/>
      <c r="DS540" s="35"/>
      <c r="DT540" s="35"/>
      <c r="DU540" s="35"/>
      <c r="DV540" s="35"/>
      <c r="DW540" s="35"/>
      <c r="DX540" s="35"/>
      <c r="DY540" s="35"/>
      <c r="DZ540" s="35"/>
      <c r="EA540" s="35"/>
      <c r="EB540" s="35"/>
      <c r="EC540" s="35"/>
      <c r="ED540" s="35"/>
      <c r="EE540" s="35"/>
      <c r="EF540" s="35"/>
      <c r="EG540" s="35"/>
      <c r="EH540" s="35"/>
      <c r="EI540" s="35"/>
      <c r="EJ540" s="35"/>
      <c r="EK540" s="35"/>
      <c r="EL540" s="35"/>
      <c r="EM540" s="35"/>
      <c r="EN540" s="35"/>
      <c r="EO540" s="35"/>
      <c r="EP540" s="35"/>
      <c r="EQ540" s="35"/>
      <c r="ER540" s="35"/>
      <c r="ES540" s="35"/>
      <c r="ET540" s="35"/>
    </row>
    <row r="541" spans="1:150" s="63" customFormat="1" x14ac:dyDescent="0.2">
      <c r="A541" s="221"/>
      <c r="K541" s="70"/>
      <c r="L541" s="70"/>
      <c r="O541" s="64"/>
      <c r="P541" s="64"/>
      <c r="U541" s="52"/>
      <c r="V541" s="52"/>
      <c r="W541" s="102"/>
      <c r="X541" s="102"/>
      <c r="AH541" s="276"/>
      <c r="AN541" s="35"/>
      <c r="AO541" s="35"/>
      <c r="AP541" s="35"/>
      <c r="AQ541" s="35"/>
      <c r="AR541" s="35"/>
      <c r="AS541" s="35"/>
      <c r="AT541" s="35"/>
      <c r="AU541" s="35"/>
      <c r="AV541" s="35"/>
      <c r="AW541" s="35"/>
      <c r="AX541" s="35"/>
      <c r="AY541" s="35"/>
      <c r="AZ541" s="35"/>
      <c r="BA541" s="35"/>
      <c r="BB541" s="35"/>
      <c r="BC541" s="35"/>
      <c r="BD541" s="35"/>
      <c r="BE541" s="35"/>
      <c r="BF541" s="35"/>
      <c r="BG541" s="35"/>
      <c r="BH541" s="35"/>
      <c r="BI541" s="35"/>
      <c r="BJ541" s="35"/>
      <c r="BK541" s="35"/>
      <c r="BL541" s="35"/>
      <c r="BM541" s="35"/>
      <c r="BN541" s="35"/>
      <c r="BO541" s="35"/>
      <c r="BP541" s="35"/>
      <c r="BQ541" s="35"/>
      <c r="BR541" s="35"/>
      <c r="BS541" s="35"/>
      <c r="BT541" s="35"/>
      <c r="BU541" s="35"/>
      <c r="BV541" s="35"/>
      <c r="BW541" s="35"/>
      <c r="BX541" s="35"/>
      <c r="BY541" s="35"/>
      <c r="BZ541" s="35"/>
      <c r="CA541" s="35"/>
      <c r="CB541" s="35"/>
      <c r="CC541" s="35"/>
      <c r="CD541" s="35"/>
      <c r="CE541" s="35"/>
      <c r="CF541" s="35"/>
      <c r="CG541" s="35"/>
      <c r="CH541" s="35"/>
      <c r="CI541" s="35"/>
      <c r="CJ541" s="35"/>
      <c r="CK541" s="35"/>
      <c r="CL541" s="35"/>
      <c r="CM541" s="35"/>
      <c r="CN541" s="35"/>
      <c r="CO541" s="35"/>
      <c r="CP541" s="35"/>
      <c r="CQ541" s="35"/>
      <c r="CR541" s="35"/>
      <c r="CS541" s="35"/>
      <c r="CT541" s="35"/>
      <c r="CU541" s="35"/>
      <c r="CV541" s="35"/>
      <c r="CW541" s="35"/>
      <c r="CX541" s="35"/>
      <c r="CY541" s="35"/>
      <c r="CZ541" s="35"/>
      <c r="DA541" s="35"/>
      <c r="DB541" s="35"/>
      <c r="DC541" s="35"/>
      <c r="DD541" s="35"/>
      <c r="DE541" s="35"/>
      <c r="DF541" s="35"/>
      <c r="DG541" s="35"/>
      <c r="DH541" s="35"/>
      <c r="DI541" s="35"/>
      <c r="DJ541" s="35"/>
      <c r="DK541" s="35"/>
      <c r="DL541" s="35"/>
      <c r="DM541" s="35"/>
      <c r="DN541" s="35"/>
      <c r="DO541" s="35"/>
      <c r="DP541" s="35"/>
      <c r="DQ541" s="35"/>
      <c r="DR541" s="35"/>
      <c r="DS541" s="35"/>
      <c r="DT541" s="35"/>
      <c r="DU541" s="35"/>
      <c r="DV541" s="35"/>
      <c r="DW541" s="35"/>
      <c r="DX541" s="35"/>
      <c r="DY541" s="35"/>
      <c r="DZ541" s="35"/>
      <c r="EA541" s="35"/>
      <c r="EB541" s="35"/>
      <c r="EC541" s="35"/>
      <c r="ED541" s="35"/>
      <c r="EE541" s="35"/>
      <c r="EF541" s="35"/>
      <c r="EG541" s="35"/>
      <c r="EH541" s="35"/>
      <c r="EI541" s="35"/>
      <c r="EJ541" s="35"/>
      <c r="EK541" s="35"/>
      <c r="EL541" s="35"/>
      <c r="EM541" s="35"/>
      <c r="EN541" s="35"/>
      <c r="EO541" s="35"/>
      <c r="EP541" s="35"/>
      <c r="EQ541" s="35"/>
      <c r="ER541" s="35"/>
      <c r="ES541" s="35"/>
      <c r="ET541" s="35"/>
    </row>
    <row r="542" spans="1:150" s="63" customFormat="1" x14ac:dyDescent="0.2">
      <c r="A542" s="221"/>
      <c r="K542" s="70"/>
      <c r="L542" s="70"/>
      <c r="O542" s="64"/>
      <c r="P542" s="64"/>
      <c r="U542" s="52"/>
      <c r="V542" s="52"/>
      <c r="W542" s="102"/>
      <c r="X542" s="102"/>
      <c r="AH542" s="276"/>
      <c r="AN542" s="35"/>
      <c r="AO542" s="35"/>
      <c r="AP542" s="35"/>
      <c r="AQ542" s="35"/>
      <c r="AR542" s="35"/>
      <c r="AS542" s="35"/>
      <c r="AT542" s="35"/>
      <c r="AU542" s="35"/>
      <c r="AV542" s="35"/>
      <c r="AW542" s="35"/>
      <c r="AX542" s="35"/>
      <c r="AY542" s="35"/>
      <c r="AZ542" s="35"/>
      <c r="BA542" s="35"/>
      <c r="BB542" s="35"/>
      <c r="BC542" s="35"/>
      <c r="BD542" s="35"/>
      <c r="BE542" s="35"/>
      <c r="BF542" s="35"/>
      <c r="BG542" s="35"/>
      <c r="BH542" s="35"/>
      <c r="BI542" s="35"/>
      <c r="BJ542" s="35"/>
      <c r="BK542" s="35"/>
      <c r="BL542" s="35"/>
      <c r="BM542" s="35"/>
      <c r="BN542" s="35"/>
      <c r="BO542" s="35"/>
      <c r="BP542" s="35"/>
      <c r="BQ542" s="35"/>
      <c r="BR542" s="35"/>
      <c r="BS542" s="35"/>
      <c r="BT542" s="35"/>
      <c r="BU542" s="35"/>
      <c r="BV542" s="35"/>
      <c r="BW542" s="35"/>
      <c r="BX542" s="35"/>
      <c r="BY542" s="35"/>
      <c r="BZ542" s="35"/>
      <c r="CA542" s="35"/>
      <c r="CB542" s="35"/>
      <c r="CC542" s="35"/>
      <c r="CD542" s="35"/>
      <c r="CE542" s="35"/>
      <c r="CF542" s="35"/>
      <c r="CG542" s="35"/>
      <c r="CH542" s="35"/>
      <c r="CI542" s="35"/>
      <c r="CJ542" s="35"/>
      <c r="CK542" s="35"/>
      <c r="CL542" s="35"/>
      <c r="CM542" s="35"/>
      <c r="CN542" s="35"/>
      <c r="CO542" s="35"/>
      <c r="CP542" s="35"/>
      <c r="CQ542" s="35"/>
      <c r="CR542" s="35"/>
      <c r="CS542" s="35"/>
      <c r="CT542" s="35"/>
      <c r="CU542" s="35"/>
      <c r="CV542" s="35"/>
      <c r="CW542" s="35"/>
      <c r="CX542" s="35"/>
      <c r="CY542" s="35"/>
      <c r="CZ542" s="35"/>
      <c r="DA542" s="35"/>
      <c r="DB542" s="35"/>
      <c r="DC542" s="35"/>
      <c r="DD542" s="35"/>
      <c r="DE542" s="35"/>
      <c r="DF542" s="35"/>
      <c r="DG542" s="35"/>
      <c r="DH542" s="35"/>
      <c r="DI542" s="35"/>
      <c r="DJ542" s="35"/>
      <c r="DK542" s="35"/>
      <c r="DL542" s="35"/>
      <c r="DM542" s="35"/>
      <c r="DN542" s="35"/>
      <c r="DO542" s="35"/>
      <c r="DP542" s="35"/>
      <c r="DQ542" s="35"/>
      <c r="DR542" s="35"/>
      <c r="DS542" s="35"/>
      <c r="DT542" s="35"/>
      <c r="DU542" s="35"/>
      <c r="DV542" s="35"/>
      <c r="DW542" s="35"/>
      <c r="DX542" s="35"/>
      <c r="DY542" s="35"/>
      <c r="DZ542" s="35"/>
      <c r="EA542" s="35"/>
      <c r="EB542" s="35"/>
      <c r="EC542" s="35"/>
      <c r="ED542" s="35"/>
      <c r="EE542" s="35"/>
      <c r="EF542" s="35"/>
      <c r="EG542" s="35"/>
      <c r="EH542" s="35"/>
      <c r="EI542" s="35"/>
      <c r="EJ542" s="35"/>
      <c r="EK542" s="35"/>
      <c r="EL542" s="35"/>
      <c r="EM542" s="35"/>
      <c r="EN542" s="35"/>
      <c r="EO542" s="35"/>
      <c r="EP542" s="35"/>
      <c r="EQ542" s="35"/>
      <c r="ER542" s="35"/>
      <c r="ES542" s="35"/>
      <c r="ET542" s="35"/>
    </row>
    <row r="543" spans="1:150" s="63" customFormat="1" x14ac:dyDescent="0.2">
      <c r="A543" s="221"/>
      <c r="K543" s="70"/>
      <c r="L543" s="70"/>
      <c r="O543" s="64"/>
      <c r="P543" s="64"/>
      <c r="U543" s="52"/>
      <c r="V543" s="52"/>
      <c r="W543" s="102"/>
      <c r="X543" s="102"/>
      <c r="AH543" s="276"/>
      <c r="AN543" s="35"/>
      <c r="AO543" s="35"/>
      <c r="AP543" s="35"/>
      <c r="AQ543" s="35"/>
      <c r="AR543" s="35"/>
      <c r="AS543" s="35"/>
      <c r="AT543" s="35"/>
      <c r="AU543" s="35"/>
      <c r="AV543" s="35"/>
      <c r="AW543" s="35"/>
      <c r="AX543" s="35"/>
      <c r="AY543" s="35"/>
      <c r="AZ543" s="35"/>
      <c r="BA543" s="35"/>
      <c r="BB543" s="35"/>
      <c r="BC543" s="35"/>
      <c r="BD543" s="35"/>
      <c r="BE543" s="35"/>
      <c r="BF543" s="35"/>
      <c r="BG543" s="35"/>
      <c r="BH543" s="35"/>
      <c r="BI543" s="35"/>
      <c r="BJ543" s="35"/>
      <c r="BK543" s="35"/>
      <c r="BL543" s="35"/>
      <c r="BM543" s="35"/>
      <c r="BN543" s="35"/>
      <c r="BO543" s="35"/>
      <c r="BP543" s="35"/>
      <c r="BQ543" s="35"/>
      <c r="BR543" s="35"/>
      <c r="BS543" s="35"/>
      <c r="BT543" s="35"/>
      <c r="BU543" s="35"/>
      <c r="BV543" s="35"/>
      <c r="BW543" s="35"/>
      <c r="BX543" s="35"/>
      <c r="BY543" s="35"/>
      <c r="BZ543" s="35"/>
      <c r="CA543" s="35"/>
      <c r="CB543" s="35"/>
      <c r="CC543" s="35"/>
      <c r="CD543" s="35"/>
      <c r="CE543" s="35"/>
      <c r="CF543" s="35"/>
      <c r="CG543" s="35"/>
      <c r="CH543" s="35"/>
      <c r="CI543" s="35"/>
      <c r="CJ543" s="35"/>
      <c r="CK543" s="35"/>
      <c r="CL543" s="35"/>
      <c r="CM543" s="35"/>
      <c r="CN543" s="35"/>
      <c r="CO543" s="35"/>
      <c r="CP543" s="35"/>
      <c r="CQ543" s="35"/>
      <c r="CR543" s="35"/>
      <c r="CS543" s="35"/>
      <c r="CT543" s="35"/>
      <c r="CU543" s="35"/>
      <c r="CV543" s="35"/>
      <c r="CW543" s="35"/>
      <c r="CX543" s="35"/>
      <c r="CY543" s="35"/>
      <c r="CZ543" s="35"/>
      <c r="DA543" s="35"/>
      <c r="DB543" s="35"/>
      <c r="DC543" s="35"/>
      <c r="DD543" s="35"/>
      <c r="DE543" s="35"/>
      <c r="DF543" s="35"/>
      <c r="DG543" s="35"/>
      <c r="DH543" s="35"/>
      <c r="DI543" s="35"/>
      <c r="DJ543" s="35"/>
      <c r="DK543" s="35"/>
      <c r="DL543" s="35"/>
      <c r="DM543" s="35"/>
      <c r="DN543" s="35"/>
      <c r="DO543" s="35"/>
      <c r="DP543" s="35"/>
      <c r="DQ543" s="35"/>
      <c r="DR543" s="35"/>
      <c r="DS543" s="35"/>
      <c r="DT543" s="35"/>
      <c r="DU543" s="35"/>
      <c r="DV543" s="35"/>
      <c r="DW543" s="35"/>
      <c r="DX543" s="35"/>
      <c r="DY543" s="35"/>
      <c r="DZ543" s="35"/>
      <c r="EA543" s="35"/>
      <c r="EB543" s="35"/>
      <c r="EC543" s="35"/>
      <c r="ED543" s="35"/>
      <c r="EE543" s="35"/>
      <c r="EF543" s="35"/>
      <c r="EG543" s="35"/>
      <c r="EH543" s="35"/>
      <c r="EI543" s="35"/>
      <c r="EJ543" s="35"/>
      <c r="EK543" s="35"/>
      <c r="EL543" s="35"/>
      <c r="EM543" s="35"/>
      <c r="EN543" s="35"/>
      <c r="EO543" s="35"/>
      <c r="EP543" s="35"/>
      <c r="EQ543" s="35"/>
      <c r="ER543" s="35"/>
      <c r="ES543" s="35"/>
      <c r="ET543" s="35"/>
    </row>
    <row r="544" spans="1:150" s="63" customFormat="1" x14ac:dyDescent="0.2">
      <c r="A544" s="221"/>
      <c r="K544" s="70"/>
      <c r="L544" s="70"/>
      <c r="O544" s="64"/>
      <c r="P544" s="64"/>
      <c r="U544" s="52"/>
      <c r="V544" s="52"/>
      <c r="W544" s="102"/>
      <c r="X544" s="102"/>
      <c r="AH544" s="276"/>
      <c r="AN544" s="35"/>
      <c r="AO544" s="35"/>
      <c r="AP544" s="35"/>
      <c r="AQ544" s="35"/>
      <c r="AR544" s="35"/>
      <c r="AS544" s="35"/>
      <c r="AT544" s="35"/>
      <c r="AU544" s="35"/>
      <c r="AV544" s="35"/>
      <c r="AW544" s="35"/>
      <c r="AX544" s="35"/>
      <c r="AY544" s="35"/>
      <c r="AZ544" s="35"/>
      <c r="BA544" s="35"/>
      <c r="BB544" s="35"/>
      <c r="BC544" s="35"/>
      <c r="BD544" s="35"/>
      <c r="BE544" s="35"/>
      <c r="BF544" s="35"/>
      <c r="BG544" s="35"/>
      <c r="BH544" s="35"/>
      <c r="BI544" s="35"/>
      <c r="BJ544" s="35"/>
      <c r="BK544" s="35"/>
      <c r="BL544" s="35"/>
      <c r="BM544" s="35"/>
      <c r="BN544" s="35"/>
      <c r="BO544" s="35"/>
      <c r="BP544" s="35"/>
      <c r="BQ544" s="35"/>
      <c r="BR544" s="35"/>
      <c r="BS544" s="35"/>
      <c r="BT544" s="35"/>
      <c r="BU544" s="35"/>
      <c r="BV544" s="35"/>
      <c r="BW544" s="35"/>
      <c r="BX544" s="35"/>
      <c r="BY544" s="35"/>
      <c r="BZ544" s="35"/>
      <c r="CA544" s="35"/>
      <c r="CB544" s="35"/>
      <c r="CC544" s="35"/>
      <c r="CD544" s="35"/>
      <c r="CE544" s="35"/>
      <c r="CF544" s="35"/>
      <c r="CG544" s="35"/>
      <c r="CH544" s="35"/>
      <c r="CI544" s="35"/>
      <c r="CJ544" s="35"/>
      <c r="CK544" s="35"/>
      <c r="CL544" s="35"/>
      <c r="CM544" s="35"/>
      <c r="CN544" s="35"/>
      <c r="CO544" s="35"/>
      <c r="CP544" s="35"/>
      <c r="CQ544" s="35"/>
      <c r="CR544" s="35"/>
      <c r="CS544" s="35"/>
      <c r="CT544" s="35"/>
      <c r="CU544" s="35"/>
      <c r="CV544" s="35"/>
      <c r="CW544" s="35"/>
      <c r="CX544" s="35"/>
      <c r="CY544" s="35"/>
      <c r="CZ544" s="35"/>
      <c r="DA544" s="35"/>
      <c r="DB544" s="35"/>
      <c r="DC544" s="35"/>
      <c r="DD544" s="35"/>
      <c r="DE544" s="35"/>
      <c r="DF544" s="35"/>
      <c r="DG544" s="35"/>
      <c r="DH544" s="35"/>
      <c r="DI544" s="35"/>
      <c r="DJ544" s="35"/>
      <c r="DK544" s="35"/>
      <c r="DL544" s="35"/>
      <c r="DM544" s="35"/>
      <c r="DN544" s="35"/>
      <c r="DO544" s="35"/>
      <c r="DP544" s="35"/>
      <c r="DQ544" s="35"/>
      <c r="DR544" s="35"/>
      <c r="DS544" s="35"/>
      <c r="DT544" s="35"/>
      <c r="DU544" s="35"/>
      <c r="DV544" s="35"/>
      <c r="DW544" s="35"/>
      <c r="DX544" s="35"/>
      <c r="DY544" s="35"/>
      <c r="DZ544" s="35"/>
      <c r="EA544" s="35"/>
      <c r="EB544" s="35"/>
      <c r="EC544" s="35"/>
      <c r="ED544" s="35"/>
      <c r="EE544" s="35"/>
      <c r="EF544" s="35"/>
      <c r="EG544" s="35"/>
      <c r="EH544" s="35"/>
      <c r="EI544" s="35"/>
      <c r="EJ544" s="35"/>
      <c r="EK544" s="35"/>
      <c r="EL544" s="35"/>
      <c r="EM544" s="35"/>
      <c r="EN544" s="35"/>
      <c r="EO544" s="35"/>
      <c r="EP544" s="35"/>
      <c r="EQ544" s="35"/>
      <c r="ER544" s="35"/>
      <c r="ES544" s="35"/>
      <c r="ET544" s="35"/>
    </row>
    <row r="545" spans="1:150" s="63" customFormat="1" x14ac:dyDescent="0.2">
      <c r="A545" s="221"/>
      <c r="K545" s="70"/>
      <c r="L545" s="70"/>
      <c r="O545" s="64"/>
      <c r="P545" s="64"/>
      <c r="U545" s="52"/>
      <c r="V545" s="52"/>
      <c r="W545" s="102"/>
      <c r="X545" s="102"/>
      <c r="AH545" s="276"/>
      <c r="AN545" s="35"/>
      <c r="AO545" s="35"/>
      <c r="AP545" s="35"/>
      <c r="AQ545" s="35"/>
      <c r="AR545" s="35"/>
      <c r="AS545" s="35"/>
      <c r="AT545" s="35"/>
      <c r="AU545" s="35"/>
      <c r="AV545" s="35"/>
      <c r="AW545" s="35"/>
      <c r="AX545" s="35"/>
      <c r="AY545" s="35"/>
      <c r="AZ545" s="35"/>
      <c r="BA545" s="35"/>
      <c r="BB545" s="35"/>
      <c r="BC545" s="35"/>
      <c r="BD545" s="35"/>
      <c r="BE545" s="35"/>
      <c r="BF545" s="35"/>
      <c r="BG545" s="35"/>
      <c r="BH545" s="35"/>
      <c r="BI545" s="35"/>
      <c r="BJ545" s="35"/>
      <c r="BK545" s="35"/>
      <c r="BL545" s="35"/>
      <c r="BM545" s="35"/>
      <c r="BN545" s="35"/>
      <c r="BO545" s="35"/>
      <c r="BP545" s="35"/>
      <c r="BQ545" s="35"/>
      <c r="BR545" s="35"/>
      <c r="BS545" s="35"/>
      <c r="BT545" s="35"/>
      <c r="BU545" s="35"/>
      <c r="BV545" s="35"/>
      <c r="BW545" s="35"/>
      <c r="BX545" s="35"/>
      <c r="BY545" s="35"/>
      <c r="BZ545" s="35"/>
      <c r="CA545" s="35"/>
      <c r="CB545" s="35"/>
      <c r="CC545" s="35"/>
      <c r="CD545" s="35"/>
      <c r="CE545" s="35"/>
      <c r="CF545" s="35"/>
      <c r="CG545" s="35"/>
      <c r="CH545" s="35"/>
      <c r="CI545" s="35"/>
      <c r="CJ545" s="35"/>
      <c r="CK545" s="35"/>
      <c r="CL545" s="35"/>
      <c r="CM545" s="35"/>
      <c r="CN545" s="35"/>
      <c r="CO545" s="35"/>
      <c r="CP545" s="35"/>
      <c r="CQ545" s="35"/>
      <c r="CR545" s="35"/>
      <c r="CS545" s="35"/>
      <c r="CT545" s="35"/>
      <c r="CU545" s="35"/>
      <c r="CV545" s="35"/>
      <c r="CW545" s="35"/>
      <c r="CX545" s="35"/>
      <c r="CY545" s="35"/>
      <c r="CZ545" s="35"/>
      <c r="DA545" s="35"/>
      <c r="DB545" s="35"/>
      <c r="DC545" s="35"/>
      <c r="DD545" s="35"/>
      <c r="DE545" s="35"/>
      <c r="DF545" s="35"/>
      <c r="DG545" s="35"/>
      <c r="DH545" s="35"/>
      <c r="DI545" s="35"/>
      <c r="DJ545" s="35"/>
      <c r="DK545" s="35"/>
      <c r="DL545" s="35"/>
      <c r="DM545" s="35"/>
      <c r="DN545" s="35"/>
      <c r="DO545" s="35"/>
      <c r="DP545" s="35"/>
      <c r="DQ545" s="35"/>
      <c r="DR545" s="35"/>
      <c r="DS545" s="35"/>
      <c r="DT545" s="35"/>
      <c r="DU545" s="35"/>
      <c r="DV545" s="35"/>
      <c r="DW545" s="35"/>
      <c r="DX545" s="35"/>
      <c r="DY545" s="35"/>
      <c r="DZ545" s="35"/>
      <c r="EA545" s="35"/>
      <c r="EB545" s="35"/>
      <c r="EC545" s="35"/>
      <c r="ED545" s="35"/>
      <c r="EE545" s="35"/>
      <c r="EF545" s="35"/>
      <c r="EG545" s="35"/>
      <c r="EH545" s="35"/>
      <c r="EI545" s="35"/>
      <c r="EJ545" s="35"/>
      <c r="EK545" s="35"/>
      <c r="EL545" s="35"/>
      <c r="EM545" s="35"/>
      <c r="EN545" s="35"/>
      <c r="EO545" s="35"/>
      <c r="EP545" s="35"/>
      <c r="EQ545" s="35"/>
      <c r="ER545" s="35"/>
      <c r="ES545" s="35"/>
      <c r="ET545" s="35"/>
    </row>
    <row r="546" spans="1:150" s="63" customFormat="1" x14ac:dyDescent="0.2">
      <c r="A546" s="221"/>
      <c r="K546" s="70"/>
      <c r="L546" s="70"/>
      <c r="O546" s="64"/>
      <c r="P546" s="64"/>
      <c r="U546" s="52"/>
      <c r="V546" s="52"/>
      <c r="W546" s="102"/>
      <c r="X546" s="102"/>
      <c r="AH546" s="276"/>
      <c r="AN546" s="35"/>
      <c r="AO546" s="35"/>
      <c r="AP546" s="35"/>
      <c r="AQ546" s="35"/>
      <c r="AR546" s="35"/>
      <c r="AS546" s="35"/>
      <c r="AT546" s="35"/>
      <c r="AU546" s="35"/>
      <c r="AV546" s="35"/>
      <c r="AW546" s="35"/>
      <c r="AX546" s="35"/>
      <c r="AY546" s="35"/>
      <c r="AZ546" s="35"/>
      <c r="BA546" s="35"/>
      <c r="BB546" s="35"/>
      <c r="BC546" s="35"/>
      <c r="BD546" s="35"/>
      <c r="BE546" s="35"/>
      <c r="BF546" s="35"/>
      <c r="BG546" s="35"/>
      <c r="BH546" s="35"/>
      <c r="BI546" s="35"/>
      <c r="BJ546" s="35"/>
      <c r="BK546" s="35"/>
      <c r="BL546" s="35"/>
      <c r="BM546" s="35"/>
      <c r="BN546" s="35"/>
      <c r="BO546" s="35"/>
      <c r="BP546" s="35"/>
      <c r="BQ546" s="35"/>
      <c r="BR546" s="35"/>
      <c r="BS546" s="35"/>
      <c r="BT546" s="35"/>
      <c r="BU546" s="35"/>
      <c r="BV546" s="35"/>
      <c r="BW546" s="35"/>
      <c r="BX546" s="35"/>
      <c r="BY546" s="35"/>
      <c r="BZ546" s="35"/>
      <c r="CA546" s="35"/>
      <c r="CB546" s="35"/>
      <c r="CC546" s="35"/>
      <c r="CD546" s="35"/>
      <c r="CE546" s="35"/>
      <c r="CF546" s="35"/>
      <c r="CG546" s="35"/>
      <c r="CH546" s="35"/>
      <c r="CI546" s="35"/>
      <c r="CJ546" s="35"/>
      <c r="CK546" s="35"/>
      <c r="CL546" s="35"/>
      <c r="CM546" s="35"/>
      <c r="CN546" s="35"/>
      <c r="CO546" s="35"/>
      <c r="CP546" s="35"/>
      <c r="CQ546" s="35"/>
      <c r="CR546" s="35"/>
      <c r="CS546" s="35"/>
      <c r="CT546" s="35"/>
      <c r="CU546" s="35"/>
      <c r="CV546" s="35"/>
      <c r="CW546" s="35"/>
      <c r="CX546" s="35"/>
      <c r="CY546" s="35"/>
      <c r="CZ546" s="35"/>
      <c r="DA546" s="35"/>
      <c r="DB546" s="35"/>
      <c r="DC546" s="35"/>
      <c r="DD546" s="35"/>
      <c r="DE546" s="35"/>
      <c r="DF546" s="35"/>
      <c r="DG546" s="35"/>
      <c r="DH546" s="35"/>
      <c r="DI546" s="35"/>
      <c r="DJ546" s="35"/>
      <c r="DK546" s="35"/>
      <c r="DL546" s="35"/>
      <c r="DM546" s="35"/>
      <c r="DN546" s="35"/>
      <c r="DO546" s="35"/>
      <c r="DP546" s="35"/>
      <c r="DQ546" s="35"/>
      <c r="DR546" s="35"/>
      <c r="DS546" s="35"/>
      <c r="DT546" s="35"/>
      <c r="DU546" s="35"/>
      <c r="DV546" s="35"/>
      <c r="DW546" s="35"/>
      <c r="DX546" s="35"/>
      <c r="DY546" s="35"/>
      <c r="DZ546" s="35"/>
      <c r="EA546" s="35"/>
      <c r="EB546" s="35"/>
      <c r="EC546" s="35"/>
      <c r="ED546" s="35"/>
      <c r="EE546" s="35"/>
      <c r="EF546" s="35"/>
      <c r="EG546" s="35"/>
      <c r="EH546" s="35"/>
      <c r="EI546" s="35"/>
      <c r="EJ546" s="35"/>
      <c r="EK546" s="35"/>
      <c r="EL546" s="35"/>
      <c r="EM546" s="35"/>
      <c r="EN546" s="35"/>
      <c r="EO546" s="35"/>
      <c r="EP546" s="35"/>
      <c r="EQ546" s="35"/>
      <c r="ER546" s="35"/>
      <c r="ES546" s="35"/>
      <c r="ET546" s="35"/>
    </row>
    <row r="547" spans="1:150" s="63" customFormat="1" x14ac:dyDescent="0.2">
      <c r="A547" s="221"/>
      <c r="K547" s="70"/>
      <c r="L547" s="70"/>
      <c r="O547" s="64"/>
      <c r="P547" s="64"/>
      <c r="U547" s="52"/>
      <c r="V547" s="52"/>
      <c r="W547" s="102"/>
      <c r="X547" s="102"/>
      <c r="AH547" s="276"/>
      <c r="AN547" s="35"/>
      <c r="AO547" s="35"/>
      <c r="AP547" s="35"/>
      <c r="AQ547" s="35"/>
      <c r="AR547" s="35"/>
      <c r="AS547" s="35"/>
      <c r="AT547" s="35"/>
      <c r="AU547" s="35"/>
      <c r="AV547" s="35"/>
      <c r="AW547" s="35"/>
      <c r="AX547" s="35"/>
      <c r="AY547" s="35"/>
      <c r="AZ547" s="35"/>
      <c r="BA547" s="35"/>
      <c r="BB547" s="35"/>
      <c r="BC547" s="35"/>
      <c r="BD547" s="35"/>
      <c r="BE547" s="35"/>
      <c r="BF547" s="35"/>
      <c r="BG547" s="35"/>
      <c r="BH547" s="35"/>
      <c r="BI547" s="35"/>
      <c r="BJ547" s="35"/>
      <c r="BK547" s="35"/>
      <c r="BL547" s="35"/>
      <c r="BM547" s="35"/>
      <c r="BN547" s="35"/>
      <c r="BO547" s="35"/>
      <c r="BP547" s="35"/>
      <c r="BQ547" s="35"/>
      <c r="BR547" s="35"/>
      <c r="BS547" s="35"/>
      <c r="BT547" s="35"/>
      <c r="BU547" s="35"/>
      <c r="BV547" s="35"/>
      <c r="BW547" s="35"/>
      <c r="BX547" s="35"/>
      <c r="BY547" s="35"/>
      <c r="BZ547" s="35"/>
      <c r="CA547" s="35"/>
      <c r="CB547" s="35"/>
      <c r="CC547" s="35"/>
      <c r="CD547" s="35"/>
      <c r="CE547" s="35"/>
      <c r="CF547" s="35"/>
      <c r="CG547" s="35"/>
      <c r="CH547" s="35"/>
      <c r="CI547" s="35"/>
      <c r="CJ547" s="35"/>
      <c r="CK547" s="35"/>
      <c r="CL547" s="35"/>
      <c r="CM547" s="35"/>
      <c r="CN547" s="35"/>
      <c r="CO547" s="35"/>
      <c r="CP547" s="35"/>
      <c r="CQ547" s="35"/>
      <c r="CR547" s="35"/>
      <c r="CS547" s="35"/>
      <c r="CT547" s="35"/>
      <c r="CU547" s="35"/>
      <c r="CV547" s="35"/>
      <c r="CW547" s="35"/>
      <c r="CX547" s="35"/>
      <c r="CY547" s="35"/>
      <c r="CZ547" s="35"/>
      <c r="DA547" s="35"/>
      <c r="DB547" s="35"/>
      <c r="DC547" s="35"/>
      <c r="DD547" s="35"/>
      <c r="DE547" s="35"/>
      <c r="DF547" s="35"/>
      <c r="DG547" s="35"/>
      <c r="DH547" s="35"/>
      <c r="DI547" s="35"/>
      <c r="DJ547" s="35"/>
      <c r="DK547" s="35"/>
      <c r="DL547" s="35"/>
      <c r="DM547" s="35"/>
      <c r="DN547" s="35"/>
      <c r="DO547" s="35"/>
      <c r="DP547" s="35"/>
      <c r="DQ547" s="35"/>
      <c r="DR547" s="35"/>
      <c r="DS547" s="35"/>
      <c r="DT547" s="35"/>
      <c r="DU547" s="35"/>
      <c r="DV547" s="35"/>
      <c r="DW547" s="35"/>
      <c r="DX547" s="35"/>
      <c r="DY547" s="35"/>
      <c r="DZ547" s="35"/>
      <c r="EA547" s="35"/>
      <c r="EB547" s="35"/>
      <c r="EC547" s="35"/>
      <c r="ED547" s="35"/>
      <c r="EE547" s="35"/>
      <c r="EF547" s="35"/>
      <c r="EG547" s="35"/>
      <c r="EH547" s="35"/>
      <c r="EI547" s="35"/>
      <c r="EJ547" s="35"/>
      <c r="EK547" s="35"/>
      <c r="EL547" s="35"/>
      <c r="EM547" s="35"/>
      <c r="EN547" s="35"/>
      <c r="EO547" s="35"/>
      <c r="EP547" s="35"/>
      <c r="EQ547" s="35"/>
      <c r="ER547" s="35"/>
      <c r="ES547" s="35"/>
      <c r="ET547" s="35"/>
    </row>
    <row r="548" spans="1:150" s="63" customFormat="1" x14ac:dyDescent="0.2">
      <c r="A548" s="221"/>
      <c r="K548" s="70"/>
      <c r="L548" s="70"/>
      <c r="O548" s="64"/>
      <c r="P548" s="64"/>
      <c r="U548" s="52"/>
      <c r="V548" s="52"/>
      <c r="W548" s="102"/>
      <c r="X548" s="102"/>
      <c r="AH548" s="276"/>
      <c r="AN548" s="35"/>
      <c r="AO548" s="35"/>
      <c r="AP548" s="35"/>
      <c r="AQ548" s="35"/>
      <c r="AR548" s="35"/>
      <c r="AS548" s="35"/>
      <c r="AT548" s="35"/>
      <c r="AU548" s="35"/>
      <c r="AV548" s="35"/>
      <c r="AW548" s="35"/>
      <c r="AX548" s="35"/>
      <c r="AY548" s="35"/>
      <c r="AZ548" s="35"/>
      <c r="BA548" s="35"/>
      <c r="BB548" s="35"/>
      <c r="BC548" s="35"/>
      <c r="BD548" s="35"/>
      <c r="BE548" s="35"/>
      <c r="BF548" s="35"/>
      <c r="BG548" s="35"/>
      <c r="BH548" s="35"/>
      <c r="BI548" s="35"/>
      <c r="BJ548" s="35"/>
      <c r="BK548" s="35"/>
      <c r="BL548" s="35"/>
      <c r="BM548" s="35"/>
      <c r="BN548" s="35"/>
      <c r="BO548" s="35"/>
      <c r="BP548" s="35"/>
      <c r="BQ548" s="35"/>
      <c r="BR548" s="35"/>
      <c r="BS548" s="35"/>
      <c r="BT548" s="35"/>
      <c r="BU548" s="35"/>
      <c r="BV548" s="35"/>
      <c r="BW548" s="35"/>
      <c r="BX548" s="35"/>
      <c r="BY548" s="35"/>
      <c r="BZ548" s="35"/>
      <c r="CA548" s="35"/>
      <c r="CB548" s="35"/>
      <c r="CC548" s="35"/>
      <c r="CD548" s="35"/>
      <c r="CE548" s="35"/>
      <c r="CF548" s="35"/>
      <c r="CG548" s="35"/>
      <c r="CH548" s="35"/>
      <c r="CI548" s="35"/>
      <c r="CJ548" s="35"/>
      <c r="CK548" s="35"/>
      <c r="CL548" s="35"/>
      <c r="CM548" s="35"/>
      <c r="CN548" s="35"/>
      <c r="CO548" s="35"/>
      <c r="CP548" s="35"/>
      <c r="CQ548" s="35"/>
      <c r="CR548" s="35"/>
      <c r="CS548" s="35"/>
      <c r="CT548" s="35"/>
      <c r="CU548" s="35"/>
      <c r="CV548" s="35"/>
      <c r="CW548" s="35"/>
      <c r="CX548" s="35"/>
      <c r="CY548" s="35"/>
      <c r="CZ548" s="35"/>
      <c r="DA548" s="35"/>
      <c r="DB548" s="35"/>
      <c r="DC548" s="35"/>
      <c r="DD548" s="35"/>
      <c r="DE548" s="35"/>
      <c r="DF548" s="35"/>
      <c r="DG548" s="35"/>
      <c r="DH548" s="35"/>
      <c r="DI548" s="35"/>
      <c r="DJ548" s="35"/>
      <c r="DK548" s="35"/>
      <c r="DL548" s="35"/>
      <c r="DM548" s="35"/>
      <c r="DN548" s="35"/>
      <c r="DO548" s="35"/>
      <c r="DP548" s="35"/>
      <c r="DQ548" s="35"/>
      <c r="DR548" s="35"/>
      <c r="DS548" s="35"/>
      <c r="DT548" s="35"/>
      <c r="DU548" s="35"/>
      <c r="DV548" s="35"/>
      <c r="DW548" s="35"/>
      <c r="DX548" s="35"/>
      <c r="DY548" s="35"/>
      <c r="DZ548" s="35"/>
      <c r="EA548" s="35"/>
      <c r="EB548" s="35"/>
      <c r="EC548" s="35"/>
      <c r="ED548" s="35"/>
      <c r="EE548" s="35"/>
      <c r="EF548" s="35"/>
      <c r="EG548" s="35"/>
      <c r="EH548" s="35"/>
      <c r="EI548" s="35"/>
      <c r="EJ548" s="35"/>
      <c r="EK548" s="35"/>
      <c r="EL548" s="35"/>
      <c r="EM548" s="35"/>
      <c r="EN548" s="35"/>
      <c r="EO548" s="35"/>
      <c r="EP548" s="35"/>
      <c r="EQ548" s="35"/>
      <c r="ER548" s="35"/>
      <c r="ES548" s="35"/>
      <c r="ET548" s="35"/>
    </row>
    <row r="549" spans="1:150" s="63" customFormat="1" x14ac:dyDescent="0.2">
      <c r="A549" s="221"/>
      <c r="K549" s="70"/>
      <c r="L549" s="70"/>
      <c r="O549" s="64"/>
      <c r="P549" s="64"/>
      <c r="U549" s="52"/>
      <c r="V549" s="52"/>
      <c r="W549" s="102"/>
      <c r="X549" s="102"/>
      <c r="AH549" s="276"/>
      <c r="AN549" s="35"/>
      <c r="AO549" s="35"/>
      <c r="AP549" s="35"/>
      <c r="AQ549" s="35"/>
      <c r="AR549" s="35"/>
      <c r="AS549" s="35"/>
      <c r="AT549" s="35"/>
      <c r="AU549" s="35"/>
      <c r="AV549" s="35"/>
      <c r="AW549" s="35"/>
      <c r="AX549" s="35"/>
      <c r="AY549" s="35"/>
      <c r="AZ549" s="35"/>
      <c r="BA549" s="35"/>
      <c r="BB549" s="35"/>
      <c r="BC549" s="35"/>
      <c r="BD549" s="35"/>
      <c r="BE549" s="35"/>
      <c r="BF549" s="35"/>
      <c r="BG549" s="35"/>
      <c r="BH549" s="35"/>
      <c r="BI549" s="35"/>
      <c r="BJ549" s="35"/>
      <c r="BK549" s="35"/>
      <c r="BL549" s="35"/>
      <c r="BM549" s="35"/>
      <c r="BN549" s="35"/>
      <c r="BO549" s="35"/>
      <c r="BP549" s="35"/>
      <c r="BQ549" s="35"/>
      <c r="BR549" s="35"/>
      <c r="BS549" s="35"/>
      <c r="BT549" s="35"/>
      <c r="BU549" s="35"/>
      <c r="BV549" s="35"/>
      <c r="BW549" s="35"/>
      <c r="BX549" s="35"/>
      <c r="BY549" s="35"/>
      <c r="BZ549" s="35"/>
      <c r="CA549" s="35"/>
      <c r="CB549" s="35"/>
      <c r="CC549" s="35"/>
      <c r="CD549" s="35"/>
      <c r="CE549" s="35"/>
      <c r="CF549" s="35"/>
      <c r="CG549" s="35"/>
      <c r="CH549" s="35"/>
      <c r="CI549" s="35"/>
      <c r="CJ549" s="35"/>
      <c r="CK549" s="35"/>
      <c r="CL549" s="35"/>
      <c r="CM549" s="35"/>
      <c r="CN549" s="35"/>
      <c r="CO549" s="35"/>
      <c r="CP549" s="35"/>
      <c r="CQ549" s="35"/>
      <c r="CR549" s="35"/>
      <c r="CS549" s="35"/>
      <c r="CT549" s="35"/>
      <c r="CU549" s="35"/>
      <c r="CV549" s="35"/>
      <c r="CW549" s="35"/>
      <c r="CX549" s="35"/>
      <c r="CY549" s="35"/>
      <c r="CZ549" s="35"/>
      <c r="DA549" s="35"/>
      <c r="DB549" s="35"/>
      <c r="DC549" s="35"/>
      <c r="DD549" s="35"/>
      <c r="DE549" s="35"/>
      <c r="DF549" s="35"/>
      <c r="DG549" s="35"/>
      <c r="DH549" s="35"/>
      <c r="DI549" s="35"/>
      <c r="DJ549" s="35"/>
      <c r="DK549" s="35"/>
      <c r="DL549" s="35"/>
      <c r="DM549" s="35"/>
      <c r="DN549" s="35"/>
      <c r="DO549" s="35"/>
      <c r="DP549" s="35"/>
      <c r="DQ549" s="35"/>
      <c r="DR549" s="35"/>
      <c r="DS549" s="35"/>
      <c r="DT549" s="35"/>
      <c r="DU549" s="35"/>
      <c r="DV549" s="35"/>
      <c r="DW549" s="35"/>
      <c r="DX549" s="35"/>
      <c r="DY549" s="35"/>
      <c r="DZ549" s="35"/>
      <c r="EA549" s="35"/>
      <c r="EB549" s="35"/>
      <c r="EC549" s="35"/>
      <c r="ED549" s="35"/>
      <c r="EE549" s="35"/>
      <c r="EF549" s="35"/>
      <c r="EG549" s="35"/>
      <c r="EH549" s="35"/>
      <c r="EI549" s="35"/>
      <c r="EJ549" s="35"/>
      <c r="EK549" s="35"/>
      <c r="EL549" s="35"/>
      <c r="EM549" s="35"/>
      <c r="EN549" s="35"/>
      <c r="EO549" s="35"/>
      <c r="EP549" s="35"/>
      <c r="EQ549" s="35"/>
      <c r="ER549" s="35"/>
      <c r="ES549" s="35"/>
      <c r="ET549" s="35"/>
    </row>
    <row r="550" spans="1:150" s="63" customFormat="1" x14ac:dyDescent="0.2">
      <c r="A550" s="221"/>
      <c r="K550" s="70"/>
      <c r="L550" s="70"/>
      <c r="O550" s="64"/>
      <c r="P550" s="64"/>
      <c r="U550" s="52"/>
      <c r="V550" s="52"/>
      <c r="W550" s="102"/>
      <c r="X550" s="102"/>
      <c r="AH550" s="276"/>
      <c r="AN550" s="35"/>
      <c r="AO550" s="35"/>
      <c r="AP550" s="35"/>
      <c r="AQ550" s="35"/>
      <c r="AR550" s="35"/>
      <c r="AS550" s="35"/>
      <c r="AT550" s="35"/>
      <c r="AU550" s="35"/>
      <c r="AV550" s="35"/>
      <c r="AW550" s="35"/>
      <c r="AX550" s="35"/>
      <c r="AY550" s="35"/>
      <c r="AZ550" s="35"/>
      <c r="BA550" s="35"/>
      <c r="BB550" s="35"/>
      <c r="BC550" s="35"/>
      <c r="BD550" s="35"/>
      <c r="BE550" s="35"/>
      <c r="BF550" s="35"/>
      <c r="BG550" s="35"/>
      <c r="BH550" s="35"/>
      <c r="BI550" s="35"/>
      <c r="BJ550" s="35"/>
      <c r="BK550" s="35"/>
      <c r="BL550" s="35"/>
      <c r="BM550" s="35"/>
      <c r="BN550" s="35"/>
      <c r="BO550" s="35"/>
      <c r="BP550" s="35"/>
      <c r="BQ550" s="35"/>
      <c r="BR550" s="35"/>
      <c r="BS550" s="35"/>
      <c r="BT550" s="35"/>
      <c r="BU550" s="35"/>
      <c r="BV550" s="35"/>
      <c r="BW550" s="35"/>
      <c r="BX550" s="35"/>
      <c r="BY550" s="35"/>
      <c r="BZ550" s="35"/>
      <c r="CA550" s="35"/>
      <c r="CB550" s="35"/>
      <c r="CC550" s="35"/>
      <c r="CD550" s="35"/>
      <c r="CE550" s="35"/>
      <c r="CF550" s="35"/>
      <c r="CG550" s="35"/>
      <c r="CH550" s="35"/>
      <c r="CI550" s="35"/>
      <c r="CJ550" s="35"/>
      <c r="CK550" s="35"/>
      <c r="CL550" s="35"/>
      <c r="CM550" s="35"/>
      <c r="CN550" s="35"/>
      <c r="CO550" s="35"/>
      <c r="CP550" s="35"/>
      <c r="CQ550" s="35"/>
      <c r="CR550" s="35"/>
      <c r="CS550" s="35"/>
      <c r="CT550" s="35"/>
      <c r="CU550" s="35"/>
      <c r="CV550" s="35"/>
      <c r="CW550" s="35"/>
      <c r="CX550" s="35"/>
      <c r="CY550" s="35"/>
      <c r="CZ550" s="35"/>
      <c r="DA550" s="35"/>
      <c r="DB550" s="35"/>
      <c r="DC550" s="35"/>
      <c r="DD550" s="35"/>
      <c r="DE550" s="35"/>
      <c r="DF550" s="35"/>
      <c r="DG550" s="35"/>
      <c r="DH550" s="35"/>
      <c r="DI550" s="35"/>
      <c r="DJ550" s="35"/>
      <c r="DK550" s="35"/>
      <c r="DL550" s="35"/>
      <c r="DM550" s="35"/>
      <c r="DN550" s="35"/>
      <c r="DO550" s="35"/>
      <c r="DP550" s="35"/>
      <c r="DQ550" s="35"/>
      <c r="DR550" s="35"/>
      <c r="DS550" s="35"/>
      <c r="DT550" s="35"/>
      <c r="DU550" s="35"/>
      <c r="DV550" s="35"/>
      <c r="DW550" s="35"/>
      <c r="DX550" s="35"/>
      <c r="DY550" s="35"/>
      <c r="DZ550" s="35"/>
      <c r="EA550" s="35"/>
      <c r="EB550" s="35"/>
      <c r="EC550" s="35"/>
      <c r="ED550" s="35"/>
      <c r="EE550" s="35"/>
      <c r="EF550" s="35"/>
      <c r="EG550" s="35"/>
      <c r="EH550" s="35"/>
      <c r="EI550" s="35"/>
      <c r="EJ550" s="35"/>
      <c r="EK550" s="35"/>
      <c r="EL550" s="35"/>
      <c r="EM550" s="35"/>
      <c r="EN550" s="35"/>
      <c r="EO550" s="35"/>
      <c r="EP550" s="35"/>
      <c r="EQ550" s="35"/>
      <c r="ER550" s="35"/>
      <c r="ES550" s="35"/>
      <c r="ET550" s="35"/>
    </row>
    <row r="551" spans="1:150" s="63" customFormat="1" x14ac:dyDescent="0.2">
      <c r="A551" s="221"/>
      <c r="K551" s="70"/>
      <c r="L551" s="70"/>
      <c r="O551" s="64"/>
      <c r="P551" s="64"/>
      <c r="U551" s="52"/>
      <c r="V551" s="52"/>
      <c r="W551" s="102"/>
      <c r="X551" s="102"/>
      <c r="AH551" s="276"/>
      <c r="AN551" s="35"/>
      <c r="AO551" s="35"/>
      <c r="AP551" s="35"/>
      <c r="AQ551" s="35"/>
      <c r="AR551" s="35"/>
      <c r="AS551" s="35"/>
      <c r="AT551" s="35"/>
      <c r="AU551" s="35"/>
      <c r="AV551" s="35"/>
      <c r="AW551" s="35"/>
      <c r="AX551" s="35"/>
      <c r="AY551" s="35"/>
      <c r="AZ551" s="35"/>
      <c r="BA551" s="35"/>
      <c r="BB551" s="35"/>
      <c r="BC551" s="35"/>
      <c r="BD551" s="35"/>
      <c r="BE551" s="35"/>
      <c r="BF551" s="35"/>
      <c r="BG551" s="35"/>
      <c r="BH551" s="35"/>
      <c r="BI551" s="35"/>
      <c r="BJ551" s="35"/>
      <c r="BK551" s="35"/>
      <c r="BL551" s="35"/>
      <c r="BM551" s="35"/>
      <c r="BN551" s="35"/>
      <c r="BO551" s="35"/>
      <c r="BP551" s="35"/>
      <c r="BQ551" s="35"/>
      <c r="BR551" s="35"/>
      <c r="BS551" s="35"/>
      <c r="BT551" s="35"/>
      <c r="BU551" s="35"/>
      <c r="BV551" s="35"/>
      <c r="BW551" s="35"/>
      <c r="BX551" s="35"/>
      <c r="BY551" s="35"/>
      <c r="BZ551" s="35"/>
      <c r="CA551" s="35"/>
      <c r="CB551" s="35"/>
      <c r="CC551" s="35"/>
      <c r="CD551" s="35"/>
      <c r="CE551" s="35"/>
      <c r="CF551" s="35"/>
      <c r="CG551" s="35"/>
      <c r="CH551" s="35"/>
      <c r="CI551" s="35"/>
      <c r="CJ551" s="35"/>
      <c r="CK551" s="35"/>
      <c r="CL551" s="35"/>
      <c r="CM551" s="35"/>
      <c r="CN551" s="35"/>
      <c r="CO551" s="35"/>
      <c r="CP551" s="35"/>
      <c r="CQ551" s="35"/>
      <c r="CR551" s="35"/>
      <c r="CS551" s="35"/>
      <c r="CT551" s="35"/>
      <c r="CU551" s="35"/>
      <c r="CV551" s="35"/>
      <c r="CW551" s="35"/>
      <c r="CX551" s="35"/>
      <c r="CY551" s="35"/>
      <c r="CZ551" s="35"/>
      <c r="DA551" s="35"/>
      <c r="DB551" s="35"/>
      <c r="DC551" s="35"/>
      <c r="DD551" s="35"/>
      <c r="DE551" s="35"/>
      <c r="DF551" s="35"/>
      <c r="DG551" s="35"/>
      <c r="DH551" s="35"/>
      <c r="DI551" s="35"/>
      <c r="DJ551" s="35"/>
      <c r="DK551" s="35"/>
      <c r="DL551" s="35"/>
      <c r="DM551" s="35"/>
      <c r="DN551" s="35"/>
      <c r="DO551" s="35"/>
      <c r="DP551" s="35"/>
      <c r="DQ551" s="35"/>
      <c r="DR551" s="35"/>
      <c r="DS551" s="35"/>
      <c r="DT551" s="35"/>
      <c r="DU551" s="35"/>
      <c r="DV551" s="35"/>
      <c r="DW551" s="35"/>
      <c r="DX551" s="35"/>
      <c r="DY551" s="35"/>
      <c r="DZ551" s="35"/>
      <c r="EA551" s="35"/>
      <c r="EB551" s="35"/>
      <c r="EC551" s="35"/>
      <c r="ED551" s="35"/>
      <c r="EE551" s="35"/>
      <c r="EF551" s="35"/>
      <c r="EG551" s="35"/>
      <c r="EH551" s="35"/>
      <c r="EI551" s="35"/>
      <c r="EJ551" s="35"/>
      <c r="EK551" s="35"/>
      <c r="EL551" s="35"/>
      <c r="EM551" s="35"/>
      <c r="EN551" s="35"/>
      <c r="EO551" s="35"/>
      <c r="EP551" s="35"/>
      <c r="EQ551" s="35"/>
      <c r="ER551" s="35"/>
      <c r="ES551" s="35"/>
      <c r="ET551" s="35"/>
    </row>
    <row r="552" spans="1:150" s="63" customFormat="1" x14ac:dyDescent="0.2">
      <c r="A552" s="221"/>
      <c r="K552" s="70"/>
      <c r="L552" s="70"/>
      <c r="O552" s="64"/>
      <c r="P552" s="64"/>
      <c r="U552" s="52"/>
      <c r="V552" s="52"/>
      <c r="W552" s="102"/>
      <c r="X552" s="102"/>
      <c r="AH552" s="276"/>
      <c r="AN552" s="35"/>
      <c r="AO552" s="35"/>
      <c r="AP552" s="35"/>
      <c r="AQ552" s="35"/>
      <c r="AR552" s="35"/>
      <c r="AS552" s="35"/>
      <c r="AT552" s="35"/>
      <c r="AU552" s="35"/>
      <c r="AV552" s="35"/>
      <c r="AW552" s="35"/>
      <c r="AX552" s="35"/>
      <c r="AY552" s="35"/>
      <c r="AZ552" s="35"/>
      <c r="BA552" s="35"/>
      <c r="BB552" s="35"/>
      <c r="BC552" s="35"/>
      <c r="BD552" s="35"/>
      <c r="BE552" s="35"/>
      <c r="BF552" s="35"/>
      <c r="BG552" s="35"/>
      <c r="BH552" s="35"/>
      <c r="BI552" s="35"/>
      <c r="BJ552" s="35"/>
      <c r="BK552" s="35"/>
      <c r="BL552" s="35"/>
      <c r="BM552" s="35"/>
      <c r="BN552" s="35"/>
      <c r="BO552" s="35"/>
      <c r="BP552" s="35"/>
      <c r="BQ552" s="35"/>
      <c r="BR552" s="35"/>
      <c r="BS552" s="35"/>
      <c r="BT552" s="35"/>
      <c r="BU552" s="35"/>
      <c r="BV552" s="35"/>
      <c r="BW552" s="35"/>
      <c r="BX552" s="35"/>
      <c r="BY552" s="35"/>
      <c r="BZ552" s="35"/>
      <c r="CA552" s="35"/>
      <c r="CB552" s="35"/>
      <c r="CC552" s="35"/>
      <c r="CD552" s="35"/>
      <c r="CE552" s="35"/>
      <c r="CF552" s="35"/>
      <c r="CG552" s="35"/>
      <c r="CH552" s="35"/>
      <c r="CI552" s="35"/>
      <c r="CJ552" s="35"/>
      <c r="CK552" s="35"/>
      <c r="CL552" s="35"/>
      <c r="CM552" s="35"/>
      <c r="CN552" s="35"/>
      <c r="CO552" s="35"/>
      <c r="CP552" s="35"/>
      <c r="CQ552" s="35"/>
      <c r="CR552" s="35"/>
      <c r="CS552" s="35"/>
      <c r="CT552" s="35"/>
      <c r="CU552" s="35"/>
      <c r="CV552" s="35"/>
      <c r="CW552" s="35"/>
      <c r="CX552" s="35"/>
      <c r="CY552" s="35"/>
      <c r="CZ552" s="35"/>
      <c r="DA552" s="35"/>
      <c r="DB552" s="35"/>
      <c r="DC552" s="35"/>
      <c r="DD552" s="35"/>
      <c r="DE552" s="35"/>
      <c r="DF552" s="35"/>
      <c r="DG552" s="35"/>
      <c r="DH552" s="35"/>
      <c r="DI552" s="35"/>
      <c r="DJ552" s="35"/>
      <c r="DK552" s="35"/>
      <c r="DL552" s="35"/>
      <c r="DM552" s="35"/>
      <c r="DN552" s="35"/>
      <c r="DO552" s="35"/>
      <c r="DP552" s="35"/>
      <c r="DQ552" s="35"/>
      <c r="DR552" s="35"/>
      <c r="DS552" s="35"/>
      <c r="DT552" s="35"/>
      <c r="DU552" s="35"/>
      <c r="DV552" s="35"/>
      <c r="DW552" s="35"/>
      <c r="DX552" s="35"/>
      <c r="DY552" s="35"/>
      <c r="DZ552" s="35"/>
      <c r="EA552" s="35"/>
      <c r="EB552" s="35"/>
      <c r="EC552" s="35"/>
      <c r="ED552" s="35"/>
      <c r="EE552" s="35"/>
      <c r="EF552" s="35"/>
      <c r="EG552" s="35"/>
      <c r="EH552" s="35"/>
      <c r="EI552" s="35"/>
      <c r="EJ552" s="35"/>
      <c r="EK552" s="35"/>
      <c r="EL552" s="35"/>
      <c r="EM552" s="35"/>
      <c r="EN552" s="35"/>
      <c r="EO552" s="35"/>
      <c r="EP552" s="35"/>
      <c r="EQ552" s="35"/>
      <c r="ER552" s="35"/>
      <c r="ES552" s="35"/>
      <c r="ET552" s="35"/>
    </row>
    <row r="553" spans="1:150" s="63" customFormat="1" x14ac:dyDescent="0.2">
      <c r="A553" s="221"/>
      <c r="K553" s="70"/>
      <c r="L553" s="70"/>
      <c r="O553" s="64"/>
      <c r="P553" s="64"/>
      <c r="U553" s="52"/>
      <c r="V553" s="52"/>
      <c r="W553" s="102"/>
      <c r="X553" s="102"/>
      <c r="AH553" s="276"/>
      <c r="AN553" s="35"/>
      <c r="AO553" s="35"/>
      <c r="AP553" s="35"/>
      <c r="AQ553" s="35"/>
      <c r="AR553" s="35"/>
      <c r="AS553" s="35"/>
      <c r="AT553" s="35"/>
      <c r="AU553" s="35"/>
      <c r="AV553" s="35"/>
      <c r="AW553" s="35"/>
      <c r="AX553" s="35"/>
      <c r="AY553" s="35"/>
      <c r="AZ553" s="35"/>
      <c r="BA553" s="35"/>
      <c r="BB553" s="35"/>
      <c r="BC553" s="35"/>
      <c r="BD553" s="35"/>
      <c r="BE553" s="35"/>
      <c r="BF553" s="35"/>
      <c r="BG553" s="35"/>
      <c r="BH553" s="35"/>
      <c r="BI553" s="35"/>
      <c r="BJ553" s="35"/>
      <c r="BK553" s="35"/>
      <c r="BL553" s="35"/>
      <c r="BM553" s="35"/>
      <c r="BN553" s="35"/>
      <c r="BO553" s="35"/>
      <c r="BP553" s="35"/>
      <c r="BQ553" s="35"/>
      <c r="BR553" s="35"/>
      <c r="BS553" s="35"/>
      <c r="BT553" s="35"/>
      <c r="BU553" s="35"/>
      <c r="BV553" s="35"/>
      <c r="BW553" s="35"/>
      <c r="BX553" s="35"/>
      <c r="BY553" s="35"/>
      <c r="BZ553" s="35"/>
      <c r="CA553" s="35"/>
      <c r="CB553" s="35"/>
      <c r="CC553" s="35"/>
      <c r="CD553" s="35"/>
      <c r="CE553" s="35"/>
      <c r="CF553" s="35"/>
      <c r="CG553" s="35"/>
      <c r="CH553" s="35"/>
      <c r="CI553" s="35"/>
      <c r="CJ553" s="35"/>
      <c r="CK553" s="35"/>
      <c r="CL553" s="35"/>
      <c r="CM553" s="35"/>
      <c r="CN553" s="35"/>
      <c r="CO553" s="35"/>
      <c r="CP553" s="35"/>
      <c r="CQ553" s="35"/>
      <c r="CR553" s="35"/>
      <c r="CS553" s="35"/>
      <c r="CT553" s="35"/>
      <c r="CU553" s="35"/>
      <c r="CV553" s="35"/>
      <c r="CW553" s="35"/>
      <c r="CX553" s="35"/>
      <c r="CY553" s="35"/>
      <c r="CZ553" s="35"/>
      <c r="DA553" s="35"/>
      <c r="DB553" s="35"/>
      <c r="DC553" s="35"/>
      <c r="DD553" s="35"/>
      <c r="DE553" s="35"/>
      <c r="DF553" s="35"/>
      <c r="DG553" s="35"/>
      <c r="DH553" s="35"/>
      <c r="DI553" s="35"/>
      <c r="DJ553" s="35"/>
      <c r="DK553" s="35"/>
      <c r="DL553" s="35"/>
      <c r="DM553" s="35"/>
      <c r="DN553" s="35"/>
      <c r="DO553" s="35"/>
      <c r="DP553" s="35"/>
      <c r="DQ553" s="35"/>
      <c r="DR553" s="35"/>
      <c r="DS553" s="35"/>
      <c r="DT553" s="35"/>
      <c r="DU553" s="35"/>
      <c r="DV553" s="35"/>
      <c r="DW553" s="35"/>
      <c r="DX553" s="35"/>
      <c r="DY553" s="35"/>
      <c r="DZ553" s="35"/>
      <c r="EA553" s="35"/>
      <c r="EB553" s="35"/>
      <c r="EC553" s="35"/>
      <c r="ED553" s="35"/>
      <c r="EE553" s="35"/>
      <c r="EF553" s="35"/>
      <c r="EG553" s="35"/>
      <c r="EH553" s="35"/>
      <c r="EI553" s="35"/>
      <c r="EJ553" s="35"/>
      <c r="EK553" s="35"/>
      <c r="EL553" s="35"/>
      <c r="EM553" s="35"/>
      <c r="EN553" s="35"/>
      <c r="EO553" s="35"/>
      <c r="EP553" s="35"/>
      <c r="EQ553" s="35"/>
      <c r="ER553" s="35"/>
      <c r="ES553" s="35"/>
      <c r="ET553" s="35"/>
    </row>
    <row r="554" spans="1:150" s="63" customFormat="1" x14ac:dyDescent="0.2">
      <c r="A554" s="221"/>
      <c r="K554" s="70"/>
      <c r="L554" s="70"/>
      <c r="O554" s="64"/>
      <c r="P554" s="64"/>
      <c r="U554" s="52"/>
      <c r="V554" s="52"/>
      <c r="W554" s="102"/>
      <c r="X554" s="102"/>
      <c r="AH554" s="276"/>
      <c r="AN554" s="35"/>
      <c r="AO554" s="35"/>
      <c r="AP554" s="35"/>
      <c r="AQ554" s="35"/>
      <c r="AR554" s="35"/>
      <c r="AS554" s="35"/>
      <c r="AT554" s="35"/>
      <c r="AU554" s="35"/>
      <c r="AV554" s="35"/>
      <c r="AW554" s="35"/>
      <c r="AX554" s="35"/>
      <c r="AY554" s="35"/>
      <c r="AZ554" s="35"/>
      <c r="BA554" s="35"/>
      <c r="BB554" s="35"/>
      <c r="BC554" s="35"/>
      <c r="BD554" s="35"/>
      <c r="BE554" s="35"/>
      <c r="BF554" s="35"/>
      <c r="BG554" s="35"/>
      <c r="BH554" s="35"/>
      <c r="BI554" s="35"/>
      <c r="BJ554" s="35"/>
      <c r="BK554" s="35"/>
      <c r="BL554" s="35"/>
      <c r="BM554" s="35"/>
      <c r="BN554" s="35"/>
      <c r="BO554" s="35"/>
      <c r="BP554" s="35"/>
      <c r="BQ554" s="35"/>
      <c r="BR554" s="35"/>
      <c r="BS554" s="35"/>
      <c r="BT554" s="35"/>
      <c r="BU554" s="35"/>
      <c r="BV554" s="35"/>
      <c r="BW554" s="35"/>
      <c r="BX554" s="35"/>
      <c r="BY554" s="35"/>
      <c r="BZ554" s="35"/>
      <c r="CA554" s="35"/>
      <c r="CB554" s="35"/>
      <c r="CC554" s="35"/>
      <c r="CD554" s="35"/>
      <c r="CE554" s="35"/>
      <c r="CF554" s="35"/>
      <c r="CG554" s="35"/>
      <c r="CH554" s="35"/>
      <c r="CI554" s="35"/>
      <c r="CJ554" s="35"/>
      <c r="CK554" s="35"/>
      <c r="CL554" s="35"/>
      <c r="CM554" s="35"/>
      <c r="CN554" s="35"/>
      <c r="CO554" s="35"/>
      <c r="CP554" s="35"/>
      <c r="CQ554" s="35"/>
      <c r="CR554" s="35"/>
      <c r="CS554" s="35"/>
      <c r="CT554" s="35"/>
      <c r="CU554" s="35"/>
      <c r="CV554" s="35"/>
      <c r="CW554" s="35"/>
      <c r="CX554" s="35"/>
      <c r="CY554" s="35"/>
      <c r="CZ554" s="35"/>
      <c r="DA554" s="35"/>
      <c r="DB554" s="35"/>
      <c r="DC554" s="35"/>
      <c r="DD554" s="35"/>
      <c r="DE554" s="35"/>
      <c r="DF554" s="35"/>
      <c r="DG554" s="35"/>
      <c r="DH554" s="35"/>
      <c r="DI554" s="35"/>
      <c r="DJ554" s="35"/>
      <c r="DK554" s="35"/>
      <c r="DL554" s="35"/>
      <c r="DM554" s="35"/>
      <c r="DN554" s="35"/>
      <c r="DO554" s="35"/>
      <c r="DP554" s="35"/>
      <c r="DQ554" s="35"/>
      <c r="DR554" s="35"/>
      <c r="DS554" s="35"/>
      <c r="DT554" s="35"/>
      <c r="DU554" s="35"/>
      <c r="DV554" s="35"/>
      <c r="DW554" s="35"/>
      <c r="DX554" s="35"/>
      <c r="DY554" s="35"/>
      <c r="DZ554" s="35"/>
      <c r="EA554" s="35"/>
      <c r="EB554" s="35"/>
      <c r="EC554" s="35"/>
      <c r="ED554" s="35"/>
      <c r="EE554" s="35"/>
      <c r="EF554" s="35"/>
      <c r="EG554" s="35"/>
      <c r="EH554" s="35"/>
      <c r="EI554" s="35"/>
      <c r="EJ554" s="35"/>
      <c r="EK554" s="35"/>
      <c r="EL554" s="35"/>
      <c r="EM554" s="35"/>
      <c r="EN554" s="35"/>
      <c r="EO554" s="35"/>
      <c r="EP554" s="35"/>
      <c r="EQ554" s="35"/>
      <c r="ER554" s="35"/>
      <c r="ES554" s="35"/>
      <c r="ET554" s="35"/>
    </row>
    <row r="555" spans="1:150" s="63" customFormat="1" x14ac:dyDescent="0.2">
      <c r="A555" s="221"/>
      <c r="K555" s="70"/>
      <c r="L555" s="70"/>
      <c r="O555" s="64"/>
      <c r="P555" s="64"/>
      <c r="U555" s="52"/>
      <c r="V555" s="52"/>
      <c r="W555" s="102"/>
      <c r="X555" s="102"/>
      <c r="AH555" s="276"/>
      <c r="AN555" s="35"/>
      <c r="AO555" s="35"/>
      <c r="AP555" s="35"/>
      <c r="AQ555" s="35"/>
      <c r="AR555" s="35"/>
      <c r="AS555" s="35"/>
      <c r="AT555" s="35"/>
      <c r="AU555" s="35"/>
      <c r="AV555" s="35"/>
      <c r="AW555" s="35"/>
      <c r="AX555" s="35"/>
      <c r="AY555" s="35"/>
      <c r="AZ555" s="35"/>
      <c r="BA555" s="35"/>
      <c r="BB555" s="35"/>
      <c r="BC555" s="35"/>
      <c r="BD555" s="35"/>
      <c r="BE555" s="35"/>
      <c r="BF555" s="35"/>
      <c r="BG555" s="35"/>
      <c r="BH555" s="35"/>
      <c r="BI555" s="35"/>
      <c r="BJ555" s="35"/>
      <c r="BK555" s="35"/>
      <c r="BL555" s="35"/>
      <c r="BM555" s="35"/>
      <c r="BN555" s="35"/>
      <c r="BO555" s="35"/>
      <c r="BP555" s="35"/>
      <c r="BQ555" s="35"/>
      <c r="BR555" s="35"/>
      <c r="BS555" s="35"/>
      <c r="BT555" s="35"/>
      <c r="BU555" s="35"/>
      <c r="BV555" s="35"/>
      <c r="BW555" s="35"/>
      <c r="BX555" s="35"/>
      <c r="BY555" s="35"/>
      <c r="BZ555" s="35"/>
      <c r="CA555" s="35"/>
      <c r="CB555" s="35"/>
      <c r="CC555" s="35"/>
      <c r="CD555" s="35"/>
      <c r="CE555" s="35"/>
      <c r="CF555" s="35"/>
      <c r="CG555" s="35"/>
      <c r="CH555" s="35"/>
      <c r="CI555" s="35"/>
      <c r="CJ555" s="35"/>
      <c r="CK555" s="35"/>
      <c r="CL555" s="35"/>
      <c r="CM555" s="35"/>
      <c r="CN555" s="35"/>
      <c r="CO555" s="35"/>
      <c r="CP555" s="35"/>
      <c r="CQ555" s="35"/>
      <c r="CR555" s="35"/>
      <c r="CS555" s="35"/>
      <c r="CT555" s="35"/>
      <c r="CU555" s="35"/>
      <c r="CV555" s="35"/>
      <c r="CW555" s="35"/>
      <c r="CX555" s="35"/>
      <c r="CY555" s="35"/>
      <c r="CZ555" s="35"/>
      <c r="DA555" s="35"/>
      <c r="DB555" s="35"/>
      <c r="DC555" s="35"/>
      <c r="DD555" s="35"/>
      <c r="DE555" s="35"/>
      <c r="DF555" s="35"/>
      <c r="DG555" s="35"/>
      <c r="DH555" s="35"/>
      <c r="DI555" s="35"/>
      <c r="DJ555" s="35"/>
      <c r="DK555" s="35"/>
      <c r="DL555" s="35"/>
      <c r="DM555" s="35"/>
      <c r="DN555" s="35"/>
      <c r="DO555" s="35"/>
      <c r="DP555" s="35"/>
      <c r="DQ555" s="35"/>
      <c r="DR555" s="35"/>
      <c r="DS555" s="35"/>
      <c r="DT555" s="35"/>
      <c r="DU555" s="35"/>
      <c r="DV555" s="35"/>
      <c r="DW555" s="35"/>
      <c r="DX555" s="35"/>
      <c r="DY555" s="35"/>
      <c r="DZ555" s="35"/>
      <c r="EA555" s="35"/>
      <c r="EB555" s="35"/>
      <c r="EC555" s="35"/>
      <c r="ED555" s="35"/>
      <c r="EE555" s="35"/>
      <c r="EF555" s="35"/>
      <c r="EG555" s="35"/>
      <c r="EH555" s="35"/>
      <c r="EI555" s="35"/>
      <c r="EJ555" s="35"/>
      <c r="EK555" s="35"/>
      <c r="EL555" s="35"/>
      <c r="EM555" s="35"/>
      <c r="EN555" s="35"/>
      <c r="EO555" s="35"/>
      <c r="EP555" s="35"/>
      <c r="EQ555" s="35"/>
      <c r="ER555" s="35"/>
      <c r="ES555" s="35"/>
      <c r="ET555" s="35"/>
    </row>
    <row r="556" spans="1:150" s="63" customFormat="1" x14ac:dyDescent="0.2">
      <c r="A556" s="221"/>
      <c r="K556" s="70"/>
      <c r="L556" s="70"/>
      <c r="O556" s="64"/>
      <c r="P556" s="64"/>
      <c r="U556" s="52"/>
      <c r="V556" s="52"/>
      <c r="W556" s="102"/>
      <c r="X556" s="102"/>
      <c r="AH556" s="276"/>
      <c r="AN556" s="35"/>
      <c r="AO556" s="35"/>
      <c r="AP556" s="35"/>
      <c r="AQ556" s="35"/>
      <c r="AR556" s="35"/>
      <c r="AS556" s="35"/>
      <c r="AT556" s="35"/>
      <c r="AU556" s="35"/>
      <c r="AV556" s="35"/>
      <c r="AW556" s="35"/>
      <c r="AX556" s="35"/>
      <c r="AY556" s="35"/>
      <c r="AZ556" s="35"/>
      <c r="BA556" s="35"/>
      <c r="BB556" s="35"/>
      <c r="BC556" s="35"/>
      <c r="BD556" s="35"/>
      <c r="BE556" s="35"/>
      <c r="BF556" s="35"/>
      <c r="BG556" s="35"/>
      <c r="BH556" s="35"/>
      <c r="BI556" s="35"/>
      <c r="BJ556" s="35"/>
      <c r="BK556" s="35"/>
      <c r="BL556" s="35"/>
      <c r="BM556" s="35"/>
      <c r="BN556" s="35"/>
      <c r="BO556" s="35"/>
      <c r="BP556" s="35"/>
      <c r="BQ556" s="35"/>
      <c r="BR556" s="35"/>
      <c r="BS556" s="35"/>
      <c r="BT556" s="35"/>
      <c r="BU556" s="35"/>
      <c r="BV556" s="35"/>
      <c r="BW556" s="35"/>
      <c r="BX556" s="35"/>
      <c r="BY556" s="35"/>
      <c r="BZ556" s="35"/>
      <c r="CA556" s="35"/>
      <c r="CB556" s="35"/>
      <c r="CC556" s="35"/>
      <c r="CD556" s="35"/>
      <c r="CE556" s="35"/>
      <c r="CF556" s="35"/>
      <c r="CG556" s="35"/>
      <c r="CH556" s="35"/>
      <c r="CI556" s="35"/>
      <c r="CJ556" s="35"/>
      <c r="CK556" s="35"/>
      <c r="CL556" s="35"/>
      <c r="CM556" s="35"/>
      <c r="CN556" s="35"/>
      <c r="CO556" s="35"/>
      <c r="CP556" s="35"/>
      <c r="CQ556" s="35"/>
      <c r="CR556" s="35"/>
      <c r="CS556" s="35"/>
      <c r="CT556" s="35"/>
      <c r="CU556" s="35"/>
      <c r="CV556" s="35"/>
      <c r="CW556" s="35"/>
      <c r="CX556" s="35"/>
      <c r="CY556" s="35"/>
      <c r="CZ556" s="35"/>
      <c r="DA556" s="35"/>
      <c r="DB556" s="35"/>
      <c r="DC556" s="35"/>
      <c r="DD556" s="35"/>
      <c r="DE556" s="35"/>
      <c r="DF556" s="35"/>
      <c r="DG556" s="35"/>
      <c r="DH556" s="35"/>
      <c r="DI556" s="35"/>
      <c r="DJ556" s="35"/>
      <c r="DK556" s="35"/>
      <c r="DL556" s="35"/>
      <c r="DM556" s="35"/>
      <c r="DN556" s="35"/>
      <c r="DO556" s="35"/>
      <c r="DP556" s="35"/>
      <c r="DQ556" s="35"/>
      <c r="DR556" s="35"/>
      <c r="DS556" s="35"/>
      <c r="DT556" s="35"/>
      <c r="DU556" s="35"/>
      <c r="DV556" s="35"/>
      <c r="DW556" s="35"/>
      <c r="DX556" s="35"/>
      <c r="DY556" s="35"/>
      <c r="DZ556" s="35"/>
      <c r="EA556" s="35"/>
      <c r="EB556" s="35"/>
      <c r="EC556" s="35"/>
      <c r="ED556" s="35"/>
      <c r="EE556" s="35"/>
      <c r="EF556" s="35"/>
      <c r="EG556" s="35"/>
      <c r="EH556" s="35"/>
      <c r="EI556" s="35"/>
      <c r="EJ556" s="35"/>
      <c r="EK556" s="35"/>
      <c r="EL556" s="35"/>
      <c r="EM556" s="35"/>
      <c r="EN556" s="35"/>
      <c r="EO556" s="35"/>
      <c r="EP556" s="35"/>
      <c r="EQ556" s="35"/>
      <c r="ER556" s="35"/>
      <c r="ES556" s="35"/>
      <c r="ET556" s="35"/>
    </row>
    <row r="557" spans="1:150" s="63" customFormat="1" x14ac:dyDescent="0.2">
      <c r="A557" s="221"/>
      <c r="K557" s="70"/>
      <c r="L557" s="70"/>
      <c r="O557" s="64"/>
      <c r="P557" s="64"/>
      <c r="U557" s="52"/>
      <c r="V557" s="52"/>
      <c r="W557" s="102"/>
      <c r="X557" s="102"/>
      <c r="AH557" s="276"/>
      <c r="AN557" s="35"/>
      <c r="AO557" s="35"/>
      <c r="AP557" s="35"/>
      <c r="AQ557" s="35"/>
      <c r="AR557" s="35"/>
      <c r="AS557" s="35"/>
      <c r="AT557" s="35"/>
      <c r="AU557" s="35"/>
      <c r="AV557" s="35"/>
      <c r="AW557" s="35"/>
      <c r="AX557" s="35"/>
      <c r="AY557" s="35"/>
      <c r="AZ557" s="35"/>
      <c r="BA557" s="35"/>
      <c r="BB557" s="35"/>
      <c r="BC557" s="35"/>
      <c r="BD557" s="35"/>
      <c r="BE557" s="35"/>
      <c r="BF557" s="35"/>
      <c r="BG557" s="35"/>
      <c r="BH557" s="35"/>
      <c r="BI557" s="35"/>
      <c r="BJ557" s="35"/>
      <c r="BK557" s="35"/>
      <c r="BL557" s="35"/>
      <c r="BM557" s="35"/>
      <c r="BN557" s="35"/>
      <c r="BO557" s="35"/>
      <c r="BP557" s="35"/>
      <c r="BQ557" s="35"/>
      <c r="BR557" s="35"/>
      <c r="BS557" s="35"/>
      <c r="BT557" s="35"/>
      <c r="BU557" s="35"/>
      <c r="BV557" s="35"/>
      <c r="BW557" s="35"/>
      <c r="BX557" s="35"/>
      <c r="BY557" s="35"/>
      <c r="BZ557" s="35"/>
      <c r="CA557" s="35"/>
      <c r="CB557" s="35"/>
      <c r="CC557" s="35"/>
      <c r="CD557" s="35"/>
      <c r="CE557" s="35"/>
      <c r="CF557" s="35"/>
      <c r="CG557" s="35"/>
      <c r="CH557" s="35"/>
      <c r="CI557" s="35"/>
      <c r="CJ557" s="35"/>
      <c r="CK557" s="35"/>
      <c r="CL557" s="35"/>
      <c r="CM557" s="35"/>
      <c r="CN557" s="35"/>
      <c r="CO557" s="35"/>
      <c r="CP557" s="35"/>
      <c r="CQ557" s="35"/>
      <c r="CR557" s="35"/>
      <c r="CS557" s="35"/>
      <c r="CT557" s="35"/>
      <c r="CU557" s="35"/>
      <c r="CV557" s="35"/>
      <c r="CW557" s="35"/>
      <c r="CX557" s="35"/>
      <c r="CY557" s="35"/>
      <c r="CZ557" s="35"/>
      <c r="DA557" s="35"/>
      <c r="DB557" s="35"/>
      <c r="DC557" s="35"/>
      <c r="DD557" s="35"/>
      <c r="DE557" s="35"/>
      <c r="DF557" s="35"/>
      <c r="DG557" s="35"/>
      <c r="DH557" s="35"/>
      <c r="DI557" s="35"/>
      <c r="DJ557" s="35"/>
      <c r="DK557" s="35"/>
      <c r="DL557" s="35"/>
      <c r="DM557" s="35"/>
      <c r="DN557" s="35"/>
      <c r="DO557" s="35"/>
      <c r="DP557" s="35"/>
      <c r="DQ557" s="35"/>
      <c r="DR557" s="35"/>
      <c r="DS557" s="35"/>
      <c r="DT557" s="35"/>
      <c r="DU557" s="35"/>
      <c r="DV557" s="35"/>
      <c r="DW557" s="35"/>
      <c r="DX557" s="35"/>
      <c r="DY557" s="35"/>
      <c r="DZ557" s="35"/>
      <c r="EA557" s="35"/>
      <c r="EB557" s="35"/>
      <c r="EC557" s="35"/>
      <c r="ED557" s="35"/>
      <c r="EE557" s="35"/>
      <c r="EF557" s="35"/>
      <c r="EG557" s="35"/>
      <c r="EH557" s="35"/>
      <c r="EI557" s="35"/>
      <c r="EJ557" s="35"/>
      <c r="EK557" s="35"/>
      <c r="EL557" s="35"/>
      <c r="EM557" s="35"/>
      <c r="EN557" s="35"/>
      <c r="EO557" s="35"/>
      <c r="EP557" s="35"/>
      <c r="EQ557" s="35"/>
      <c r="ER557" s="35"/>
      <c r="ES557" s="35"/>
      <c r="ET557" s="35"/>
    </row>
    <row r="558" spans="1:150" s="63" customFormat="1" x14ac:dyDescent="0.2">
      <c r="A558" s="221"/>
      <c r="K558" s="70"/>
      <c r="L558" s="70"/>
      <c r="O558" s="64"/>
      <c r="P558" s="64"/>
      <c r="U558" s="52"/>
      <c r="V558" s="52"/>
      <c r="W558" s="102"/>
      <c r="X558" s="102"/>
      <c r="AH558" s="276"/>
      <c r="AN558" s="35"/>
      <c r="AO558" s="35"/>
      <c r="AP558" s="35"/>
      <c r="AQ558" s="35"/>
      <c r="AR558" s="35"/>
      <c r="AS558" s="35"/>
      <c r="AT558" s="35"/>
      <c r="AU558" s="35"/>
      <c r="AV558" s="35"/>
      <c r="AW558" s="35"/>
      <c r="AX558" s="35"/>
      <c r="AY558" s="35"/>
      <c r="AZ558" s="35"/>
      <c r="BA558" s="35"/>
      <c r="BB558" s="35"/>
      <c r="BC558" s="35"/>
      <c r="BD558" s="35"/>
      <c r="BE558" s="35"/>
      <c r="BF558" s="35"/>
      <c r="BG558" s="35"/>
      <c r="BH558" s="35"/>
      <c r="BI558" s="35"/>
      <c r="BJ558" s="35"/>
      <c r="BK558" s="35"/>
      <c r="BL558" s="35"/>
      <c r="BM558" s="35"/>
      <c r="BN558" s="35"/>
      <c r="BO558" s="35"/>
      <c r="BP558" s="35"/>
      <c r="BQ558" s="35"/>
      <c r="BR558" s="35"/>
      <c r="BS558" s="35"/>
      <c r="BT558" s="35"/>
      <c r="BU558" s="35"/>
      <c r="BV558" s="35"/>
      <c r="BW558" s="35"/>
      <c r="BX558" s="35"/>
      <c r="BY558" s="35"/>
      <c r="BZ558" s="35"/>
      <c r="CA558" s="35"/>
      <c r="CB558" s="35"/>
      <c r="CC558" s="35"/>
      <c r="CD558" s="35"/>
      <c r="CE558" s="35"/>
      <c r="CF558" s="35"/>
      <c r="CG558" s="35"/>
      <c r="CH558" s="35"/>
      <c r="CI558" s="35"/>
      <c r="CJ558" s="35"/>
      <c r="CK558" s="35"/>
      <c r="CL558" s="35"/>
      <c r="CM558" s="35"/>
      <c r="CN558" s="35"/>
      <c r="CO558" s="35"/>
      <c r="CP558" s="35"/>
      <c r="CQ558" s="35"/>
      <c r="CR558" s="35"/>
      <c r="CS558" s="35"/>
      <c r="CT558" s="35"/>
      <c r="CU558" s="35"/>
      <c r="CV558" s="35"/>
      <c r="CW558" s="35"/>
      <c r="CX558" s="35"/>
      <c r="CY558" s="35"/>
      <c r="CZ558" s="35"/>
      <c r="DA558" s="35"/>
      <c r="DB558" s="35"/>
      <c r="DC558" s="35"/>
      <c r="DD558" s="35"/>
      <c r="DE558" s="35"/>
      <c r="DF558" s="35"/>
      <c r="DG558" s="35"/>
      <c r="DH558" s="35"/>
      <c r="DI558" s="35"/>
      <c r="DJ558" s="35"/>
      <c r="DK558" s="35"/>
      <c r="DL558" s="35"/>
      <c r="DM558" s="35"/>
      <c r="DN558" s="35"/>
      <c r="DO558" s="35"/>
      <c r="DP558" s="35"/>
      <c r="DQ558" s="35"/>
      <c r="DR558" s="35"/>
      <c r="DS558" s="35"/>
      <c r="DT558" s="35"/>
      <c r="DU558" s="35"/>
      <c r="DV558" s="35"/>
      <c r="DW558" s="35"/>
      <c r="DX558" s="35"/>
      <c r="DY558" s="35"/>
      <c r="DZ558" s="35"/>
      <c r="EA558" s="35"/>
      <c r="EB558" s="35"/>
      <c r="EC558" s="35"/>
      <c r="ED558" s="35"/>
      <c r="EE558" s="35"/>
      <c r="EF558" s="35"/>
      <c r="EG558" s="35"/>
      <c r="EH558" s="35"/>
      <c r="EI558" s="35"/>
      <c r="EJ558" s="35"/>
      <c r="EK558" s="35"/>
      <c r="EL558" s="35"/>
      <c r="EM558" s="35"/>
      <c r="EN558" s="35"/>
      <c r="EO558" s="35"/>
      <c r="EP558" s="35"/>
      <c r="EQ558" s="35"/>
      <c r="ER558" s="35"/>
      <c r="ES558" s="35"/>
      <c r="ET558" s="35"/>
    </row>
    <row r="559" spans="1:150" s="63" customFormat="1" x14ac:dyDescent="0.2">
      <c r="A559" s="221"/>
      <c r="K559" s="70"/>
      <c r="L559" s="70"/>
      <c r="O559" s="64"/>
      <c r="P559" s="64"/>
      <c r="U559" s="52"/>
      <c r="V559" s="52"/>
      <c r="W559" s="102"/>
      <c r="X559" s="102"/>
      <c r="AH559" s="276"/>
      <c r="AN559" s="35"/>
      <c r="AO559" s="35"/>
      <c r="AP559" s="35"/>
      <c r="AQ559" s="35"/>
      <c r="AR559" s="35"/>
      <c r="AS559" s="35"/>
      <c r="AT559" s="35"/>
      <c r="AU559" s="35"/>
      <c r="AV559" s="35"/>
      <c r="AW559" s="35"/>
      <c r="AX559" s="35"/>
      <c r="AY559" s="35"/>
      <c r="AZ559" s="35"/>
      <c r="BA559" s="35"/>
      <c r="BB559" s="35"/>
      <c r="BC559" s="35"/>
      <c r="BD559" s="35"/>
      <c r="BE559" s="35"/>
      <c r="BF559" s="35"/>
      <c r="BG559" s="35"/>
      <c r="BH559" s="35"/>
      <c r="BI559" s="35"/>
      <c r="BJ559" s="35"/>
      <c r="BK559" s="35"/>
      <c r="BL559" s="35"/>
      <c r="BM559" s="35"/>
      <c r="BN559" s="35"/>
      <c r="BO559" s="35"/>
      <c r="BP559" s="35"/>
      <c r="BQ559" s="35"/>
      <c r="BR559" s="35"/>
      <c r="BS559" s="35"/>
      <c r="BT559" s="35"/>
      <c r="BU559" s="35"/>
      <c r="BV559" s="35"/>
      <c r="BW559" s="35"/>
      <c r="BX559" s="35"/>
      <c r="BY559" s="35"/>
      <c r="BZ559" s="35"/>
      <c r="CA559" s="35"/>
      <c r="CB559" s="35"/>
      <c r="CC559" s="35"/>
      <c r="CD559" s="35"/>
      <c r="CE559" s="35"/>
      <c r="CF559" s="35"/>
      <c r="CG559" s="35"/>
      <c r="CH559" s="35"/>
      <c r="CI559" s="35"/>
      <c r="CJ559" s="35"/>
      <c r="CK559" s="35"/>
      <c r="CL559" s="35"/>
      <c r="CM559" s="35"/>
      <c r="CN559" s="35"/>
      <c r="CO559" s="35"/>
      <c r="CP559" s="35"/>
      <c r="CQ559" s="35"/>
      <c r="CR559" s="35"/>
      <c r="CS559" s="35"/>
      <c r="CT559" s="35"/>
      <c r="CU559" s="35"/>
      <c r="CV559" s="35"/>
      <c r="CW559" s="35"/>
      <c r="CX559" s="35"/>
      <c r="CY559" s="35"/>
      <c r="CZ559" s="35"/>
      <c r="DA559" s="35"/>
      <c r="DB559" s="35"/>
      <c r="DC559" s="35"/>
      <c r="DD559" s="35"/>
      <c r="DE559" s="35"/>
      <c r="DF559" s="35"/>
      <c r="DG559" s="35"/>
      <c r="DH559" s="35"/>
      <c r="DI559" s="35"/>
      <c r="DJ559" s="35"/>
      <c r="DK559" s="35"/>
      <c r="DL559" s="35"/>
      <c r="DM559" s="35"/>
      <c r="DN559" s="35"/>
      <c r="DO559" s="35"/>
      <c r="DP559" s="35"/>
      <c r="DQ559" s="35"/>
      <c r="DR559" s="35"/>
      <c r="DS559" s="35"/>
      <c r="DT559" s="35"/>
      <c r="DU559" s="35"/>
      <c r="DV559" s="35"/>
      <c r="DW559" s="35"/>
      <c r="DX559" s="35"/>
      <c r="DY559" s="35"/>
      <c r="DZ559" s="35"/>
      <c r="EA559" s="35"/>
      <c r="EB559" s="35"/>
      <c r="EC559" s="35"/>
      <c r="ED559" s="35"/>
      <c r="EE559" s="35"/>
      <c r="EF559" s="35"/>
      <c r="EG559" s="35"/>
      <c r="EH559" s="35"/>
      <c r="EI559" s="35"/>
      <c r="EJ559" s="35"/>
      <c r="EK559" s="35"/>
      <c r="EL559" s="35"/>
      <c r="EM559" s="35"/>
      <c r="EN559" s="35"/>
      <c r="EO559" s="35"/>
      <c r="EP559" s="35"/>
      <c r="EQ559" s="35"/>
      <c r="ER559" s="35"/>
      <c r="ES559" s="35"/>
      <c r="ET559" s="35"/>
    </row>
    <row r="560" spans="1:150" s="63" customFormat="1" x14ac:dyDescent="0.2">
      <c r="A560" s="221"/>
      <c r="K560" s="70"/>
      <c r="L560" s="70"/>
      <c r="O560" s="64"/>
      <c r="P560" s="64"/>
      <c r="U560" s="52"/>
      <c r="V560" s="52"/>
      <c r="W560" s="102"/>
      <c r="X560" s="102"/>
      <c r="AH560" s="276"/>
      <c r="AN560" s="35"/>
      <c r="AO560" s="35"/>
      <c r="AP560" s="35"/>
      <c r="AQ560" s="35"/>
      <c r="AR560" s="35"/>
      <c r="AS560" s="35"/>
      <c r="AT560" s="35"/>
      <c r="AU560" s="35"/>
      <c r="AV560" s="35"/>
      <c r="AW560" s="35"/>
      <c r="AX560" s="35"/>
      <c r="AY560" s="35"/>
      <c r="AZ560" s="35"/>
      <c r="BA560" s="35"/>
      <c r="BB560" s="35"/>
      <c r="BC560" s="35"/>
      <c r="BD560" s="35"/>
      <c r="BE560" s="35"/>
      <c r="BF560" s="35"/>
      <c r="BG560" s="35"/>
      <c r="BH560" s="35"/>
      <c r="BI560" s="35"/>
      <c r="BJ560" s="35"/>
      <c r="BK560" s="35"/>
      <c r="BL560" s="35"/>
      <c r="BM560" s="35"/>
      <c r="BN560" s="35"/>
      <c r="BO560" s="35"/>
      <c r="BP560" s="35"/>
      <c r="BQ560" s="35"/>
      <c r="BR560" s="35"/>
      <c r="BS560" s="35"/>
      <c r="BT560" s="35"/>
      <c r="BU560" s="35"/>
      <c r="BV560" s="35"/>
      <c r="BW560" s="35"/>
      <c r="BX560" s="35"/>
      <c r="BY560" s="35"/>
      <c r="BZ560" s="35"/>
      <c r="CA560" s="35"/>
      <c r="CB560" s="35"/>
      <c r="CC560" s="35"/>
      <c r="CD560" s="35"/>
      <c r="CE560" s="35"/>
      <c r="CF560" s="35"/>
      <c r="CG560" s="35"/>
      <c r="CH560" s="35"/>
      <c r="CI560" s="35"/>
      <c r="CJ560" s="35"/>
      <c r="CK560" s="35"/>
      <c r="CL560" s="35"/>
      <c r="CM560" s="35"/>
      <c r="CN560" s="35"/>
      <c r="CO560" s="35"/>
      <c r="CP560" s="35"/>
      <c r="CQ560" s="35"/>
      <c r="CR560" s="35"/>
      <c r="CS560" s="35"/>
      <c r="CT560" s="35"/>
      <c r="CU560" s="35"/>
      <c r="CV560" s="35"/>
      <c r="CW560" s="35"/>
      <c r="CX560" s="35"/>
      <c r="CY560" s="35"/>
      <c r="CZ560" s="35"/>
      <c r="DA560" s="35"/>
      <c r="DB560" s="35"/>
      <c r="DC560" s="35"/>
      <c r="DD560" s="35"/>
      <c r="DE560" s="35"/>
      <c r="DF560" s="35"/>
      <c r="DG560" s="35"/>
      <c r="DH560" s="35"/>
      <c r="DI560" s="35"/>
      <c r="DJ560" s="35"/>
      <c r="DK560" s="35"/>
      <c r="DL560" s="35"/>
      <c r="DM560" s="35"/>
      <c r="DN560" s="35"/>
      <c r="DO560" s="35"/>
      <c r="DP560" s="35"/>
      <c r="DQ560" s="35"/>
      <c r="DR560" s="35"/>
      <c r="DS560" s="35"/>
      <c r="DT560" s="35"/>
      <c r="DU560" s="35"/>
      <c r="DV560" s="35"/>
      <c r="DW560" s="35"/>
      <c r="DX560" s="35"/>
      <c r="DY560" s="35"/>
      <c r="DZ560" s="35"/>
      <c r="EA560" s="35"/>
      <c r="EB560" s="35"/>
      <c r="EC560" s="35"/>
      <c r="ED560" s="35"/>
      <c r="EE560" s="35"/>
      <c r="EF560" s="35"/>
      <c r="EG560" s="35"/>
      <c r="EH560" s="35"/>
      <c r="EI560" s="35"/>
      <c r="EJ560" s="35"/>
      <c r="EK560" s="35"/>
      <c r="EL560" s="35"/>
      <c r="EM560" s="35"/>
      <c r="EN560" s="35"/>
      <c r="EO560" s="35"/>
      <c r="EP560" s="35"/>
      <c r="EQ560" s="35"/>
      <c r="ER560" s="35"/>
      <c r="ES560" s="35"/>
      <c r="ET560" s="35"/>
    </row>
    <row r="561" spans="1:150" s="63" customFormat="1" x14ac:dyDescent="0.2">
      <c r="A561" s="221"/>
      <c r="K561" s="70"/>
      <c r="L561" s="70"/>
      <c r="O561" s="64"/>
      <c r="P561" s="64"/>
      <c r="U561" s="52"/>
      <c r="V561" s="52"/>
      <c r="W561" s="102"/>
      <c r="X561" s="102"/>
      <c r="AH561" s="276"/>
      <c r="AN561" s="35"/>
      <c r="AO561" s="35"/>
      <c r="AP561" s="35"/>
      <c r="AQ561" s="35"/>
      <c r="AR561" s="35"/>
      <c r="AS561" s="35"/>
      <c r="AT561" s="35"/>
      <c r="AU561" s="35"/>
      <c r="AV561" s="35"/>
      <c r="AW561" s="35"/>
      <c r="AX561" s="35"/>
      <c r="AY561" s="35"/>
      <c r="AZ561" s="35"/>
      <c r="BA561" s="35"/>
      <c r="BB561" s="35"/>
      <c r="BC561" s="35"/>
      <c r="BD561" s="35"/>
      <c r="BE561" s="35"/>
      <c r="BF561" s="35"/>
      <c r="BG561" s="35"/>
      <c r="BH561" s="35"/>
      <c r="BI561" s="35"/>
      <c r="BJ561" s="35"/>
      <c r="BK561" s="35"/>
      <c r="BL561" s="35"/>
      <c r="BM561" s="35"/>
      <c r="BN561" s="35"/>
      <c r="BO561" s="35"/>
      <c r="BP561" s="35"/>
      <c r="BQ561" s="35"/>
      <c r="BR561" s="35"/>
      <c r="BS561" s="35"/>
      <c r="BT561" s="35"/>
      <c r="BU561" s="35"/>
      <c r="BV561" s="35"/>
      <c r="BW561" s="35"/>
      <c r="BX561" s="35"/>
      <c r="BY561" s="35"/>
      <c r="BZ561" s="35"/>
      <c r="CA561" s="35"/>
      <c r="CB561" s="35"/>
      <c r="CC561" s="35"/>
      <c r="CD561" s="35"/>
      <c r="CE561" s="35"/>
      <c r="CF561" s="35"/>
      <c r="CG561" s="35"/>
      <c r="CH561" s="35"/>
      <c r="CI561" s="35"/>
      <c r="CJ561" s="35"/>
      <c r="CK561" s="35"/>
      <c r="CL561" s="35"/>
      <c r="CM561" s="35"/>
      <c r="CN561" s="35"/>
      <c r="CO561" s="35"/>
      <c r="CP561" s="35"/>
      <c r="CQ561" s="35"/>
      <c r="CR561" s="35"/>
      <c r="CS561" s="35"/>
      <c r="CT561" s="35"/>
      <c r="CU561" s="35"/>
      <c r="CV561" s="35"/>
      <c r="CW561" s="35"/>
      <c r="CX561" s="35"/>
      <c r="CY561" s="35"/>
      <c r="CZ561" s="35"/>
      <c r="DA561" s="35"/>
      <c r="DB561" s="35"/>
      <c r="DC561" s="35"/>
      <c r="DD561" s="35"/>
      <c r="DE561" s="35"/>
      <c r="DF561" s="35"/>
      <c r="DG561" s="35"/>
      <c r="DH561" s="35"/>
      <c r="DI561" s="35"/>
      <c r="DJ561" s="35"/>
      <c r="DK561" s="35"/>
      <c r="DL561" s="35"/>
      <c r="DM561" s="35"/>
      <c r="DN561" s="35"/>
      <c r="DO561" s="35"/>
      <c r="DP561" s="35"/>
      <c r="DQ561" s="35"/>
      <c r="DR561" s="35"/>
      <c r="DS561" s="35"/>
      <c r="DT561" s="35"/>
      <c r="DU561" s="35"/>
      <c r="DV561" s="35"/>
      <c r="DW561" s="35"/>
      <c r="DX561" s="35"/>
      <c r="DY561" s="35"/>
      <c r="DZ561" s="35"/>
      <c r="EA561" s="35"/>
      <c r="EB561" s="35"/>
      <c r="EC561" s="35"/>
      <c r="ED561" s="35"/>
      <c r="EE561" s="35"/>
      <c r="EF561" s="35"/>
      <c r="EG561" s="35"/>
      <c r="EH561" s="35"/>
      <c r="EI561" s="35"/>
      <c r="EJ561" s="35"/>
      <c r="EK561" s="35"/>
      <c r="EL561" s="35"/>
      <c r="EM561" s="35"/>
      <c r="EN561" s="35"/>
      <c r="EO561" s="35"/>
      <c r="EP561" s="35"/>
      <c r="EQ561" s="35"/>
      <c r="ER561" s="35"/>
      <c r="ES561" s="35"/>
      <c r="ET561" s="35"/>
    </row>
    <row r="562" spans="1:150" s="63" customFormat="1" x14ac:dyDescent="0.2">
      <c r="A562" s="221"/>
      <c r="K562" s="70"/>
      <c r="L562" s="70"/>
      <c r="O562" s="64"/>
      <c r="P562" s="64"/>
      <c r="U562" s="52"/>
      <c r="V562" s="52"/>
      <c r="W562" s="102"/>
      <c r="X562" s="102"/>
      <c r="AH562" s="276"/>
      <c r="AN562" s="35"/>
      <c r="AO562" s="35"/>
      <c r="AP562" s="35"/>
      <c r="AQ562" s="35"/>
      <c r="AR562" s="35"/>
      <c r="AS562" s="35"/>
      <c r="AT562" s="35"/>
      <c r="AU562" s="35"/>
      <c r="AV562" s="35"/>
      <c r="AW562" s="35"/>
      <c r="AX562" s="35"/>
      <c r="AY562" s="35"/>
      <c r="AZ562" s="35"/>
      <c r="BA562" s="35"/>
      <c r="BB562" s="35"/>
      <c r="BC562" s="35"/>
      <c r="BD562" s="35"/>
      <c r="BE562" s="35"/>
      <c r="BF562" s="35"/>
      <c r="BG562" s="35"/>
      <c r="BH562" s="35"/>
      <c r="BI562" s="35"/>
      <c r="BJ562" s="35"/>
      <c r="BK562" s="35"/>
      <c r="BL562" s="35"/>
      <c r="BM562" s="35"/>
      <c r="BN562" s="35"/>
      <c r="BO562" s="35"/>
      <c r="BP562" s="35"/>
      <c r="BQ562" s="35"/>
      <c r="BR562" s="35"/>
      <c r="BS562" s="35"/>
      <c r="BT562" s="35"/>
      <c r="BU562" s="35"/>
      <c r="BV562" s="35"/>
      <c r="BW562" s="35"/>
      <c r="BX562" s="35"/>
      <c r="BY562" s="35"/>
      <c r="BZ562" s="35"/>
      <c r="CA562" s="35"/>
      <c r="CB562" s="35"/>
      <c r="CC562" s="35"/>
      <c r="CD562" s="35"/>
      <c r="CE562" s="35"/>
      <c r="CF562" s="35"/>
      <c r="CG562" s="35"/>
      <c r="CH562" s="35"/>
      <c r="CI562" s="35"/>
      <c r="CJ562" s="35"/>
      <c r="CK562" s="35"/>
      <c r="CL562" s="35"/>
      <c r="CM562" s="35"/>
      <c r="CN562" s="35"/>
      <c r="CO562" s="35"/>
      <c r="CP562" s="35"/>
      <c r="CQ562" s="35"/>
      <c r="CR562" s="35"/>
      <c r="CS562" s="35"/>
      <c r="CT562" s="35"/>
      <c r="CU562" s="35"/>
      <c r="CV562" s="35"/>
      <c r="CW562" s="35"/>
      <c r="CX562" s="35"/>
      <c r="CY562" s="35"/>
      <c r="CZ562" s="35"/>
      <c r="DA562" s="35"/>
      <c r="DB562" s="35"/>
      <c r="DC562" s="35"/>
      <c r="DD562" s="35"/>
      <c r="DE562" s="35"/>
      <c r="DF562" s="35"/>
      <c r="DG562" s="35"/>
      <c r="DH562" s="35"/>
      <c r="DI562" s="35"/>
      <c r="DJ562" s="35"/>
      <c r="DK562" s="35"/>
      <c r="DL562" s="35"/>
      <c r="DM562" s="35"/>
      <c r="DN562" s="35"/>
      <c r="DO562" s="35"/>
      <c r="DP562" s="35"/>
      <c r="DQ562" s="35"/>
      <c r="DR562" s="35"/>
      <c r="DS562" s="35"/>
      <c r="DT562" s="35"/>
      <c r="DU562" s="35"/>
      <c r="DV562" s="35"/>
      <c r="DW562" s="35"/>
      <c r="DX562" s="35"/>
      <c r="DY562" s="35"/>
      <c r="DZ562" s="35"/>
      <c r="EA562" s="35"/>
      <c r="EB562" s="35"/>
      <c r="EC562" s="35"/>
      <c r="ED562" s="35"/>
      <c r="EE562" s="35"/>
      <c r="EF562" s="35"/>
      <c r="EG562" s="35"/>
      <c r="EH562" s="35"/>
      <c r="EI562" s="35"/>
      <c r="EJ562" s="35"/>
      <c r="EK562" s="35"/>
      <c r="EL562" s="35"/>
      <c r="EM562" s="35"/>
      <c r="EN562" s="35"/>
      <c r="EO562" s="35"/>
      <c r="EP562" s="35"/>
      <c r="EQ562" s="35"/>
      <c r="ER562" s="35"/>
      <c r="ES562" s="35"/>
      <c r="ET562" s="35"/>
    </row>
    <row r="563" spans="1:150" s="63" customFormat="1" x14ac:dyDescent="0.2">
      <c r="A563" s="221"/>
      <c r="K563" s="70"/>
      <c r="L563" s="70"/>
      <c r="O563" s="64"/>
      <c r="P563" s="64"/>
      <c r="U563" s="52"/>
      <c r="V563" s="52"/>
      <c r="W563" s="102"/>
      <c r="X563" s="102"/>
      <c r="AH563" s="276"/>
      <c r="AN563" s="35"/>
      <c r="AO563" s="35"/>
      <c r="AP563" s="35"/>
      <c r="AQ563" s="35"/>
      <c r="AR563" s="35"/>
      <c r="AS563" s="35"/>
      <c r="AT563" s="35"/>
      <c r="AU563" s="35"/>
      <c r="AV563" s="35"/>
      <c r="AW563" s="35"/>
      <c r="AX563" s="35"/>
      <c r="AY563" s="35"/>
      <c r="AZ563" s="35"/>
      <c r="BA563" s="35"/>
      <c r="BB563" s="35"/>
      <c r="BC563" s="35"/>
      <c r="BD563" s="35"/>
      <c r="BE563" s="35"/>
      <c r="BF563" s="35"/>
      <c r="BG563" s="35"/>
      <c r="BH563" s="35"/>
      <c r="BI563" s="35"/>
      <c r="BJ563" s="35"/>
      <c r="BK563" s="35"/>
      <c r="BL563" s="35"/>
      <c r="BM563" s="35"/>
      <c r="BN563" s="35"/>
      <c r="BO563" s="35"/>
      <c r="BP563" s="35"/>
      <c r="BQ563" s="35"/>
      <c r="BR563" s="35"/>
      <c r="BS563" s="35"/>
      <c r="BT563" s="35"/>
      <c r="BU563" s="35"/>
      <c r="BV563" s="35"/>
      <c r="BW563" s="35"/>
      <c r="BX563" s="35"/>
      <c r="BY563" s="35"/>
      <c r="BZ563" s="35"/>
      <c r="CA563" s="35"/>
      <c r="CB563" s="35"/>
      <c r="CC563" s="35"/>
      <c r="CD563" s="35"/>
      <c r="CE563" s="35"/>
      <c r="CF563" s="35"/>
      <c r="CG563" s="35"/>
      <c r="CH563" s="35"/>
      <c r="CI563" s="35"/>
      <c r="CJ563" s="35"/>
      <c r="CK563" s="35"/>
      <c r="CL563" s="35"/>
      <c r="CM563" s="35"/>
      <c r="CN563" s="35"/>
      <c r="CO563" s="35"/>
      <c r="CP563" s="35"/>
      <c r="CQ563" s="35"/>
      <c r="CR563" s="35"/>
      <c r="CS563" s="35"/>
      <c r="CT563" s="35"/>
      <c r="CU563" s="35"/>
      <c r="CV563" s="35"/>
      <c r="CW563" s="35"/>
      <c r="CX563" s="35"/>
      <c r="CY563" s="35"/>
      <c r="CZ563" s="35"/>
      <c r="DA563" s="35"/>
      <c r="DB563" s="35"/>
      <c r="DC563" s="35"/>
      <c r="DD563" s="35"/>
      <c r="DE563" s="35"/>
      <c r="DF563" s="35"/>
      <c r="DG563" s="35"/>
      <c r="DH563" s="35"/>
      <c r="DI563" s="35"/>
      <c r="DJ563" s="35"/>
      <c r="DK563" s="35"/>
      <c r="DL563" s="35"/>
      <c r="DM563" s="35"/>
      <c r="DN563" s="35"/>
      <c r="DO563" s="35"/>
      <c r="DP563" s="35"/>
      <c r="DQ563" s="35"/>
      <c r="DR563" s="35"/>
      <c r="DS563" s="35"/>
      <c r="DT563" s="35"/>
      <c r="DU563" s="35"/>
      <c r="DV563" s="35"/>
      <c r="DW563" s="35"/>
      <c r="DX563" s="35"/>
      <c r="DY563" s="35"/>
      <c r="DZ563" s="35"/>
      <c r="EA563" s="35"/>
      <c r="EB563" s="35"/>
      <c r="EC563" s="35"/>
      <c r="ED563" s="35"/>
      <c r="EE563" s="35"/>
      <c r="EF563" s="35"/>
      <c r="EG563" s="35"/>
      <c r="EH563" s="35"/>
      <c r="EI563" s="35"/>
      <c r="EJ563" s="35"/>
      <c r="EK563" s="35"/>
      <c r="EL563" s="35"/>
      <c r="EM563" s="35"/>
      <c r="EN563" s="35"/>
      <c r="EO563" s="35"/>
      <c r="EP563" s="35"/>
      <c r="EQ563" s="35"/>
      <c r="ER563" s="35"/>
      <c r="ES563" s="35"/>
      <c r="ET563" s="35"/>
    </row>
    <row r="564" spans="1:150" s="63" customFormat="1" x14ac:dyDescent="0.2">
      <c r="A564" s="221"/>
      <c r="K564" s="70"/>
      <c r="L564" s="70"/>
      <c r="O564" s="64"/>
      <c r="P564" s="64"/>
      <c r="U564" s="52"/>
      <c r="V564" s="52"/>
      <c r="W564" s="102"/>
      <c r="X564" s="102"/>
      <c r="AH564" s="276"/>
      <c r="AN564" s="35"/>
      <c r="AO564" s="35"/>
      <c r="AP564" s="35"/>
      <c r="AQ564" s="35"/>
      <c r="AR564" s="35"/>
      <c r="AS564" s="35"/>
      <c r="AT564" s="35"/>
      <c r="AU564" s="35"/>
      <c r="AV564" s="35"/>
      <c r="AW564" s="35"/>
      <c r="AX564" s="35"/>
      <c r="AY564" s="35"/>
      <c r="AZ564" s="35"/>
      <c r="BA564" s="35"/>
      <c r="BB564" s="35"/>
      <c r="BC564" s="35"/>
      <c r="BD564" s="35"/>
      <c r="BE564" s="35"/>
      <c r="BF564" s="35"/>
      <c r="BG564" s="35"/>
      <c r="BH564" s="35"/>
      <c r="BI564" s="35"/>
      <c r="BJ564" s="35"/>
      <c r="BK564" s="35"/>
      <c r="BL564" s="35"/>
      <c r="BM564" s="35"/>
      <c r="BN564" s="35"/>
      <c r="BO564" s="35"/>
      <c r="BP564" s="35"/>
      <c r="BQ564" s="35"/>
      <c r="BR564" s="35"/>
      <c r="BS564" s="35"/>
      <c r="BT564" s="35"/>
      <c r="BU564" s="35"/>
      <c r="BV564" s="35"/>
      <c r="BW564" s="35"/>
      <c r="BX564" s="35"/>
      <c r="BY564" s="35"/>
      <c r="BZ564" s="35"/>
      <c r="CA564" s="35"/>
      <c r="CB564" s="35"/>
      <c r="CC564" s="35"/>
      <c r="CD564" s="35"/>
      <c r="CE564" s="35"/>
      <c r="CF564" s="35"/>
      <c r="CG564" s="35"/>
      <c r="CH564" s="35"/>
      <c r="CI564" s="35"/>
      <c r="CJ564" s="35"/>
      <c r="CK564" s="35"/>
      <c r="CL564" s="35"/>
      <c r="CM564" s="35"/>
      <c r="CN564" s="35"/>
      <c r="CO564" s="35"/>
      <c r="CP564" s="35"/>
      <c r="CQ564" s="35"/>
      <c r="CR564" s="35"/>
      <c r="CS564" s="35"/>
      <c r="CT564" s="35"/>
      <c r="CU564" s="35"/>
      <c r="CV564" s="35"/>
      <c r="CW564" s="35"/>
      <c r="CX564" s="35"/>
      <c r="CY564" s="35"/>
      <c r="CZ564" s="35"/>
      <c r="DA564" s="35"/>
      <c r="DB564" s="35"/>
      <c r="DC564" s="35"/>
      <c r="DD564" s="35"/>
      <c r="DE564" s="35"/>
      <c r="DF564" s="35"/>
      <c r="DG564" s="35"/>
      <c r="DH564" s="35"/>
      <c r="DI564" s="35"/>
      <c r="DJ564" s="35"/>
      <c r="DK564" s="35"/>
      <c r="DL564" s="35"/>
      <c r="DM564" s="35"/>
      <c r="DN564" s="35"/>
      <c r="DO564" s="35"/>
      <c r="DP564" s="35"/>
      <c r="DQ564" s="35"/>
      <c r="DR564" s="35"/>
      <c r="DS564" s="35"/>
      <c r="DT564" s="35"/>
      <c r="DU564" s="35"/>
      <c r="DV564" s="35"/>
      <c r="DW564" s="35"/>
      <c r="DX564" s="35"/>
      <c r="DY564" s="35"/>
      <c r="DZ564" s="35"/>
      <c r="EA564" s="35"/>
      <c r="EB564" s="35"/>
      <c r="EC564" s="35"/>
      <c r="ED564" s="35"/>
      <c r="EE564" s="35"/>
      <c r="EF564" s="35"/>
      <c r="EG564" s="35"/>
      <c r="EH564" s="35"/>
      <c r="EI564" s="35"/>
      <c r="EJ564" s="35"/>
      <c r="EK564" s="35"/>
      <c r="EL564" s="35"/>
      <c r="EM564" s="35"/>
      <c r="EN564" s="35"/>
      <c r="EO564" s="35"/>
      <c r="EP564" s="35"/>
      <c r="EQ564" s="35"/>
      <c r="ER564" s="35"/>
      <c r="ES564" s="35"/>
      <c r="ET564" s="35"/>
    </row>
    <row r="565" spans="1:150" s="63" customFormat="1" x14ac:dyDescent="0.2">
      <c r="A565" s="221"/>
      <c r="K565" s="70"/>
      <c r="L565" s="70"/>
      <c r="O565" s="64"/>
      <c r="P565" s="64"/>
      <c r="U565" s="52"/>
      <c r="V565" s="52"/>
      <c r="W565" s="102"/>
      <c r="X565" s="102"/>
      <c r="AH565" s="276"/>
      <c r="AN565" s="35"/>
      <c r="AO565" s="35"/>
      <c r="AP565" s="35"/>
      <c r="AQ565" s="35"/>
      <c r="AR565" s="35"/>
      <c r="AS565" s="35"/>
      <c r="AT565" s="35"/>
      <c r="AU565" s="35"/>
      <c r="AV565" s="35"/>
      <c r="AW565" s="35"/>
      <c r="AX565" s="35"/>
      <c r="AY565" s="35"/>
      <c r="AZ565" s="35"/>
      <c r="BA565" s="35"/>
      <c r="BB565" s="35"/>
      <c r="BC565" s="35"/>
      <c r="BD565" s="35"/>
      <c r="BE565" s="35"/>
      <c r="BF565" s="35"/>
      <c r="BG565" s="35"/>
      <c r="BH565" s="35"/>
      <c r="BI565" s="35"/>
      <c r="BJ565" s="35"/>
      <c r="BK565" s="35"/>
      <c r="BL565" s="35"/>
      <c r="BM565" s="35"/>
      <c r="BN565" s="35"/>
      <c r="BO565" s="35"/>
      <c r="BP565" s="35"/>
      <c r="BQ565" s="35"/>
      <c r="BR565" s="35"/>
      <c r="BS565" s="35"/>
      <c r="BT565" s="35"/>
      <c r="BU565" s="35"/>
      <c r="BV565" s="35"/>
      <c r="BW565" s="35"/>
      <c r="BX565" s="35"/>
      <c r="BY565" s="35"/>
      <c r="BZ565" s="35"/>
      <c r="CA565" s="35"/>
      <c r="CB565" s="35"/>
      <c r="CC565" s="35"/>
      <c r="CD565" s="35"/>
      <c r="CE565" s="35"/>
      <c r="CF565" s="35"/>
      <c r="CG565" s="35"/>
      <c r="CH565" s="35"/>
      <c r="CI565" s="35"/>
      <c r="CJ565" s="35"/>
      <c r="CK565" s="35"/>
      <c r="CL565" s="35"/>
      <c r="CM565" s="35"/>
      <c r="CN565" s="35"/>
      <c r="CO565" s="35"/>
      <c r="CP565" s="35"/>
      <c r="CQ565" s="35"/>
      <c r="CR565" s="35"/>
      <c r="CS565" s="35"/>
      <c r="CT565" s="35"/>
      <c r="CU565" s="35"/>
      <c r="CV565" s="35"/>
      <c r="CW565" s="35"/>
      <c r="CX565" s="35"/>
      <c r="CY565" s="35"/>
      <c r="CZ565" s="35"/>
      <c r="DA565" s="35"/>
      <c r="DB565" s="35"/>
      <c r="DC565" s="35"/>
      <c r="DD565" s="35"/>
      <c r="DE565" s="35"/>
      <c r="DF565" s="35"/>
      <c r="DG565" s="35"/>
      <c r="DH565" s="35"/>
      <c r="DI565" s="35"/>
      <c r="DJ565" s="35"/>
      <c r="DK565" s="35"/>
      <c r="DL565" s="35"/>
      <c r="DM565" s="35"/>
      <c r="DN565" s="35"/>
      <c r="DO565" s="35"/>
      <c r="DP565" s="35"/>
      <c r="DQ565" s="35"/>
      <c r="DR565" s="35"/>
      <c r="DS565" s="35"/>
      <c r="DT565" s="35"/>
      <c r="DU565" s="35"/>
      <c r="DV565" s="35"/>
      <c r="DW565" s="35"/>
      <c r="DX565" s="35"/>
      <c r="DY565" s="35"/>
      <c r="DZ565" s="35"/>
      <c r="EA565" s="35"/>
      <c r="EB565" s="35"/>
      <c r="EC565" s="35"/>
      <c r="ED565" s="35"/>
      <c r="EE565" s="35"/>
      <c r="EF565" s="35"/>
      <c r="EG565" s="35"/>
      <c r="EH565" s="35"/>
      <c r="EI565" s="35"/>
      <c r="EJ565" s="35"/>
      <c r="EK565" s="35"/>
      <c r="EL565" s="35"/>
      <c r="EM565" s="35"/>
      <c r="EN565" s="35"/>
      <c r="EO565" s="35"/>
      <c r="EP565" s="35"/>
      <c r="EQ565" s="35"/>
      <c r="ER565" s="35"/>
      <c r="ES565" s="35"/>
      <c r="ET565" s="35"/>
    </row>
    <row r="566" spans="1:150" s="63" customFormat="1" x14ac:dyDescent="0.2">
      <c r="A566" s="221"/>
      <c r="K566" s="70"/>
      <c r="L566" s="70"/>
      <c r="O566" s="64"/>
      <c r="P566" s="64"/>
      <c r="U566" s="52"/>
      <c r="V566" s="52"/>
      <c r="W566" s="102"/>
      <c r="X566" s="102"/>
      <c r="AH566" s="276"/>
      <c r="AN566" s="35"/>
      <c r="AO566" s="35"/>
      <c r="AP566" s="35"/>
      <c r="AQ566" s="35"/>
      <c r="AR566" s="35"/>
      <c r="AS566" s="35"/>
      <c r="AT566" s="35"/>
      <c r="AU566" s="35"/>
      <c r="AV566" s="35"/>
      <c r="AW566" s="35"/>
      <c r="AX566" s="35"/>
      <c r="AY566" s="35"/>
      <c r="AZ566" s="35"/>
      <c r="BA566" s="35"/>
      <c r="BB566" s="35"/>
      <c r="BC566" s="35"/>
      <c r="BD566" s="35"/>
      <c r="BE566" s="35"/>
      <c r="BF566" s="35"/>
      <c r="BG566" s="35"/>
      <c r="BH566" s="35"/>
      <c r="BI566" s="35"/>
      <c r="BJ566" s="35"/>
      <c r="BK566" s="35"/>
      <c r="BL566" s="35"/>
      <c r="BM566" s="35"/>
      <c r="BN566" s="35"/>
      <c r="BO566" s="35"/>
      <c r="BP566" s="35"/>
      <c r="BQ566" s="35"/>
      <c r="BR566" s="35"/>
      <c r="BS566" s="35"/>
      <c r="BT566" s="35"/>
      <c r="BU566" s="35"/>
      <c r="BV566" s="35"/>
      <c r="BW566" s="35"/>
      <c r="BX566" s="35"/>
      <c r="BY566" s="35"/>
      <c r="BZ566" s="35"/>
      <c r="CA566" s="35"/>
      <c r="CB566" s="35"/>
      <c r="CC566" s="35"/>
      <c r="CD566" s="35"/>
      <c r="CE566" s="35"/>
      <c r="CF566" s="35"/>
      <c r="CG566" s="35"/>
      <c r="CH566" s="35"/>
      <c r="CI566" s="35"/>
      <c r="CJ566" s="35"/>
      <c r="CK566" s="35"/>
      <c r="CL566" s="35"/>
      <c r="CM566" s="35"/>
      <c r="CN566" s="35"/>
      <c r="CO566" s="35"/>
      <c r="CP566" s="35"/>
      <c r="CQ566" s="35"/>
      <c r="CR566" s="35"/>
      <c r="CS566" s="35"/>
      <c r="CT566" s="35"/>
      <c r="CU566" s="35"/>
      <c r="CV566" s="35"/>
      <c r="CW566" s="35"/>
      <c r="CX566" s="35"/>
      <c r="CY566" s="35"/>
      <c r="CZ566" s="35"/>
      <c r="DA566" s="35"/>
      <c r="DB566" s="35"/>
      <c r="DC566" s="35"/>
      <c r="DD566" s="35"/>
      <c r="DE566" s="35"/>
      <c r="DF566" s="35"/>
      <c r="DG566" s="35"/>
      <c r="DH566" s="35"/>
      <c r="DI566" s="35"/>
      <c r="DJ566" s="35"/>
      <c r="DK566" s="35"/>
      <c r="DL566" s="35"/>
      <c r="DM566" s="35"/>
      <c r="DN566" s="35"/>
      <c r="DO566" s="35"/>
      <c r="DP566" s="35"/>
      <c r="DQ566" s="35"/>
      <c r="DR566" s="35"/>
      <c r="DS566" s="35"/>
      <c r="DT566" s="35"/>
      <c r="DU566" s="35"/>
      <c r="DV566" s="35"/>
      <c r="DW566" s="35"/>
      <c r="DX566" s="35"/>
      <c r="DY566" s="35"/>
      <c r="DZ566" s="35"/>
      <c r="EA566" s="35"/>
      <c r="EB566" s="35"/>
      <c r="EC566" s="35"/>
      <c r="ED566" s="35"/>
      <c r="EE566" s="35"/>
      <c r="EF566" s="35"/>
      <c r="EG566" s="35"/>
      <c r="EH566" s="35"/>
      <c r="EI566" s="35"/>
      <c r="EJ566" s="35"/>
      <c r="EK566" s="35"/>
      <c r="EL566" s="35"/>
      <c r="EM566" s="35"/>
      <c r="EN566" s="35"/>
      <c r="EO566" s="35"/>
      <c r="EP566" s="35"/>
      <c r="EQ566" s="35"/>
      <c r="ER566" s="35"/>
      <c r="ES566" s="35"/>
      <c r="ET566" s="35"/>
    </row>
    <row r="567" spans="1:150" s="63" customFormat="1" x14ac:dyDescent="0.2">
      <c r="A567" s="221"/>
      <c r="K567" s="70"/>
      <c r="L567" s="70"/>
      <c r="O567" s="64"/>
      <c r="P567" s="64"/>
      <c r="U567" s="52"/>
      <c r="V567" s="52"/>
      <c r="W567" s="102"/>
      <c r="X567" s="102"/>
      <c r="AH567" s="276"/>
      <c r="AN567" s="35"/>
      <c r="AO567" s="35"/>
      <c r="AP567" s="35"/>
      <c r="AQ567" s="35"/>
      <c r="AR567" s="35"/>
      <c r="AS567" s="35"/>
      <c r="AT567" s="35"/>
      <c r="AU567" s="35"/>
      <c r="AV567" s="35"/>
      <c r="AW567" s="35"/>
      <c r="AX567" s="35"/>
      <c r="AY567" s="35"/>
      <c r="AZ567" s="35"/>
      <c r="BA567" s="35"/>
      <c r="BB567" s="35"/>
      <c r="BC567" s="35"/>
      <c r="BD567" s="35"/>
      <c r="BE567" s="35"/>
      <c r="BF567" s="35"/>
      <c r="BG567" s="35"/>
      <c r="BH567" s="35"/>
      <c r="BI567" s="35"/>
      <c r="BJ567" s="35"/>
      <c r="BK567" s="35"/>
      <c r="BL567" s="35"/>
      <c r="BM567" s="35"/>
      <c r="BN567" s="35"/>
      <c r="BO567" s="35"/>
      <c r="BP567" s="35"/>
      <c r="BQ567" s="35"/>
      <c r="BR567" s="35"/>
      <c r="BS567" s="35"/>
      <c r="BT567" s="35"/>
      <c r="BU567" s="35"/>
      <c r="BV567" s="35"/>
      <c r="BW567" s="35"/>
      <c r="BX567" s="35"/>
      <c r="BY567" s="35"/>
      <c r="BZ567" s="35"/>
      <c r="CA567" s="35"/>
      <c r="CB567" s="35"/>
      <c r="CC567" s="35"/>
      <c r="CD567" s="35"/>
      <c r="CE567" s="35"/>
      <c r="CF567" s="35"/>
      <c r="CG567" s="35"/>
      <c r="CH567" s="35"/>
      <c r="CI567" s="35"/>
      <c r="CJ567" s="35"/>
      <c r="CK567" s="35"/>
      <c r="CL567" s="35"/>
      <c r="CM567" s="35"/>
      <c r="CN567" s="35"/>
      <c r="CO567" s="35"/>
      <c r="CP567" s="35"/>
      <c r="CQ567" s="35"/>
      <c r="CR567" s="35"/>
      <c r="CS567" s="35"/>
      <c r="CT567" s="35"/>
      <c r="CU567" s="35"/>
      <c r="CV567" s="35"/>
      <c r="CW567" s="35"/>
      <c r="CX567" s="35"/>
      <c r="CY567" s="35"/>
      <c r="CZ567" s="35"/>
      <c r="DA567" s="35"/>
      <c r="DB567" s="35"/>
      <c r="DC567" s="35"/>
      <c r="DD567" s="35"/>
      <c r="DE567" s="35"/>
      <c r="DF567" s="35"/>
      <c r="DG567" s="35"/>
      <c r="DH567" s="35"/>
      <c r="DI567" s="35"/>
      <c r="DJ567" s="35"/>
      <c r="DK567" s="35"/>
      <c r="DL567" s="35"/>
      <c r="DM567" s="35"/>
      <c r="DN567" s="35"/>
      <c r="DO567" s="35"/>
      <c r="DP567" s="35"/>
      <c r="DQ567" s="35"/>
      <c r="DR567" s="35"/>
      <c r="DS567" s="35"/>
      <c r="DT567" s="35"/>
      <c r="DU567" s="35"/>
      <c r="DV567" s="35"/>
      <c r="DW567" s="35"/>
      <c r="DX567" s="35"/>
      <c r="DY567" s="35"/>
      <c r="DZ567" s="35"/>
      <c r="EA567" s="35"/>
      <c r="EB567" s="35"/>
      <c r="EC567" s="35"/>
      <c r="ED567" s="35"/>
      <c r="EE567" s="35"/>
      <c r="EF567" s="35"/>
      <c r="EG567" s="35"/>
      <c r="EH567" s="35"/>
      <c r="EI567" s="35"/>
      <c r="EJ567" s="35"/>
      <c r="EK567" s="35"/>
      <c r="EL567" s="35"/>
      <c r="EM567" s="35"/>
      <c r="EN567" s="35"/>
      <c r="EO567" s="35"/>
      <c r="EP567" s="35"/>
      <c r="EQ567" s="35"/>
      <c r="ER567" s="35"/>
      <c r="ES567" s="35"/>
      <c r="ET567" s="35"/>
    </row>
    <row r="568" spans="1:150" s="63" customFormat="1" x14ac:dyDescent="0.2">
      <c r="A568" s="221"/>
      <c r="K568" s="70"/>
      <c r="L568" s="70"/>
      <c r="O568" s="64"/>
      <c r="P568" s="64"/>
      <c r="U568" s="52"/>
      <c r="V568" s="52"/>
      <c r="W568" s="102"/>
      <c r="X568" s="102"/>
      <c r="AH568" s="276"/>
      <c r="AN568" s="35"/>
      <c r="AO568" s="35"/>
      <c r="AP568" s="35"/>
      <c r="AQ568" s="35"/>
      <c r="AR568" s="35"/>
      <c r="AS568" s="35"/>
      <c r="AT568" s="35"/>
      <c r="AU568" s="35"/>
      <c r="AV568" s="35"/>
      <c r="AW568" s="35"/>
      <c r="AX568" s="35"/>
      <c r="AY568" s="35"/>
      <c r="AZ568" s="35"/>
      <c r="BA568" s="35"/>
      <c r="BB568" s="35"/>
      <c r="BC568" s="35"/>
      <c r="BD568" s="35"/>
      <c r="BE568" s="35"/>
      <c r="BF568" s="35"/>
      <c r="BG568" s="35"/>
      <c r="BH568" s="35"/>
      <c r="BI568" s="35"/>
      <c r="BJ568" s="35"/>
      <c r="BK568" s="35"/>
      <c r="BL568" s="35"/>
      <c r="BM568" s="35"/>
      <c r="BN568" s="35"/>
      <c r="BO568" s="35"/>
      <c r="BP568" s="35"/>
      <c r="BQ568" s="35"/>
      <c r="BR568" s="35"/>
      <c r="BS568" s="35"/>
      <c r="BT568" s="35"/>
      <c r="BU568" s="35"/>
      <c r="BV568" s="35"/>
      <c r="BW568" s="35"/>
      <c r="BX568" s="35"/>
      <c r="BY568" s="35"/>
      <c r="BZ568" s="35"/>
      <c r="CA568" s="35"/>
      <c r="CB568" s="35"/>
      <c r="CC568" s="35"/>
      <c r="CD568" s="35"/>
      <c r="CE568" s="35"/>
      <c r="CF568" s="35"/>
      <c r="CG568" s="35"/>
      <c r="CH568" s="35"/>
      <c r="CI568" s="35"/>
      <c r="CJ568" s="35"/>
      <c r="CK568" s="35"/>
      <c r="CL568" s="35"/>
      <c r="CM568" s="35"/>
      <c r="CN568" s="35"/>
      <c r="CO568" s="35"/>
      <c r="CP568" s="35"/>
      <c r="CQ568" s="35"/>
      <c r="CR568" s="35"/>
      <c r="CS568" s="35"/>
      <c r="CT568" s="35"/>
      <c r="CU568" s="35"/>
      <c r="CV568" s="35"/>
      <c r="CW568" s="35"/>
      <c r="CX568" s="35"/>
      <c r="CY568" s="35"/>
      <c r="CZ568" s="35"/>
      <c r="DA568" s="35"/>
      <c r="DB568" s="35"/>
      <c r="DC568" s="35"/>
      <c r="DD568" s="35"/>
      <c r="DE568" s="35"/>
      <c r="DF568" s="35"/>
      <c r="DG568" s="35"/>
      <c r="DH568" s="35"/>
      <c r="DI568" s="35"/>
      <c r="DJ568" s="35"/>
      <c r="DK568" s="35"/>
      <c r="DL568" s="35"/>
      <c r="DM568" s="35"/>
      <c r="DN568" s="35"/>
      <c r="DO568" s="35"/>
      <c r="DP568" s="35"/>
      <c r="DQ568" s="35"/>
      <c r="DR568" s="35"/>
      <c r="DS568" s="35"/>
      <c r="DT568" s="35"/>
      <c r="DU568" s="35"/>
      <c r="DV568" s="35"/>
      <c r="DW568" s="35"/>
      <c r="DX568" s="35"/>
      <c r="DY568" s="35"/>
      <c r="DZ568" s="35"/>
      <c r="EA568" s="35"/>
      <c r="EB568" s="35"/>
      <c r="EC568" s="35"/>
      <c r="ED568" s="35"/>
      <c r="EE568" s="35"/>
      <c r="EF568" s="35"/>
      <c r="EG568" s="35"/>
      <c r="EH568" s="35"/>
      <c r="EI568" s="35"/>
      <c r="EJ568" s="35"/>
      <c r="EK568" s="35"/>
      <c r="EL568" s="35"/>
      <c r="EM568" s="35"/>
      <c r="EN568" s="35"/>
      <c r="EO568" s="35"/>
      <c r="EP568" s="35"/>
      <c r="EQ568" s="35"/>
      <c r="ER568" s="35"/>
      <c r="ES568" s="35"/>
      <c r="ET568" s="35"/>
    </row>
    <row r="569" spans="1:150" s="63" customFormat="1" x14ac:dyDescent="0.2">
      <c r="A569" s="221"/>
      <c r="K569" s="70"/>
      <c r="L569" s="70"/>
      <c r="O569" s="64"/>
      <c r="P569" s="64"/>
      <c r="U569" s="52"/>
      <c r="V569" s="52"/>
      <c r="W569" s="102"/>
      <c r="X569" s="102"/>
      <c r="AH569" s="276"/>
      <c r="AN569" s="35"/>
      <c r="AO569" s="35"/>
      <c r="AP569" s="35"/>
      <c r="AQ569" s="35"/>
      <c r="AR569" s="35"/>
      <c r="AS569" s="35"/>
      <c r="AT569" s="35"/>
      <c r="AU569" s="35"/>
      <c r="AV569" s="35"/>
      <c r="AW569" s="35"/>
      <c r="AX569" s="35"/>
      <c r="AY569" s="35"/>
      <c r="AZ569" s="35"/>
      <c r="BA569" s="35"/>
      <c r="BB569" s="35"/>
      <c r="BC569" s="35"/>
      <c r="BD569" s="35"/>
      <c r="BE569" s="35"/>
      <c r="BF569" s="35"/>
      <c r="BG569" s="35"/>
      <c r="BH569" s="35"/>
      <c r="BI569" s="35"/>
      <c r="BJ569" s="35"/>
      <c r="BK569" s="35"/>
      <c r="BL569" s="35"/>
      <c r="BM569" s="35"/>
      <c r="BN569" s="35"/>
      <c r="BO569" s="35"/>
      <c r="BP569" s="35"/>
      <c r="BQ569" s="35"/>
      <c r="BR569" s="35"/>
      <c r="BS569" s="35"/>
      <c r="BT569" s="35"/>
      <c r="BU569" s="35"/>
      <c r="BV569" s="35"/>
      <c r="BW569" s="35"/>
      <c r="BX569" s="35"/>
      <c r="BY569" s="35"/>
      <c r="BZ569" s="35"/>
      <c r="CA569" s="35"/>
      <c r="CB569" s="35"/>
      <c r="CC569" s="35"/>
      <c r="CD569" s="35"/>
      <c r="CE569" s="35"/>
      <c r="CF569" s="35"/>
      <c r="CG569" s="35"/>
      <c r="CH569" s="35"/>
      <c r="CI569" s="35"/>
      <c r="CJ569" s="35"/>
      <c r="CK569" s="35"/>
      <c r="CL569" s="35"/>
      <c r="CM569" s="35"/>
      <c r="CN569" s="35"/>
      <c r="CO569" s="35"/>
      <c r="CP569" s="35"/>
      <c r="CQ569" s="35"/>
      <c r="CR569" s="35"/>
      <c r="CS569" s="35"/>
      <c r="CT569" s="35"/>
      <c r="CU569" s="35"/>
      <c r="CV569" s="35"/>
      <c r="CW569" s="35"/>
      <c r="CX569" s="35"/>
      <c r="CY569" s="35"/>
      <c r="CZ569" s="35"/>
      <c r="DA569" s="35"/>
      <c r="DB569" s="35"/>
      <c r="DC569" s="35"/>
      <c r="DD569" s="35"/>
      <c r="DE569" s="35"/>
      <c r="DF569" s="35"/>
      <c r="DG569" s="35"/>
      <c r="DH569" s="35"/>
      <c r="DI569" s="35"/>
      <c r="DJ569" s="35"/>
      <c r="DK569" s="35"/>
      <c r="DL569" s="35"/>
      <c r="DM569" s="35"/>
      <c r="DN569" s="35"/>
      <c r="DO569" s="35"/>
      <c r="DP569" s="35"/>
      <c r="DQ569" s="35"/>
      <c r="DR569" s="35"/>
      <c r="DS569" s="35"/>
      <c r="DT569" s="35"/>
      <c r="DU569" s="35"/>
      <c r="DV569" s="35"/>
      <c r="DW569" s="35"/>
      <c r="DX569" s="35"/>
      <c r="DY569" s="35"/>
      <c r="DZ569" s="35"/>
      <c r="EA569" s="35"/>
      <c r="EB569" s="35"/>
      <c r="EC569" s="35"/>
      <c r="ED569" s="35"/>
      <c r="EE569" s="35"/>
      <c r="EF569" s="35"/>
      <c r="EG569" s="35"/>
      <c r="EH569" s="35"/>
      <c r="EI569" s="35"/>
      <c r="EJ569" s="35"/>
      <c r="EK569" s="35"/>
      <c r="EL569" s="35"/>
      <c r="EM569" s="35"/>
      <c r="EN569" s="35"/>
      <c r="EO569" s="35"/>
      <c r="EP569" s="35"/>
      <c r="EQ569" s="35"/>
      <c r="ER569" s="35"/>
      <c r="ES569" s="35"/>
      <c r="ET569" s="35"/>
    </row>
    <row r="570" spans="1:150" s="63" customFormat="1" x14ac:dyDescent="0.2">
      <c r="A570" s="221"/>
      <c r="K570" s="70"/>
      <c r="L570" s="70"/>
      <c r="O570" s="64"/>
      <c r="P570" s="64"/>
      <c r="U570" s="52"/>
      <c r="V570" s="52"/>
      <c r="W570" s="102"/>
      <c r="X570" s="102"/>
      <c r="AH570" s="276"/>
      <c r="AN570" s="35"/>
      <c r="AO570" s="35"/>
      <c r="AP570" s="35"/>
      <c r="AQ570" s="35"/>
      <c r="AR570" s="35"/>
      <c r="AS570" s="35"/>
      <c r="AT570" s="35"/>
      <c r="AU570" s="35"/>
      <c r="AV570" s="35"/>
      <c r="AW570" s="35"/>
      <c r="AX570" s="35"/>
      <c r="AY570" s="35"/>
      <c r="AZ570" s="35"/>
      <c r="BA570" s="35"/>
      <c r="BB570" s="35"/>
      <c r="BC570" s="35"/>
      <c r="BD570" s="35"/>
      <c r="BE570" s="35"/>
      <c r="BF570" s="35"/>
      <c r="BG570" s="35"/>
      <c r="BH570" s="35"/>
      <c r="BI570" s="35"/>
      <c r="BJ570" s="35"/>
      <c r="BK570" s="35"/>
      <c r="BL570" s="35"/>
      <c r="BM570" s="35"/>
      <c r="BN570" s="35"/>
      <c r="BO570" s="35"/>
      <c r="BP570" s="35"/>
      <c r="BQ570" s="35"/>
      <c r="BR570" s="35"/>
      <c r="BS570" s="35"/>
      <c r="BT570" s="35"/>
      <c r="BU570" s="35"/>
      <c r="BV570" s="35"/>
      <c r="BW570" s="35"/>
      <c r="BX570" s="35"/>
      <c r="BY570" s="35"/>
      <c r="BZ570" s="35"/>
      <c r="CA570" s="35"/>
      <c r="CB570" s="35"/>
      <c r="CC570" s="35"/>
      <c r="CD570" s="35"/>
      <c r="CE570" s="35"/>
      <c r="CF570" s="35"/>
      <c r="CG570" s="35"/>
      <c r="CH570" s="35"/>
      <c r="CI570" s="35"/>
      <c r="CJ570" s="35"/>
      <c r="CK570" s="35"/>
      <c r="CL570" s="35"/>
      <c r="CM570" s="35"/>
      <c r="CN570" s="35"/>
      <c r="CO570" s="35"/>
      <c r="CP570" s="35"/>
      <c r="CQ570" s="35"/>
      <c r="CR570" s="35"/>
      <c r="CS570" s="35"/>
      <c r="CT570" s="35"/>
      <c r="CU570" s="35"/>
      <c r="CV570" s="35"/>
      <c r="CW570" s="35"/>
      <c r="CX570" s="35"/>
      <c r="CY570" s="35"/>
      <c r="CZ570" s="35"/>
      <c r="DA570" s="35"/>
      <c r="DB570" s="35"/>
      <c r="DC570" s="35"/>
      <c r="DD570" s="35"/>
      <c r="DE570" s="35"/>
      <c r="DF570" s="35"/>
      <c r="DG570" s="35"/>
      <c r="DH570" s="35"/>
      <c r="DI570" s="35"/>
      <c r="DJ570" s="35"/>
      <c r="DK570" s="35"/>
      <c r="DL570" s="35"/>
      <c r="DM570" s="35"/>
      <c r="DN570" s="35"/>
      <c r="DO570" s="35"/>
      <c r="DP570" s="35"/>
      <c r="DQ570" s="35"/>
      <c r="DR570" s="35"/>
      <c r="DS570" s="35"/>
      <c r="DT570" s="35"/>
      <c r="DU570" s="35"/>
      <c r="DV570" s="35"/>
      <c r="DW570" s="35"/>
      <c r="DX570" s="35"/>
      <c r="DY570" s="35"/>
      <c r="DZ570" s="35"/>
      <c r="EA570" s="35"/>
      <c r="EB570" s="35"/>
      <c r="EC570" s="35"/>
      <c r="ED570" s="35"/>
      <c r="EE570" s="35"/>
      <c r="EF570" s="35"/>
      <c r="EG570" s="35"/>
      <c r="EH570" s="35"/>
      <c r="EI570" s="35"/>
      <c r="EJ570" s="35"/>
      <c r="EK570" s="35"/>
      <c r="EL570" s="35"/>
      <c r="EM570" s="35"/>
      <c r="EN570" s="35"/>
      <c r="EO570" s="35"/>
      <c r="EP570" s="35"/>
      <c r="EQ570" s="35"/>
      <c r="ER570" s="35"/>
      <c r="ES570" s="35"/>
      <c r="ET570" s="35"/>
    </row>
    <row r="571" spans="1:150" s="63" customFormat="1" x14ac:dyDescent="0.2">
      <c r="A571" s="221"/>
      <c r="K571" s="70"/>
      <c r="L571" s="70"/>
      <c r="O571" s="64"/>
      <c r="P571" s="64"/>
      <c r="U571" s="52"/>
      <c r="V571" s="52"/>
      <c r="W571" s="102"/>
      <c r="X571" s="102"/>
      <c r="AH571" s="276"/>
      <c r="AN571" s="35"/>
      <c r="AO571" s="35"/>
      <c r="AP571" s="35"/>
      <c r="AQ571" s="35"/>
      <c r="AR571" s="35"/>
      <c r="AS571" s="35"/>
      <c r="AT571" s="35"/>
      <c r="AU571" s="35"/>
      <c r="AV571" s="35"/>
      <c r="AW571" s="35"/>
      <c r="AX571" s="35"/>
      <c r="AY571" s="35"/>
      <c r="AZ571" s="35"/>
      <c r="BA571" s="35"/>
      <c r="BB571" s="35"/>
      <c r="BC571" s="35"/>
      <c r="BD571" s="35"/>
      <c r="BE571" s="35"/>
      <c r="BF571" s="35"/>
      <c r="BG571" s="35"/>
      <c r="BH571" s="35"/>
      <c r="BI571" s="35"/>
      <c r="BJ571" s="35"/>
      <c r="BK571" s="35"/>
      <c r="BL571" s="35"/>
      <c r="BM571" s="35"/>
      <c r="BN571" s="35"/>
      <c r="BO571" s="35"/>
      <c r="BP571" s="35"/>
      <c r="BQ571" s="35"/>
      <c r="BR571" s="35"/>
      <c r="BS571" s="35"/>
      <c r="BT571" s="35"/>
      <c r="BU571" s="35"/>
      <c r="BV571" s="35"/>
      <c r="BW571" s="35"/>
      <c r="BX571" s="35"/>
      <c r="BY571" s="35"/>
      <c r="BZ571" s="35"/>
      <c r="CA571" s="35"/>
      <c r="CB571" s="35"/>
      <c r="CC571" s="35"/>
      <c r="CD571" s="35"/>
      <c r="CE571" s="35"/>
      <c r="CF571" s="35"/>
      <c r="CG571" s="35"/>
      <c r="CH571" s="35"/>
      <c r="CI571" s="35"/>
      <c r="CJ571" s="35"/>
      <c r="CK571" s="35"/>
      <c r="CL571" s="35"/>
      <c r="CM571" s="35"/>
      <c r="CN571" s="35"/>
      <c r="CO571" s="35"/>
      <c r="CP571" s="35"/>
      <c r="CQ571" s="35"/>
      <c r="CR571" s="35"/>
      <c r="CS571" s="35"/>
      <c r="CT571" s="35"/>
      <c r="CU571" s="35"/>
      <c r="CV571" s="35"/>
      <c r="CW571" s="35"/>
      <c r="CX571" s="35"/>
      <c r="CY571" s="35"/>
      <c r="CZ571" s="35"/>
      <c r="DA571" s="35"/>
      <c r="DB571" s="35"/>
      <c r="DC571" s="35"/>
      <c r="DD571" s="35"/>
      <c r="DE571" s="35"/>
      <c r="DF571" s="35"/>
      <c r="DG571" s="35"/>
      <c r="DH571" s="35"/>
      <c r="DI571" s="35"/>
      <c r="DJ571" s="35"/>
      <c r="DK571" s="35"/>
      <c r="DL571" s="35"/>
      <c r="DM571" s="35"/>
      <c r="DN571" s="35"/>
      <c r="DO571" s="35"/>
      <c r="DP571" s="35"/>
      <c r="DQ571" s="35"/>
      <c r="DR571" s="35"/>
      <c r="DS571" s="35"/>
      <c r="DT571" s="35"/>
      <c r="DU571" s="35"/>
      <c r="DV571" s="35"/>
      <c r="DW571" s="35"/>
      <c r="DX571" s="35"/>
      <c r="DY571" s="35"/>
      <c r="DZ571" s="35"/>
      <c r="EA571" s="35"/>
      <c r="EB571" s="35"/>
      <c r="EC571" s="35"/>
      <c r="ED571" s="35"/>
      <c r="EE571" s="35"/>
      <c r="EF571" s="35"/>
      <c r="EG571" s="35"/>
      <c r="EH571" s="35"/>
      <c r="EI571" s="35"/>
      <c r="EJ571" s="35"/>
      <c r="EK571" s="35"/>
      <c r="EL571" s="35"/>
      <c r="EM571" s="35"/>
      <c r="EN571" s="35"/>
      <c r="EO571" s="35"/>
      <c r="EP571" s="35"/>
      <c r="EQ571" s="35"/>
      <c r="ER571" s="35"/>
      <c r="ES571" s="35"/>
      <c r="ET571" s="35"/>
    </row>
    <row r="572" spans="1:150" s="63" customFormat="1" x14ac:dyDescent="0.2">
      <c r="A572" s="221"/>
      <c r="K572" s="70"/>
      <c r="L572" s="70"/>
      <c r="O572" s="64"/>
      <c r="P572" s="64"/>
      <c r="U572" s="52"/>
      <c r="V572" s="52"/>
      <c r="W572" s="102"/>
      <c r="X572" s="102"/>
      <c r="AH572" s="276"/>
      <c r="AN572" s="35"/>
      <c r="AO572" s="35"/>
      <c r="AP572" s="35"/>
      <c r="AQ572" s="35"/>
      <c r="AR572" s="35"/>
      <c r="AS572" s="35"/>
      <c r="AT572" s="35"/>
      <c r="AU572" s="35"/>
      <c r="AV572" s="35"/>
      <c r="AW572" s="35"/>
      <c r="AX572" s="35"/>
      <c r="AY572" s="35"/>
      <c r="AZ572" s="35"/>
      <c r="BA572" s="35"/>
      <c r="BB572" s="35"/>
      <c r="BC572" s="35"/>
      <c r="BD572" s="35"/>
      <c r="BE572" s="35"/>
      <c r="BF572" s="35"/>
      <c r="BG572" s="35"/>
      <c r="BH572" s="35"/>
      <c r="BI572" s="35"/>
      <c r="BJ572" s="35"/>
      <c r="BK572" s="35"/>
      <c r="BL572" s="35"/>
      <c r="BM572" s="35"/>
      <c r="BN572" s="35"/>
      <c r="BO572" s="35"/>
      <c r="BP572" s="35"/>
      <c r="BQ572" s="35"/>
      <c r="BR572" s="35"/>
      <c r="BS572" s="35"/>
      <c r="BT572" s="35"/>
      <c r="BU572" s="35"/>
      <c r="BV572" s="35"/>
      <c r="BW572" s="35"/>
      <c r="BX572" s="35"/>
      <c r="BY572" s="35"/>
      <c r="BZ572" s="35"/>
      <c r="CA572" s="35"/>
      <c r="CB572" s="35"/>
      <c r="CC572" s="35"/>
      <c r="CD572" s="35"/>
      <c r="CE572" s="35"/>
      <c r="CF572" s="35"/>
      <c r="CG572" s="35"/>
      <c r="CH572" s="35"/>
      <c r="CI572" s="35"/>
      <c r="CJ572" s="35"/>
      <c r="CK572" s="35"/>
      <c r="CL572" s="35"/>
      <c r="CM572" s="35"/>
      <c r="CN572" s="35"/>
      <c r="CO572" s="35"/>
      <c r="CP572" s="35"/>
      <c r="CQ572" s="35"/>
      <c r="CR572" s="35"/>
      <c r="CS572" s="35"/>
      <c r="CT572" s="35"/>
      <c r="CU572" s="35"/>
      <c r="CV572" s="35"/>
      <c r="CW572" s="35"/>
      <c r="CX572" s="35"/>
      <c r="CY572" s="35"/>
      <c r="CZ572" s="35"/>
      <c r="DA572" s="35"/>
      <c r="DB572" s="35"/>
      <c r="DC572" s="35"/>
      <c r="DD572" s="35"/>
      <c r="DE572" s="35"/>
      <c r="DF572" s="35"/>
      <c r="DG572" s="35"/>
      <c r="DH572" s="35"/>
      <c r="DI572" s="35"/>
      <c r="DJ572" s="35"/>
      <c r="DK572" s="35"/>
      <c r="DL572" s="35"/>
      <c r="DM572" s="35"/>
      <c r="DN572" s="35"/>
      <c r="DO572" s="35"/>
      <c r="DP572" s="35"/>
      <c r="DQ572" s="35"/>
      <c r="DR572" s="35"/>
      <c r="DS572" s="35"/>
      <c r="DT572" s="35"/>
      <c r="DU572" s="35"/>
      <c r="DV572" s="35"/>
      <c r="DW572" s="35"/>
      <c r="DX572" s="35"/>
      <c r="DY572" s="35"/>
      <c r="DZ572" s="35"/>
      <c r="EA572" s="35"/>
      <c r="EB572" s="35"/>
      <c r="EC572" s="35"/>
      <c r="ED572" s="35"/>
      <c r="EE572" s="35"/>
      <c r="EF572" s="35"/>
      <c r="EG572" s="35"/>
      <c r="EH572" s="35"/>
      <c r="EI572" s="35"/>
      <c r="EJ572" s="35"/>
      <c r="EK572" s="35"/>
      <c r="EL572" s="35"/>
      <c r="EM572" s="35"/>
      <c r="EN572" s="35"/>
      <c r="EO572" s="35"/>
      <c r="EP572" s="35"/>
      <c r="EQ572" s="35"/>
      <c r="ER572" s="35"/>
      <c r="ES572" s="35"/>
      <c r="ET572" s="35"/>
    </row>
    <row r="573" spans="1:150" s="63" customFormat="1" x14ac:dyDescent="0.2">
      <c r="A573" s="221"/>
      <c r="K573" s="70"/>
      <c r="L573" s="70"/>
      <c r="O573" s="64"/>
      <c r="P573" s="64"/>
      <c r="U573" s="52"/>
      <c r="V573" s="52"/>
      <c r="W573" s="102"/>
      <c r="X573" s="102"/>
      <c r="AH573" s="276"/>
      <c r="AN573" s="35"/>
      <c r="AO573" s="35"/>
      <c r="AP573" s="35"/>
      <c r="AQ573" s="35"/>
      <c r="AR573" s="35"/>
      <c r="AS573" s="35"/>
      <c r="AT573" s="35"/>
      <c r="AU573" s="35"/>
      <c r="AV573" s="35"/>
      <c r="AW573" s="35"/>
      <c r="AX573" s="35"/>
      <c r="AY573" s="35"/>
      <c r="AZ573" s="35"/>
      <c r="BA573" s="35"/>
      <c r="BB573" s="35"/>
      <c r="BC573" s="35"/>
      <c r="BD573" s="35"/>
      <c r="BE573" s="35"/>
      <c r="BF573" s="35"/>
      <c r="BG573" s="35"/>
      <c r="BH573" s="35"/>
      <c r="BI573" s="35"/>
      <c r="BJ573" s="35"/>
      <c r="BK573" s="35"/>
      <c r="BL573" s="35"/>
      <c r="BM573" s="35"/>
      <c r="BN573" s="35"/>
      <c r="BO573" s="35"/>
      <c r="BP573" s="35"/>
      <c r="BQ573" s="35"/>
      <c r="BR573" s="35"/>
      <c r="BS573" s="35"/>
      <c r="BT573" s="35"/>
      <c r="BU573" s="35"/>
      <c r="BV573" s="35"/>
      <c r="BW573" s="35"/>
      <c r="BX573" s="35"/>
      <c r="BY573" s="35"/>
      <c r="BZ573" s="35"/>
      <c r="CA573" s="35"/>
      <c r="CB573" s="35"/>
      <c r="CC573" s="35"/>
      <c r="CD573" s="35"/>
      <c r="CE573" s="35"/>
      <c r="CF573" s="35"/>
      <c r="CG573" s="35"/>
      <c r="CH573" s="35"/>
      <c r="CI573" s="35"/>
      <c r="CJ573" s="35"/>
      <c r="CK573" s="35"/>
      <c r="CL573" s="35"/>
      <c r="CM573" s="35"/>
      <c r="CN573" s="35"/>
      <c r="CO573" s="35"/>
      <c r="CP573" s="35"/>
      <c r="CQ573" s="35"/>
      <c r="CR573" s="35"/>
      <c r="CS573" s="35"/>
      <c r="CT573" s="35"/>
      <c r="CU573" s="35"/>
      <c r="CV573" s="35"/>
      <c r="CW573" s="35"/>
      <c r="CX573" s="35"/>
      <c r="CY573" s="35"/>
      <c r="CZ573" s="35"/>
      <c r="DA573" s="35"/>
      <c r="DB573" s="35"/>
      <c r="DC573" s="35"/>
      <c r="DD573" s="35"/>
      <c r="DE573" s="35"/>
      <c r="DF573" s="35"/>
      <c r="DG573" s="35"/>
      <c r="DH573" s="35"/>
      <c r="DI573" s="35"/>
      <c r="DJ573" s="35"/>
      <c r="DK573" s="35"/>
      <c r="DL573" s="35"/>
      <c r="DM573" s="35"/>
      <c r="DN573" s="35"/>
      <c r="DO573" s="35"/>
      <c r="DP573" s="35"/>
      <c r="DQ573" s="35"/>
      <c r="DR573" s="35"/>
      <c r="DS573" s="35"/>
      <c r="DT573" s="35"/>
      <c r="DU573" s="35"/>
      <c r="DV573" s="35"/>
      <c r="DW573" s="35"/>
      <c r="DX573" s="35"/>
      <c r="DY573" s="35"/>
      <c r="DZ573" s="35"/>
      <c r="EA573" s="35"/>
      <c r="EB573" s="35"/>
      <c r="EC573" s="35"/>
      <c r="ED573" s="35"/>
      <c r="EE573" s="35"/>
      <c r="EF573" s="35"/>
      <c r="EG573" s="35"/>
      <c r="EH573" s="35"/>
      <c r="EI573" s="35"/>
      <c r="EJ573" s="35"/>
      <c r="EK573" s="35"/>
      <c r="EL573" s="35"/>
      <c r="EM573" s="35"/>
      <c r="EN573" s="35"/>
      <c r="EO573" s="35"/>
      <c r="EP573" s="35"/>
      <c r="EQ573" s="35"/>
      <c r="ER573" s="35"/>
      <c r="ES573" s="35"/>
      <c r="ET573" s="35"/>
    </row>
    <row r="574" spans="1:150" s="63" customFormat="1" x14ac:dyDescent="0.2">
      <c r="A574" s="221"/>
      <c r="K574" s="70"/>
      <c r="L574" s="70"/>
      <c r="O574" s="64"/>
      <c r="P574" s="64"/>
      <c r="U574" s="52"/>
      <c r="V574" s="52"/>
      <c r="W574" s="102"/>
      <c r="X574" s="102"/>
      <c r="AH574" s="276"/>
      <c r="AN574" s="35"/>
      <c r="AO574" s="35"/>
      <c r="AP574" s="35"/>
      <c r="AQ574" s="35"/>
      <c r="AR574" s="35"/>
      <c r="AS574" s="35"/>
      <c r="AT574" s="35"/>
      <c r="AU574" s="35"/>
      <c r="AV574" s="35"/>
      <c r="AW574" s="35"/>
      <c r="AX574" s="35"/>
      <c r="AY574" s="35"/>
      <c r="AZ574" s="35"/>
      <c r="BA574" s="35"/>
      <c r="BB574" s="35"/>
      <c r="BC574" s="35"/>
      <c r="BD574" s="35"/>
      <c r="BE574" s="35"/>
      <c r="BF574" s="35"/>
      <c r="BG574" s="35"/>
      <c r="BH574" s="35"/>
      <c r="BI574" s="35"/>
      <c r="BJ574" s="35"/>
      <c r="BK574" s="35"/>
      <c r="BL574" s="35"/>
      <c r="BM574" s="35"/>
      <c r="BN574" s="35"/>
      <c r="BO574" s="35"/>
      <c r="BP574" s="35"/>
      <c r="BQ574" s="35"/>
      <c r="BR574" s="35"/>
      <c r="BS574" s="35"/>
      <c r="BT574" s="35"/>
      <c r="BU574" s="35"/>
      <c r="BV574" s="35"/>
      <c r="BW574" s="35"/>
      <c r="BX574" s="35"/>
      <c r="BY574" s="35"/>
      <c r="BZ574" s="35"/>
      <c r="CA574" s="35"/>
      <c r="CB574" s="35"/>
      <c r="CC574" s="35"/>
      <c r="CD574" s="35"/>
      <c r="CE574" s="35"/>
      <c r="CF574" s="35"/>
      <c r="CG574" s="35"/>
      <c r="CH574" s="35"/>
      <c r="CI574" s="35"/>
      <c r="CJ574" s="35"/>
      <c r="CK574" s="35"/>
      <c r="CL574" s="35"/>
      <c r="CM574" s="35"/>
      <c r="CN574" s="35"/>
      <c r="CO574" s="35"/>
      <c r="CP574" s="35"/>
      <c r="CQ574" s="35"/>
      <c r="CR574" s="35"/>
      <c r="CS574" s="35"/>
      <c r="CT574" s="35"/>
      <c r="CU574" s="35"/>
      <c r="CV574" s="35"/>
      <c r="CW574" s="35"/>
      <c r="CX574" s="35"/>
      <c r="CY574" s="35"/>
      <c r="CZ574" s="35"/>
      <c r="DA574" s="35"/>
      <c r="DB574" s="35"/>
      <c r="DC574" s="35"/>
      <c r="DD574" s="35"/>
      <c r="DE574" s="35"/>
      <c r="DF574" s="35"/>
      <c r="DG574" s="35"/>
      <c r="DH574" s="35"/>
      <c r="DI574" s="35"/>
      <c r="DJ574" s="35"/>
      <c r="DK574" s="35"/>
      <c r="DL574" s="35"/>
      <c r="DM574" s="35"/>
      <c r="DN574" s="35"/>
      <c r="DO574" s="35"/>
      <c r="DP574" s="35"/>
      <c r="DQ574" s="35"/>
      <c r="DR574" s="35"/>
      <c r="DS574" s="35"/>
      <c r="DT574" s="35"/>
      <c r="DU574" s="35"/>
      <c r="DV574" s="35"/>
      <c r="DW574" s="35"/>
      <c r="DX574" s="35"/>
      <c r="DY574" s="35"/>
      <c r="DZ574" s="35"/>
      <c r="EA574" s="35"/>
      <c r="EB574" s="35"/>
      <c r="EC574" s="35"/>
      <c r="ED574" s="35"/>
      <c r="EE574" s="35"/>
      <c r="EF574" s="35"/>
      <c r="EG574" s="35"/>
      <c r="EH574" s="35"/>
      <c r="EI574" s="35"/>
      <c r="EJ574" s="35"/>
      <c r="EK574" s="35"/>
      <c r="EL574" s="35"/>
      <c r="EM574" s="35"/>
      <c r="EN574" s="35"/>
      <c r="EO574" s="35"/>
      <c r="EP574" s="35"/>
      <c r="EQ574" s="35"/>
      <c r="ER574" s="35"/>
      <c r="ES574" s="35"/>
      <c r="ET574" s="35"/>
    </row>
    <row r="575" spans="1:150" s="63" customFormat="1" x14ac:dyDescent="0.2">
      <c r="A575" s="221"/>
      <c r="K575" s="70"/>
      <c r="L575" s="70"/>
      <c r="O575" s="64"/>
      <c r="P575" s="64"/>
      <c r="U575" s="52"/>
      <c r="V575" s="52"/>
      <c r="W575" s="102"/>
      <c r="X575" s="102"/>
      <c r="AH575" s="276"/>
      <c r="AN575" s="35"/>
      <c r="AO575" s="35"/>
      <c r="AP575" s="35"/>
      <c r="AQ575" s="35"/>
      <c r="AR575" s="35"/>
      <c r="AS575" s="35"/>
      <c r="AT575" s="35"/>
      <c r="AU575" s="35"/>
      <c r="AV575" s="35"/>
      <c r="AW575" s="35"/>
      <c r="AX575" s="35"/>
      <c r="AY575" s="35"/>
      <c r="AZ575" s="35"/>
      <c r="BA575" s="35"/>
      <c r="BB575" s="35"/>
      <c r="BC575" s="35"/>
      <c r="BD575" s="35"/>
      <c r="BE575" s="35"/>
      <c r="BF575" s="35"/>
      <c r="BG575" s="35"/>
      <c r="BH575" s="35"/>
      <c r="BI575" s="35"/>
      <c r="BJ575" s="35"/>
      <c r="BK575" s="35"/>
      <c r="BL575" s="35"/>
      <c r="BM575" s="35"/>
      <c r="BN575" s="35"/>
      <c r="BO575" s="35"/>
      <c r="BP575" s="35"/>
      <c r="BQ575" s="35"/>
      <c r="BR575" s="35"/>
      <c r="BS575" s="35"/>
      <c r="BT575" s="35"/>
      <c r="BU575" s="35"/>
      <c r="BV575" s="35"/>
      <c r="BW575" s="35"/>
      <c r="BX575" s="35"/>
      <c r="BY575" s="35"/>
      <c r="BZ575" s="35"/>
      <c r="CA575" s="35"/>
      <c r="CB575" s="35"/>
      <c r="CC575" s="35"/>
      <c r="CD575" s="35"/>
      <c r="CE575" s="35"/>
      <c r="CF575" s="35"/>
      <c r="CG575" s="35"/>
      <c r="CH575" s="35"/>
      <c r="CI575" s="35"/>
      <c r="CJ575" s="35"/>
      <c r="CK575" s="35"/>
      <c r="CL575" s="35"/>
      <c r="CM575" s="35"/>
      <c r="CN575" s="35"/>
      <c r="CO575" s="35"/>
      <c r="CP575" s="35"/>
      <c r="CQ575" s="35"/>
      <c r="CR575" s="35"/>
      <c r="CS575" s="35"/>
      <c r="CT575" s="35"/>
      <c r="CU575" s="35"/>
      <c r="CV575" s="35"/>
      <c r="CW575" s="35"/>
      <c r="CX575" s="35"/>
      <c r="CY575" s="35"/>
      <c r="CZ575" s="35"/>
      <c r="DA575" s="35"/>
      <c r="DB575" s="35"/>
      <c r="DC575" s="35"/>
      <c r="DD575" s="35"/>
      <c r="DE575" s="35"/>
      <c r="DF575" s="35"/>
      <c r="DG575" s="35"/>
      <c r="DH575" s="35"/>
      <c r="DI575" s="35"/>
      <c r="DJ575" s="35"/>
      <c r="DK575" s="35"/>
      <c r="DL575" s="35"/>
      <c r="DM575" s="35"/>
      <c r="DN575" s="35"/>
      <c r="DO575" s="35"/>
      <c r="DP575" s="35"/>
      <c r="DQ575" s="35"/>
      <c r="DR575" s="35"/>
      <c r="DS575" s="35"/>
      <c r="DT575" s="35"/>
      <c r="DU575" s="35"/>
      <c r="DV575" s="35"/>
      <c r="DW575" s="35"/>
      <c r="DX575" s="35"/>
      <c r="DY575" s="35"/>
      <c r="DZ575" s="35"/>
      <c r="EA575" s="35"/>
      <c r="EB575" s="35"/>
      <c r="EC575" s="35"/>
      <c r="ED575" s="35"/>
      <c r="EE575" s="35"/>
      <c r="EF575" s="35"/>
      <c r="EG575" s="35"/>
      <c r="EH575" s="35"/>
      <c r="EI575" s="35"/>
      <c r="EJ575" s="35"/>
      <c r="EK575" s="35"/>
      <c r="EL575" s="35"/>
      <c r="EM575" s="35"/>
      <c r="EN575" s="35"/>
      <c r="EO575" s="35"/>
      <c r="EP575" s="35"/>
      <c r="EQ575" s="35"/>
      <c r="ER575" s="35"/>
      <c r="ES575" s="35"/>
      <c r="ET575" s="35"/>
    </row>
    <row r="576" spans="1:150" s="63" customFormat="1" x14ac:dyDescent="0.2">
      <c r="A576" s="221"/>
      <c r="K576" s="70"/>
      <c r="L576" s="70"/>
      <c r="O576" s="64"/>
      <c r="P576" s="64"/>
      <c r="U576" s="52"/>
      <c r="V576" s="52"/>
      <c r="W576" s="102"/>
      <c r="X576" s="102"/>
      <c r="AH576" s="276"/>
      <c r="AN576" s="35"/>
      <c r="AO576" s="35"/>
      <c r="AP576" s="35"/>
      <c r="AQ576" s="35"/>
      <c r="AR576" s="35"/>
      <c r="AS576" s="35"/>
      <c r="AT576" s="35"/>
      <c r="AU576" s="35"/>
      <c r="AV576" s="35"/>
      <c r="AW576" s="35"/>
      <c r="AX576" s="35"/>
      <c r="AY576" s="35"/>
      <c r="AZ576" s="35"/>
      <c r="BA576" s="35"/>
      <c r="BB576" s="35"/>
      <c r="BC576" s="35"/>
      <c r="BD576" s="35"/>
      <c r="BE576" s="35"/>
      <c r="BF576" s="35"/>
      <c r="BG576" s="35"/>
      <c r="BH576" s="35"/>
      <c r="BI576" s="35"/>
      <c r="BJ576" s="35"/>
      <c r="BK576" s="35"/>
      <c r="BL576" s="35"/>
      <c r="BM576" s="35"/>
      <c r="BN576" s="35"/>
      <c r="BO576" s="35"/>
      <c r="BP576" s="35"/>
      <c r="BQ576" s="35"/>
      <c r="BR576" s="35"/>
      <c r="BS576" s="35"/>
      <c r="BT576" s="35"/>
      <c r="BU576" s="35"/>
      <c r="BV576" s="35"/>
      <c r="BW576" s="35"/>
      <c r="BX576" s="35"/>
      <c r="BY576" s="35"/>
      <c r="BZ576" s="35"/>
      <c r="CA576" s="35"/>
      <c r="CB576" s="35"/>
      <c r="CC576" s="35"/>
      <c r="CD576" s="35"/>
      <c r="CE576" s="35"/>
      <c r="CF576" s="35"/>
      <c r="CG576" s="35"/>
      <c r="CH576" s="35"/>
      <c r="CI576" s="35"/>
      <c r="CJ576" s="35"/>
      <c r="CK576" s="35"/>
      <c r="CL576" s="35"/>
      <c r="CM576" s="35"/>
      <c r="CN576" s="35"/>
      <c r="CO576" s="35"/>
      <c r="CP576" s="35"/>
      <c r="CQ576" s="35"/>
      <c r="CR576" s="35"/>
      <c r="CS576" s="35"/>
      <c r="CT576" s="35"/>
      <c r="CU576" s="35"/>
      <c r="CV576" s="35"/>
      <c r="CW576" s="35"/>
      <c r="CX576" s="35"/>
      <c r="CY576" s="35"/>
      <c r="CZ576" s="35"/>
      <c r="DA576" s="35"/>
      <c r="DB576" s="35"/>
      <c r="DC576" s="35"/>
      <c r="DD576" s="35"/>
      <c r="DE576" s="35"/>
      <c r="DF576" s="35"/>
      <c r="DG576" s="35"/>
      <c r="DH576" s="35"/>
      <c r="DI576" s="35"/>
      <c r="DJ576" s="35"/>
      <c r="DK576" s="35"/>
      <c r="DL576" s="35"/>
      <c r="DM576" s="35"/>
      <c r="DN576" s="35"/>
      <c r="DO576" s="35"/>
      <c r="DP576" s="35"/>
      <c r="DQ576" s="35"/>
      <c r="DR576" s="35"/>
      <c r="DS576" s="35"/>
      <c r="DT576" s="35"/>
      <c r="DU576" s="35"/>
      <c r="DV576" s="35"/>
      <c r="DW576" s="35"/>
      <c r="DX576" s="35"/>
      <c r="DY576" s="35"/>
      <c r="DZ576" s="35"/>
      <c r="EA576" s="35"/>
      <c r="EB576" s="35"/>
      <c r="EC576" s="35"/>
      <c r="ED576" s="35"/>
      <c r="EE576" s="35"/>
      <c r="EF576" s="35"/>
      <c r="EG576" s="35"/>
      <c r="EH576" s="35"/>
      <c r="EI576" s="35"/>
      <c r="EJ576" s="35"/>
      <c r="EK576" s="35"/>
      <c r="EL576" s="35"/>
      <c r="EM576" s="35"/>
      <c r="EN576" s="35"/>
      <c r="EO576" s="35"/>
      <c r="EP576" s="35"/>
      <c r="EQ576" s="35"/>
      <c r="ER576" s="35"/>
      <c r="ES576" s="35"/>
      <c r="ET576" s="35"/>
    </row>
    <row r="577" spans="1:150" s="63" customFormat="1" x14ac:dyDescent="0.2">
      <c r="A577" s="221"/>
      <c r="K577" s="70"/>
      <c r="L577" s="70"/>
      <c r="O577" s="64"/>
      <c r="P577" s="64"/>
      <c r="U577" s="52"/>
      <c r="V577" s="52"/>
      <c r="W577" s="102"/>
      <c r="X577" s="102"/>
      <c r="AH577" s="276"/>
      <c r="AN577" s="35"/>
      <c r="AO577" s="35"/>
      <c r="AP577" s="35"/>
      <c r="AQ577" s="35"/>
      <c r="AR577" s="35"/>
      <c r="AS577" s="35"/>
      <c r="AT577" s="35"/>
      <c r="AU577" s="35"/>
      <c r="AV577" s="35"/>
      <c r="AW577" s="35"/>
      <c r="AX577" s="35"/>
      <c r="AY577" s="35"/>
      <c r="AZ577" s="35"/>
      <c r="BA577" s="35"/>
      <c r="BB577" s="35"/>
      <c r="BC577" s="35"/>
      <c r="BD577" s="35"/>
      <c r="BE577" s="35"/>
      <c r="BF577" s="35"/>
      <c r="BG577" s="35"/>
      <c r="BH577" s="35"/>
      <c r="BI577" s="35"/>
      <c r="BJ577" s="35"/>
      <c r="BK577" s="35"/>
      <c r="BL577" s="35"/>
      <c r="BM577" s="35"/>
      <c r="BN577" s="35"/>
      <c r="BO577" s="35"/>
      <c r="BP577" s="35"/>
      <c r="BQ577" s="35"/>
      <c r="BR577" s="35"/>
      <c r="BS577" s="35"/>
      <c r="BT577" s="35"/>
      <c r="BU577" s="35"/>
      <c r="BV577" s="35"/>
      <c r="BW577" s="35"/>
      <c r="BX577" s="35"/>
      <c r="BY577" s="35"/>
      <c r="BZ577" s="35"/>
      <c r="CA577" s="35"/>
      <c r="CB577" s="35"/>
      <c r="CC577" s="35"/>
      <c r="CD577" s="35"/>
      <c r="CE577" s="35"/>
      <c r="CF577" s="35"/>
      <c r="CG577" s="35"/>
      <c r="CH577" s="35"/>
      <c r="CI577" s="35"/>
      <c r="CJ577" s="35"/>
      <c r="CK577" s="35"/>
      <c r="CL577" s="35"/>
      <c r="CM577" s="35"/>
      <c r="CN577" s="35"/>
      <c r="CO577" s="35"/>
      <c r="CP577" s="35"/>
      <c r="CQ577" s="35"/>
      <c r="CR577" s="35"/>
      <c r="CS577" s="35"/>
      <c r="CT577" s="35"/>
      <c r="CU577" s="35"/>
      <c r="CV577" s="35"/>
      <c r="CW577" s="35"/>
      <c r="CX577" s="35"/>
      <c r="CY577" s="35"/>
      <c r="CZ577" s="35"/>
      <c r="DA577" s="35"/>
      <c r="DB577" s="35"/>
      <c r="DC577" s="35"/>
      <c r="DD577" s="35"/>
      <c r="DE577" s="35"/>
      <c r="DF577" s="35"/>
      <c r="DG577" s="35"/>
      <c r="DH577" s="35"/>
      <c r="DI577" s="35"/>
      <c r="DJ577" s="35"/>
      <c r="DK577" s="35"/>
      <c r="DL577" s="35"/>
      <c r="DM577" s="35"/>
      <c r="DN577" s="35"/>
      <c r="DO577" s="35"/>
      <c r="DP577" s="35"/>
      <c r="DQ577" s="35"/>
      <c r="DR577" s="35"/>
      <c r="DS577" s="35"/>
      <c r="DT577" s="35"/>
      <c r="DU577" s="35"/>
      <c r="DV577" s="35"/>
      <c r="DW577" s="35"/>
      <c r="DX577" s="35"/>
      <c r="DY577" s="35"/>
      <c r="DZ577" s="35"/>
      <c r="EA577" s="35"/>
      <c r="EB577" s="35"/>
      <c r="EC577" s="35"/>
      <c r="ED577" s="35"/>
      <c r="EE577" s="35"/>
      <c r="EF577" s="35"/>
      <c r="EG577" s="35"/>
      <c r="EH577" s="35"/>
      <c r="EI577" s="35"/>
      <c r="EJ577" s="35"/>
      <c r="EK577" s="35"/>
      <c r="EL577" s="35"/>
      <c r="EM577" s="35"/>
      <c r="EN577" s="35"/>
      <c r="EO577" s="35"/>
      <c r="EP577" s="35"/>
      <c r="EQ577" s="35"/>
      <c r="ER577" s="35"/>
      <c r="ES577" s="35"/>
      <c r="ET577" s="35"/>
    </row>
    <row r="578" spans="1:150" s="63" customFormat="1" x14ac:dyDescent="0.2">
      <c r="A578" s="221"/>
      <c r="K578" s="70"/>
      <c r="L578" s="70"/>
      <c r="O578" s="64"/>
      <c r="P578" s="64"/>
      <c r="U578" s="52"/>
      <c r="V578" s="52"/>
      <c r="W578" s="102"/>
      <c r="X578" s="102"/>
      <c r="AH578" s="276"/>
      <c r="AN578" s="35"/>
      <c r="AO578" s="35"/>
      <c r="AP578" s="35"/>
      <c r="AQ578" s="35"/>
      <c r="AR578" s="35"/>
      <c r="AS578" s="35"/>
      <c r="AT578" s="35"/>
      <c r="AU578" s="35"/>
      <c r="AV578" s="35"/>
      <c r="AW578" s="35"/>
      <c r="AX578" s="35"/>
      <c r="AY578" s="35"/>
      <c r="AZ578" s="35"/>
      <c r="BA578" s="35"/>
      <c r="BB578" s="35"/>
      <c r="BC578" s="35"/>
      <c r="BD578" s="35"/>
      <c r="BE578" s="35"/>
      <c r="BF578" s="35"/>
      <c r="BG578" s="35"/>
      <c r="BH578" s="35"/>
      <c r="BI578" s="35"/>
      <c r="BJ578" s="35"/>
      <c r="BK578" s="35"/>
      <c r="BL578" s="35"/>
      <c r="BM578" s="35"/>
      <c r="BN578" s="35"/>
      <c r="BO578" s="35"/>
      <c r="BP578" s="35"/>
      <c r="BQ578" s="35"/>
      <c r="BR578" s="35"/>
      <c r="BS578" s="35"/>
      <c r="BT578" s="35"/>
      <c r="BU578" s="35"/>
      <c r="BV578" s="35"/>
      <c r="BW578" s="35"/>
      <c r="BX578" s="35"/>
      <c r="BY578" s="35"/>
      <c r="BZ578" s="35"/>
      <c r="CA578" s="35"/>
      <c r="CB578" s="35"/>
      <c r="CC578" s="35"/>
      <c r="CD578" s="35"/>
      <c r="CE578" s="35"/>
      <c r="CF578" s="35"/>
      <c r="CG578" s="35"/>
      <c r="CH578" s="35"/>
      <c r="CI578" s="35"/>
      <c r="CJ578" s="35"/>
      <c r="CK578" s="35"/>
      <c r="CL578" s="35"/>
      <c r="CM578" s="35"/>
      <c r="CN578" s="35"/>
      <c r="CO578" s="35"/>
      <c r="CP578" s="35"/>
      <c r="CQ578" s="35"/>
      <c r="CR578" s="35"/>
      <c r="CS578" s="35"/>
      <c r="CT578" s="35"/>
      <c r="CU578" s="35"/>
      <c r="CV578" s="35"/>
      <c r="CW578" s="35"/>
      <c r="CX578" s="35"/>
      <c r="CY578" s="35"/>
      <c r="CZ578" s="35"/>
      <c r="DA578" s="35"/>
      <c r="DB578" s="35"/>
      <c r="DC578" s="35"/>
      <c r="DD578" s="35"/>
      <c r="DE578" s="35"/>
      <c r="DF578" s="35"/>
      <c r="DG578" s="35"/>
      <c r="DH578" s="35"/>
      <c r="DI578" s="35"/>
      <c r="DJ578" s="35"/>
      <c r="DK578" s="35"/>
      <c r="DL578" s="35"/>
      <c r="DM578" s="35"/>
      <c r="DN578" s="35"/>
      <c r="DO578" s="35"/>
      <c r="DP578" s="35"/>
      <c r="DQ578" s="35"/>
      <c r="DR578" s="35"/>
      <c r="DS578" s="35"/>
      <c r="DT578" s="35"/>
      <c r="DU578" s="35"/>
      <c r="DV578" s="35"/>
      <c r="DW578" s="35"/>
      <c r="DX578" s="35"/>
      <c r="DY578" s="35"/>
      <c r="DZ578" s="35"/>
      <c r="EA578" s="35"/>
      <c r="EB578" s="35"/>
      <c r="EC578" s="35"/>
      <c r="ED578" s="35"/>
      <c r="EE578" s="35"/>
      <c r="EF578" s="35"/>
      <c r="EG578" s="35"/>
      <c r="EH578" s="35"/>
      <c r="EI578" s="35"/>
      <c r="EJ578" s="35"/>
      <c r="EK578" s="35"/>
      <c r="EL578" s="35"/>
      <c r="EM578" s="35"/>
      <c r="EN578" s="35"/>
      <c r="EO578" s="35"/>
      <c r="EP578" s="35"/>
      <c r="EQ578" s="35"/>
      <c r="ER578" s="35"/>
      <c r="ES578" s="35"/>
      <c r="ET578" s="35"/>
    </row>
    <row r="579" spans="1:150" s="63" customFormat="1" x14ac:dyDescent="0.2">
      <c r="A579" s="221"/>
      <c r="K579" s="70"/>
      <c r="L579" s="70"/>
      <c r="O579" s="64"/>
      <c r="P579" s="64"/>
      <c r="U579" s="52"/>
      <c r="V579" s="52"/>
      <c r="W579" s="102"/>
      <c r="X579" s="102"/>
      <c r="AH579" s="276"/>
      <c r="AN579" s="35"/>
      <c r="AO579" s="35"/>
      <c r="AP579" s="35"/>
      <c r="AQ579" s="35"/>
      <c r="AR579" s="35"/>
      <c r="AS579" s="35"/>
      <c r="AT579" s="35"/>
      <c r="AU579" s="35"/>
      <c r="AV579" s="35"/>
      <c r="AW579" s="35"/>
      <c r="AX579" s="35"/>
      <c r="AY579" s="35"/>
      <c r="AZ579" s="35"/>
      <c r="BA579" s="35"/>
      <c r="BB579" s="35"/>
      <c r="BC579" s="35"/>
      <c r="BD579" s="35"/>
      <c r="BE579" s="35"/>
      <c r="BF579" s="35"/>
      <c r="BG579" s="35"/>
      <c r="BH579" s="35"/>
      <c r="BI579" s="35"/>
      <c r="BJ579" s="35"/>
      <c r="BK579" s="35"/>
      <c r="BL579" s="35"/>
      <c r="BM579" s="35"/>
      <c r="BN579" s="35"/>
      <c r="BO579" s="35"/>
      <c r="BP579" s="35"/>
      <c r="BQ579" s="35"/>
      <c r="BR579" s="35"/>
      <c r="BS579" s="35"/>
      <c r="BT579" s="35"/>
      <c r="BU579" s="35"/>
      <c r="BV579" s="35"/>
      <c r="BW579" s="35"/>
      <c r="BX579" s="35"/>
      <c r="BY579" s="35"/>
      <c r="BZ579" s="35"/>
      <c r="CA579" s="35"/>
      <c r="CB579" s="35"/>
      <c r="CC579" s="35"/>
      <c r="CD579" s="35"/>
      <c r="CE579" s="35"/>
      <c r="CF579" s="35"/>
      <c r="CG579" s="35"/>
      <c r="CH579" s="35"/>
      <c r="CI579" s="35"/>
      <c r="CJ579" s="35"/>
      <c r="CK579" s="35"/>
      <c r="CL579" s="35"/>
      <c r="CM579" s="35"/>
      <c r="CN579" s="35"/>
      <c r="CO579" s="35"/>
      <c r="CP579" s="35"/>
      <c r="CQ579" s="35"/>
      <c r="CR579" s="35"/>
      <c r="CS579" s="35"/>
      <c r="CT579" s="35"/>
      <c r="CU579" s="35"/>
      <c r="CV579" s="35"/>
      <c r="CW579" s="35"/>
      <c r="CX579" s="35"/>
      <c r="CY579" s="35"/>
      <c r="CZ579" s="35"/>
      <c r="DA579" s="35"/>
      <c r="DB579" s="35"/>
      <c r="DC579" s="35"/>
      <c r="DD579" s="35"/>
      <c r="DE579" s="35"/>
      <c r="DF579" s="35"/>
      <c r="DG579" s="35"/>
      <c r="DH579" s="35"/>
      <c r="DI579" s="35"/>
      <c r="DJ579" s="35"/>
      <c r="DK579" s="35"/>
      <c r="DL579" s="35"/>
      <c r="DM579" s="35"/>
      <c r="DN579" s="35"/>
      <c r="DO579" s="35"/>
      <c r="DP579" s="35"/>
      <c r="DQ579" s="35"/>
      <c r="DR579" s="35"/>
      <c r="DS579" s="35"/>
      <c r="DT579" s="35"/>
      <c r="DU579" s="35"/>
      <c r="DV579" s="35"/>
      <c r="DW579" s="35"/>
      <c r="DX579" s="35"/>
      <c r="DY579" s="35"/>
      <c r="DZ579" s="35"/>
      <c r="EA579" s="35"/>
      <c r="EB579" s="35"/>
      <c r="EC579" s="35"/>
      <c r="ED579" s="35"/>
      <c r="EE579" s="35"/>
      <c r="EF579" s="35"/>
      <c r="EG579" s="35"/>
      <c r="EH579" s="35"/>
      <c r="EI579" s="35"/>
      <c r="EJ579" s="35"/>
      <c r="EK579" s="35"/>
      <c r="EL579" s="35"/>
      <c r="EM579" s="35"/>
      <c r="EN579" s="35"/>
      <c r="EO579" s="35"/>
      <c r="EP579" s="35"/>
      <c r="EQ579" s="35"/>
      <c r="ER579" s="35"/>
      <c r="ES579" s="35"/>
      <c r="ET579" s="35"/>
    </row>
    <row r="580" spans="1:150" s="63" customFormat="1" x14ac:dyDescent="0.2">
      <c r="A580" s="221"/>
      <c r="K580" s="70"/>
      <c r="L580" s="70"/>
      <c r="O580" s="64"/>
      <c r="P580" s="64"/>
      <c r="U580" s="52"/>
      <c r="V580" s="52"/>
      <c r="W580" s="102"/>
      <c r="X580" s="102"/>
      <c r="AH580" s="276"/>
      <c r="AN580" s="35"/>
      <c r="AO580" s="35"/>
      <c r="AP580" s="35"/>
      <c r="AQ580" s="35"/>
      <c r="AR580" s="35"/>
      <c r="AS580" s="35"/>
      <c r="AT580" s="35"/>
      <c r="AU580" s="35"/>
      <c r="AV580" s="35"/>
      <c r="AW580" s="35"/>
      <c r="AX580" s="35"/>
      <c r="AY580" s="35"/>
      <c r="AZ580" s="35"/>
      <c r="BA580" s="35"/>
      <c r="BB580" s="35"/>
      <c r="BC580" s="35"/>
      <c r="BD580" s="35"/>
      <c r="BE580" s="35"/>
      <c r="BF580" s="35"/>
      <c r="BG580" s="35"/>
      <c r="BH580" s="35"/>
      <c r="BI580" s="35"/>
      <c r="BJ580" s="35"/>
      <c r="BK580" s="35"/>
      <c r="BL580" s="35"/>
      <c r="BM580" s="35"/>
      <c r="BN580" s="35"/>
      <c r="BO580" s="35"/>
      <c r="BP580" s="35"/>
      <c r="BQ580" s="35"/>
      <c r="BR580" s="35"/>
      <c r="BS580" s="35"/>
      <c r="BT580" s="35"/>
      <c r="BU580" s="35"/>
      <c r="BV580" s="35"/>
      <c r="BW580" s="35"/>
      <c r="BX580" s="35"/>
      <c r="BY580" s="35"/>
      <c r="BZ580" s="35"/>
      <c r="CA580" s="35"/>
      <c r="CB580" s="35"/>
      <c r="CC580" s="35"/>
      <c r="CD580" s="35"/>
      <c r="CE580" s="35"/>
      <c r="CF580" s="35"/>
      <c r="CG580" s="35"/>
      <c r="CH580" s="35"/>
      <c r="CI580" s="35"/>
      <c r="CJ580" s="35"/>
      <c r="CK580" s="35"/>
      <c r="CL580" s="35"/>
      <c r="CM580" s="35"/>
      <c r="CN580" s="35"/>
      <c r="CO580" s="35"/>
      <c r="CP580" s="35"/>
      <c r="CQ580" s="35"/>
      <c r="CR580" s="35"/>
      <c r="CS580" s="35"/>
      <c r="CT580" s="35"/>
      <c r="CU580" s="35"/>
      <c r="CV580" s="35"/>
      <c r="CW580" s="35"/>
      <c r="CX580" s="35"/>
      <c r="CY580" s="35"/>
      <c r="CZ580" s="35"/>
      <c r="DA580" s="35"/>
      <c r="DB580" s="35"/>
      <c r="DC580" s="35"/>
      <c r="DD580" s="35"/>
      <c r="DE580" s="35"/>
      <c r="DF580" s="35"/>
      <c r="DG580" s="35"/>
      <c r="DH580" s="35"/>
      <c r="DI580" s="35"/>
      <c r="DJ580" s="35"/>
      <c r="DK580" s="35"/>
      <c r="DL580" s="35"/>
      <c r="DM580" s="35"/>
      <c r="DN580" s="35"/>
      <c r="DO580" s="35"/>
      <c r="DP580" s="35"/>
      <c r="DQ580" s="35"/>
      <c r="DR580" s="35"/>
      <c r="DS580" s="35"/>
      <c r="DT580" s="35"/>
      <c r="DU580" s="35"/>
      <c r="DV580" s="35"/>
      <c r="DW580" s="35"/>
      <c r="DX580" s="35"/>
      <c r="DY580" s="35"/>
      <c r="DZ580" s="35"/>
      <c r="EA580" s="35"/>
      <c r="EB580" s="35"/>
      <c r="EC580" s="35"/>
      <c r="ED580" s="35"/>
      <c r="EE580" s="35"/>
      <c r="EF580" s="35"/>
      <c r="EG580" s="35"/>
      <c r="EH580" s="35"/>
      <c r="EI580" s="35"/>
      <c r="EJ580" s="35"/>
      <c r="EK580" s="35"/>
      <c r="EL580" s="35"/>
      <c r="EM580" s="35"/>
      <c r="EN580" s="35"/>
      <c r="EO580" s="35"/>
      <c r="EP580" s="35"/>
      <c r="EQ580" s="35"/>
      <c r="ER580" s="35"/>
      <c r="ES580" s="35"/>
      <c r="ET580" s="35"/>
    </row>
    <row r="581" spans="1:150" s="63" customFormat="1" x14ac:dyDescent="0.2">
      <c r="A581" s="221"/>
      <c r="K581" s="70"/>
      <c r="L581" s="70"/>
      <c r="O581" s="64"/>
      <c r="P581" s="64"/>
      <c r="U581" s="52"/>
      <c r="V581" s="52"/>
      <c r="W581" s="102"/>
      <c r="X581" s="102"/>
      <c r="AH581" s="276"/>
      <c r="AN581" s="35"/>
      <c r="AO581" s="35"/>
      <c r="AP581" s="35"/>
      <c r="AQ581" s="35"/>
      <c r="AR581" s="35"/>
      <c r="AS581" s="35"/>
      <c r="AT581" s="35"/>
      <c r="AU581" s="35"/>
      <c r="AV581" s="35"/>
      <c r="AW581" s="35"/>
      <c r="AX581" s="35"/>
      <c r="AY581" s="35"/>
      <c r="AZ581" s="35"/>
      <c r="BA581" s="35"/>
      <c r="BB581" s="35"/>
      <c r="BC581" s="35"/>
      <c r="BD581" s="35"/>
      <c r="BE581" s="35"/>
      <c r="BF581" s="35"/>
      <c r="BG581" s="35"/>
      <c r="BH581" s="35"/>
      <c r="BI581" s="35"/>
      <c r="BJ581" s="35"/>
      <c r="BK581" s="35"/>
      <c r="BL581" s="35"/>
      <c r="BM581" s="35"/>
      <c r="BN581" s="35"/>
      <c r="BO581" s="35"/>
      <c r="BP581" s="35"/>
      <c r="BQ581" s="35"/>
      <c r="BR581" s="35"/>
      <c r="BS581" s="35"/>
      <c r="BT581" s="35"/>
      <c r="BU581" s="35"/>
      <c r="BV581" s="35"/>
      <c r="BW581" s="35"/>
      <c r="BX581" s="35"/>
      <c r="BY581" s="35"/>
      <c r="BZ581" s="35"/>
      <c r="CA581" s="35"/>
      <c r="CB581" s="35"/>
      <c r="CC581" s="35"/>
      <c r="CD581" s="35"/>
      <c r="CE581" s="35"/>
      <c r="CF581" s="35"/>
      <c r="CG581" s="35"/>
      <c r="CH581" s="35"/>
      <c r="CI581" s="35"/>
      <c r="CJ581" s="35"/>
      <c r="CK581" s="35"/>
      <c r="CL581" s="35"/>
      <c r="CM581" s="35"/>
      <c r="CN581" s="35"/>
      <c r="CO581" s="35"/>
      <c r="CP581" s="35"/>
      <c r="CQ581" s="35"/>
      <c r="CR581" s="35"/>
      <c r="CS581" s="35"/>
      <c r="CT581" s="35"/>
      <c r="CU581" s="35"/>
      <c r="CV581" s="35"/>
      <c r="CW581" s="35"/>
      <c r="CX581" s="35"/>
      <c r="CY581" s="35"/>
      <c r="CZ581" s="35"/>
      <c r="DA581" s="35"/>
      <c r="DB581" s="35"/>
      <c r="DC581" s="35"/>
      <c r="DD581" s="35"/>
      <c r="DE581" s="35"/>
      <c r="DF581" s="35"/>
      <c r="DG581" s="35"/>
      <c r="DH581" s="35"/>
      <c r="DI581" s="35"/>
      <c r="DJ581" s="35"/>
      <c r="DK581" s="35"/>
      <c r="DL581" s="35"/>
      <c r="DM581" s="35"/>
      <c r="DN581" s="35"/>
      <c r="DO581" s="35"/>
      <c r="DP581" s="35"/>
      <c r="DQ581" s="35"/>
      <c r="DR581" s="35"/>
      <c r="DS581" s="35"/>
      <c r="DT581" s="35"/>
      <c r="DU581" s="35"/>
      <c r="DV581" s="35"/>
      <c r="DW581" s="35"/>
      <c r="DX581" s="35"/>
      <c r="DY581" s="35"/>
      <c r="DZ581" s="35"/>
      <c r="EA581" s="35"/>
      <c r="EB581" s="35"/>
      <c r="EC581" s="35"/>
      <c r="ED581" s="35"/>
      <c r="EE581" s="35"/>
      <c r="EF581" s="35"/>
      <c r="EG581" s="35"/>
      <c r="EH581" s="35"/>
      <c r="EI581" s="35"/>
      <c r="EJ581" s="35"/>
      <c r="EK581" s="35"/>
      <c r="EL581" s="35"/>
      <c r="EM581" s="35"/>
      <c r="EN581" s="35"/>
      <c r="EO581" s="35"/>
      <c r="EP581" s="35"/>
      <c r="EQ581" s="35"/>
      <c r="ER581" s="35"/>
      <c r="ES581" s="35"/>
      <c r="ET581" s="35"/>
    </row>
    <row r="582" spans="1:150" s="63" customFormat="1" x14ac:dyDescent="0.2">
      <c r="A582" s="221"/>
      <c r="K582" s="70"/>
      <c r="L582" s="70"/>
      <c r="O582" s="64"/>
      <c r="P582" s="64"/>
      <c r="U582" s="52"/>
      <c r="V582" s="52"/>
      <c r="W582" s="102"/>
      <c r="X582" s="102"/>
      <c r="AH582" s="276"/>
      <c r="AN582" s="35"/>
      <c r="AO582" s="35"/>
      <c r="AP582" s="35"/>
      <c r="AQ582" s="35"/>
      <c r="AR582" s="35"/>
      <c r="AS582" s="35"/>
      <c r="AT582" s="35"/>
      <c r="AU582" s="35"/>
      <c r="AV582" s="35"/>
      <c r="AW582" s="35"/>
      <c r="AX582" s="35"/>
      <c r="AY582" s="35"/>
      <c r="AZ582" s="35"/>
      <c r="BA582" s="35"/>
      <c r="BB582" s="35"/>
      <c r="BC582" s="35"/>
      <c r="BD582" s="35"/>
      <c r="BE582" s="35"/>
      <c r="BF582" s="35"/>
      <c r="BG582" s="35"/>
      <c r="BH582" s="35"/>
      <c r="BI582" s="35"/>
      <c r="BJ582" s="35"/>
      <c r="BK582" s="35"/>
      <c r="BL582" s="35"/>
      <c r="BM582" s="35"/>
      <c r="BN582" s="35"/>
      <c r="BO582" s="35"/>
      <c r="BP582" s="35"/>
      <c r="BQ582" s="35"/>
      <c r="BR582" s="35"/>
      <c r="BS582" s="35"/>
      <c r="BT582" s="35"/>
      <c r="BU582" s="35"/>
      <c r="BV582" s="35"/>
      <c r="BW582" s="35"/>
      <c r="BX582" s="35"/>
      <c r="BY582" s="35"/>
      <c r="BZ582" s="35"/>
      <c r="CA582" s="35"/>
      <c r="CB582" s="35"/>
      <c r="CC582" s="35"/>
      <c r="CD582" s="35"/>
      <c r="CE582" s="35"/>
      <c r="CF582" s="35"/>
      <c r="CG582" s="35"/>
      <c r="CH582" s="35"/>
      <c r="CI582" s="35"/>
      <c r="CJ582" s="35"/>
      <c r="CK582" s="35"/>
      <c r="CL582" s="35"/>
      <c r="CM582" s="35"/>
      <c r="CN582" s="35"/>
      <c r="CO582" s="35"/>
      <c r="CP582" s="35"/>
      <c r="CQ582" s="35"/>
      <c r="CR582" s="35"/>
      <c r="CS582" s="35"/>
      <c r="CT582" s="35"/>
      <c r="CU582" s="35"/>
      <c r="CV582" s="35"/>
      <c r="CW582" s="35"/>
      <c r="CX582" s="35"/>
      <c r="CY582" s="35"/>
      <c r="CZ582" s="35"/>
      <c r="DA582" s="35"/>
      <c r="DB582" s="35"/>
      <c r="DC582" s="35"/>
      <c r="DD582" s="35"/>
      <c r="DE582" s="35"/>
      <c r="DF582" s="35"/>
      <c r="DG582" s="35"/>
      <c r="DH582" s="35"/>
      <c r="DI582" s="35"/>
      <c r="DJ582" s="35"/>
      <c r="DK582" s="35"/>
      <c r="DL582" s="35"/>
      <c r="DM582" s="35"/>
      <c r="DN582" s="35"/>
      <c r="DO582" s="35"/>
      <c r="DP582" s="35"/>
      <c r="DQ582" s="35"/>
      <c r="DR582" s="35"/>
      <c r="DS582" s="35"/>
      <c r="DT582" s="35"/>
      <c r="DU582" s="35"/>
      <c r="DV582" s="35"/>
      <c r="DW582" s="35"/>
      <c r="DX582" s="35"/>
      <c r="DY582" s="35"/>
      <c r="DZ582" s="35"/>
      <c r="EA582" s="35"/>
      <c r="EB582" s="35"/>
      <c r="EC582" s="35"/>
      <c r="ED582" s="35"/>
      <c r="EE582" s="35"/>
      <c r="EF582" s="35"/>
      <c r="EG582" s="35"/>
      <c r="EH582" s="35"/>
      <c r="EI582" s="35"/>
      <c r="EJ582" s="35"/>
      <c r="EK582" s="35"/>
      <c r="EL582" s="35"/>
      <c r="EM582" s="35"/>
      <c r="EN582" s="35"/>
      <c r="EO582" s="35"/>
      <c r="EP582" s="35"/>
      <c r="EQ582" s="35"/>
      <c r="ER582" s="35"/>
      <c r="ES582" s="35"/>
      <c r="ET582" s="35"/>
    </row>
    <row r="583" spans="1:150" s="63" customFormat="1" x14ac:dyDescent="0.2">
      <c r="A583" s="221"/>
      <c r="K583" s="70"/>
      <c r="L583" s="70"/>
      <c r="O583" s="64"/>
      <c r="P583" s="64"/>
      <c r="U583" s="52"/>
      <c r="V583" s="52"/>
      <c r="W583" s="102"/>
      <c r="X583" s="102"/>
      <c r="AH583" s="276"/>
      <c r="AN583" s="35"/>
      <c r="AO583" s="35"/>
      <c r="AP583" s="35"/>
      <c r="AQ583" s="35"/>
      <c r="AR583" s="35"/>
      <c r="AS583" s="35"/>
      <c r="AT583" s="35"/>
      <c r="AU583" s="35"/>
      <c r="AV583" s="35"/>
      <c r="AW583" s="35"/>
      <c r="AX583" s="35"/>
      <c r="AY583" s="35"/>
      <c r="AZ583" s="35"/>
      <c r="BA583" s="35"/>
      <c r="BB583" s="35"/>
      <c r="BC583" s="35"/>
      <c r="BD583" s="35"/>
      <c r="BE583" s="35"/>
      <c r="BF583" s="35"/>
      <c r="BG583" s="35"/>
      <c r="BH583" s="35"/>
      <c r="BI583" s="35"/>
      <c r="BJ583" s="35"/>
      <c r="BK583" s="35"/>
      <c r="BL583" s="35"/>
      <c r="BM583" s="35"/>
      <c r="BN583" s="35"/>
      <c r="BO583" s="35"/>
      <c r="BP583" s="35"/>
      <c r="BQ583" s="35"/>
      <c r="BR583" s="35"/>
      <c r="BS583" s="35"/>
      <c r="BT583" s="35"/>
      <c r="BU583" s="35"/>
      <c r="BV583" s="35"/>
      <c r="BW583" s="35"/>
      <c r="BX583" s="35"/>
      <c r="BY583" s="35"/>
      <c r="BZ583" s="35"/>
      <c r="CA583" s="35"/>
      <c r="CB583" s="35"/>
      <c r="CC583" s="35"/>
      <c r="CD583" s="35"/>
      <c r="CE583" s="35"/>
      <c r="CF583" s="35"/>
      <c r="CG583" s="35"/>
      <c r="CH583" s="35"/>
      <c r="CI583" s="35"/>
      <c r="CJ583" s="35"/>
      <c r="CK583" s="35"/>
      <c r="CL583" s="35"/>
      <c r="CM583" s="35"/>
      <c r="CN583" s="35"/>
      <c r="CO583" s="35"/>
      <c r="CP583" s="35"/>
      <c r="CQ583" s="35"/>
      <c r="CR583" s="35"/>
      <c r="CS583" s="35"/>
      <c r="CT583" s="35"/>
      <c r="CU583" s="35"/>
      <c r="CV583" s="35"/>
      <c r="CW583" s="35"/>
      <c r="CX583" s="35"/>
      <c r="CY583" s="35"/>
      <c r="CZ583" s="35"/>
      <c r="DA583" s="35"/>
      <c r="DB583" s="35"/>
      <c r="DC583" s="35"/>
      <c r="DD583" s="35"/>
      <c r="DE583" s="35"/>
      <c r="DF583" s="35"/>
      <c r="DG583" s="35"/>
      <c r="DH583" s="35"/>
      <c r="DI583" s="35"/>
      <c r="DJ583" s="35"/>
      <c r="DK583" s="35"/>
      <c r="DL583" s="35"/>
      <c r="DM583" s="35"/>
      <c r="DN583" s="35"/>
      <c r="DO583" s="35"/>
      <c r="DP583" s="35"/>
      <c r="DQ583" s="35"/>
      <c r="DR583" s="35"/>
      <c r="DS583" s="35"/>
      <c r="DT583" s="35"/>
      <c r="DU583" s="35"/>
      <c r="DV583" s="35"/>
      <c r="DW583" s="35"/>
      <c r="DX583" s="35"/>
      <c r="DY583" s="35"/>
      <c r="DZ583" s="35"/>
      <c r="EA583" s="35"/>
      <c r="EB583" s="35"/>
      <c r="EC583" s="35"/>
      <c r="ED583" s="35"/>
      <c r="EE583" s="35"/>
      <c r="EF583" s="35"/>
      <c r="EG583" s="35"/>
      <c r="EH583" s="35"/>
      <c r="EI583" s="35"/>
      <c r="EJ583" s="35"/>
      <c r="EK583" s="35"/>
      <c r="EL583" s="35"/>
      <c r="EM583" s="35"/>
      <c r="EN583" s="35"/>
      <c r="EO583" s="35"/>
      <c r="EP583" s="35"/>
      <c r="EQ583" s="35"/>
      <c r="ER583" s="35"/>
      <c r="ES583" s="35"/>
      <c r="ET583" s="35"/>
    </row>
    <row r="584" spans="1:150" s="63" customFormat="1" x14ac:dyDescent="0.2">
      <c r="A584" s="221"/>
      <c r="K584" s="70"/>
      <c r="L584" s="70"/>
      <c r="O584" s="64"/>
      <c r="P584" s="64"/>
      <c r="U584" s="52"/>
      <c r="V584" s="52"/>
      <c r="W584" s="102"/>
      <c r="X584" s="102"/>
      <c r="AH584" s="276"/>
      <c r="AN584" s="35"/>
      <c r="AO584" s="35"/>
      <c r="AP584" s="35"/>
      <c r="AQ584" s="35"/>
      <c r="AR584" s="35"/>
      <c r="AS584" s="35"/>
      <c r="AT584" s="35"/>
      <c r="AU584" s="35"/>
      <c r="AV584" s="35"/>
      <c r="AW584" s="35"/>
      <c r="AX584" s="35"/>
      <c r="AY584" s="35"/>
      <c r="AZ584" s="35"/>
      <c r="BA584" s="35"/>
      <c r="BB584" s="35"/>
      <c r="BC584" s="35"/>
      <c r="BD584" s="35"/>
      <c r="BE584" s="35"/>
      <c r="BF584" s="35"/>
      <c r="BG584" s="35"/>
      <c r="BH584" s="35"/>
      <c r="BI584" s="35"/>
      <c r="BJ584" s="35"/>
      <c r="BK584" s="35"/>
      <c r="BL584" s="35"/>
      <c r="BM584" s="35"/>
      <c r="BN584" s="35"/>
      <c r="BO584" s="35"/>
      <c r="BP584" s="35"/>
      <c r="BQ584" s="35"/>
      <c r="BR584" s="35"/>
      <c r="BS584" s="35"/>
      <c r="BT584" s="35"/>
      <c r="BU584" s="35"/>
      <c r="BV584" s="35"/>
      <c r="BW584" s="35"/>
      <c r="BX584" s="35"/>
      <c r="BY584" s="35"/>
      <c r="BZ584" s="35"/>
      <c r="CA584" s="35"/>
      <c r="CB584" s="35"/>
      <c r="CC584" s="35"/>
      <c r="CD584" s="35"/>
      <c r="CE584" s="35"/>
      <c r="CF584" s="35"/>
      <c r="CG584" s="35"/>
      <c r="CH584" s="35"/>
      <c r="CI584" s="35"/>
      <c r="CJ584" s="35"/>
      <c r="CK584" s="35"/>
      <c r="CL584" s="35"/>
      <c r="CM584" s="35"/>
      <c r="CN584" s="35"/>
      <c r="CO584" s="35"/>
      <c r="CP584" s="35"/>
      <c r="CQ584" s="35"/>
      <c r="CR584" s="35"/>
      <c r="CS584" s="35"/>
      <c r="CT584" s="35"/>
      <c r="CU584" s="35"/>
      <c r="CV584" s="35"/>
      <c r="CW584" s="35"/>
      <c r="CX584" s="35"/>
      <c r="CY584" s="35"/>
      <c r="CZ584" s="35"/>
      <c r="DA584" s="35"/>
      <c r="DB584" s="35"/>
      <c r="DC584" s="35"/>
      <c r="DD584" s="35"/>
      <c r="DE584" s="35"/>
      <c r="DF584" s="35"/>
      <c r="DG584" s="35"/>
      <c r="DH584" s="35"/>
      <c r="DI584" s="35"/>
      <c r="DJ584" s="35"/>
      <c r="DK584" s="35"/>
      <c r="DL584" s="35"/>
      <c r="DM584" s="35"/>
      <c r="DN584" s="35"/>
      <c r="DO584" s="35"/>
      <c r="DP584" s="35"/>
      <c r="DQ584" s="35"/>
      <c r="DR584" s="35"/>
      <c r="DS584" s="35"/>
      <c r="DT584" s="35"/>
      <c r="DU584" s="35"/>
      <c r="DV584" s="35"/>
      <c r="DW584" s="35"/>
      <c r="DX584" s="35"/>
      <c r="DY584" s="35"/>
      <c r="DZ584" s="35"/>
      <c r="EA584" s="35"/>
      <c r="EB584" s="35"/>
      <c r="EC584" s="35"/>
      <c r="ED584" s="35"/>
      <c r="EE584" s="35"/>
      <c r="EF584" s="35"/>
      <c r="EG584" s="35"/>
      <c r="EH584" s="35"/>
      <c r="EI584" s="35"/>
      <c r="EJ584" s="35"/>
      <c r="EK584" s="35"/>
      <c r="EL584" s="35"/>
      <c r="EM584" s="35"/>
      <c r="EN584" s="35"/>
      <c r="EO584" s="35"/>
      <c r="EP584" s="35"/>
      <c r="EQ584" s="35"/>
      <c r="ER584" s="35"/>
      <c r="ES584" s="35"/>
      <c r="ET584" s="35"/>
    </row>
    <row r="585" spans="1:150" s="63" customFormat="1" x14ac:dyDescent="0.2">
      <c r="A585" s="221"/>
      <c r="K585" s="70"/>
      <c r="L585" s="70"/>
      <c r="O585" s="64"/>
      <c r="P585" s="64"/>
      <c r="U585" s="52"/>
      <c r="V585" s="52"/>
      <c r="W585" s="102"/>
      <c r="X585" s="102"/>
      <c r="AH585" s="276"/>
      <c r="AN585" s="35"/>
      <c r="AO585" s="35"/>
      <c r="AP585" s="35"/>
      <c r="AQ585" s="35"/>
      <c r="AR585" s="35"/>
      <c r="AS585" s="35"/>
      <c r="AT585" s="35"/>
      <c r="AU585" s="35"/>
      <c r="AV585" s="35"/>
      <c r="AW585" s="35"/>
      <c r="AX585" s="35"/>
      <c r="AY585" s="35"/>
      <c r="AZ585" s="35"/>
      <c r="BA585" s="35"/>
      <c r="BB585" s="35"/>
      <c r="BC585" s="35"/>
      <c r="BD585" s="35"/>
      <c r="BE585" s="35"/>
      <c r="BF585" s="35"/>
      <c r="BG585" s="35"/>
      <c r="BH585" s="35"/>
      <c r="BI585" s="35"/>
      <c r="BJ585" s="35"/>
      <c r="BK585" s="35"/>
      <c r="BL585" s="35"/>
      <c r="BM585" s="35"/>
      <c r="BN585" s="35"/>
      <c r="BO585" s="35"/>
      <c r="BP585" s="35"/>
      <c r="BQ585" s="35"/>
      <c r="BR585" s="35"/>
      <c r="BS585" s="35"/>
      <c r="BT585" s="35"/>
      <c r="BU585" s="35"/>
      <c r="BV585" s="35"/>
      <c r="BW585" s="35"/>
      <c r="BX585" s="35"/>
      <c r="BY585" s="35"/>
      <c r="BZ585" s="35"/>
      <c r="CA585" s="35"/>
      <c r="CB585" s="35"/>
      <c r="CC585" s="35"/>
      <c r="CD585" s="35"/>
      <c r="CE585" s="35"/>
      <c r="CF585" s="35"/>
      <c r="CG585" s="35"/>
      <c r="CH585" s="35"/>
      <c r="CI585" s="35"/>
      <c r="CJ585" s="35"/>
      <c r="CK585" s="35"/>
      <c r="CL585" s="35"/>
      <c r="CM585" s="35"/>
      <c r="CN585" s="35"/>
      <c r="CO585" s="35"/>
      <c r="CP585" s="35"/>
      <c r="CQ585" s="35"/>
      <c r="CR585" s="35"/>
      <c r="CS585" s="35"/>
      <c r="CT585" s="35"/>
      <c r="CU585" s="35"/>
      <c r="CV585" s="35"/>
      <c r="CW585" s="35"/>
      <c r="CX585" s="35"/>
      <c r="CY585" s="35"/>
      <c r="CZ585" s="35"/>
      <c r="DA585" s="35"/>
      <c r="DB585" s="35"/>
      <c r="DC585" s="35"/>
      <c r="DD585" s="35"/>
      <c r="DE585" s="35"/>
      <c r="DF585" s="35"/>
      <c r="DG585" s="35"/>
      <c r="DH585" s="35"/>
      <c r="DI585" s="35"/>
      <c r="DJ585" s="35"/>
      <c r="DK585" s="35"/>
      <c r="DL585" s="35"/>
      <c r="DM585" s="35"/>
      <c r="DN585" s="35"/>
      <c r="DO585" s="35"/>
      <c r="DP585" s="35"/>
      <c r="DQ585" s="35"/>
      <c r="DR585" s="35"/>
      <c r="DS585" s="35"/>
      <c r="DT585" s="35"/>
      <c r="DU585" s="35"/>
      <c r="DV585" s="35"/>
      <c r="DW585" s="35"/>
      <c r="DX585" s="35"/>
      <c r="DY585" s="35"/>
      <c r="DZ585" s="35"/>
      <c r="EA585" s="35"/>
      <c r="EB585" s="35"/>
      <c r="EC585" s="35"/>
      <c r="ED585" s="35"/>
      <c r="EE585" s="35"/>
      <c r="EF585" s="35"/>
      <c r="EG585" s="35"/>
      <c r="EH585" s="35"/>
      <c r="EI585" s="35"/>
      <c r="EJ585" s="35"/>
      <c r="EK585" s="35"/>
      <c r="EL585" s="35"/>
      <c r="EM585" s="35"/>
      <c r="EN585" s="35"/>
      <c r="EO585" s="35"/>
      <c r="EP585" s="35"/>
      <c r="EQ585" s="35"/>
      <c r="ER585" s="35"/>
      <c r="ES585" s="35"/>
      <c r="ET585" s="35"/>
    </row>
    <row r="586" spans="1:150" s="63" customFormat="1" x14ac:dyDescent="0.2">
      <c r="A586" s="221"/>
      <c r="K586" s="70"/>
      <c r="L586" s="70"/>
      <c r="O586" s="64"/>
      <c r="P586" s="64"/>
      <c r="U586" s="52"/>
      <c r="V586" s="52"/>
      <c r="W586" s="102"/>
      <c r="X586" s="102"/>
      <c r="AH586" s="276"/>
      <c r="AN586" s="35"/>
      <c r="AO586" s="35"/>
      <c r="AP586" s="35"/>
      <c r="AQ586" s="35"/>
      <c r="AR586" s="35"/>
      <c r="AS586" s="35"/>
      <c r="AT586" s="35"/>
      <c r="AU586" s="35"/>
      <c r="AV586" s="35"/>
      <c r="AW586" s="35"/>
      <c r="AX586" s="35"/>
      <c r="AY586" s="35"/>
      <c r="AZ586" s="35"/>
      <c r="BA586" s="35"/>
      <c r="BB586" s="35"/>
      <c r="BC586" s="35"/>
      <c r="BD586" s="35"/>
      <c r="BE586" s="35"/>
      <c r="BF586" s="35"/>
      <c r="BG586" s="35"/>
      <c r="BH586" s="35"/>
      <c r="BI586" s="35"/>
      <c r="BJ586" s="35"/>
      <c r="BK586" s="35"/>
      <c r="BL586" s="35"/>
      <c r="BM586" s="35"/>
      <c r="BN586" s="35"/>
      <c r="BO586" s="35"/>
      <c r="BP586" s="35"/>
      <c r="BQ586" s="35"/>
      <c r="BR586" s="35"/>
      <c r="BS586" s="35"/>
      <c r="BT586" s="35"/>
      <c r="BU586" s="35"/>
      <c r="BV586" s="35"/>
      <c r="BW586" s="35"/>
      <c r="BX586" s="35"/>
      <c r="BY586" s="35"/>
      <c r="BZ586" s="35"/>
      <c r="CA586" s="35"/>
      <c r="CB586" s="35"/>
      <c r="CC586" s="35"/>
      <c r="CD586" s="35"/>
      <c r="CE586" s="35"/>
      <c r="CF586" s="35"/>
      <c r="CG586" s="35"/>
      <c r="CH586" s="35"/>
      <c r="CI586" s="35"/>
      <c r="CJ586" s="35"/>
      <c r="CK586" s="35"/>
      <c r="CL586" s="35"/>
      <c r="CM586" s="35"/>
      <c r="CN586" s="35"/>
      <c r="CO586" s="35"/>
      <c r="CP586" s="35"/>
      <c r="CQ586" s="35"/>
      <c r="CR586" s="35"/>
      <c r="CS586" s="35"/>
      <c r="CT586" s="35"/>
      <c r="CU586" s="35"/>
      <c r="CV586" s="35"/>
      <c r="CW586" s="35"/>
      <c r="CX586" s="35"/>
      <c r="CY586" s="35"/>
      <c r="CZ586" s="35"/>
      <c r="DA586" s="35"/>
      <c r="DB586" s="35"/>
      <c r="DC586" s="35"/>
      <c r="DD586" s="35"/>
      <c r="DE586" s="35"/>
      <c r="DF586" s="35"/>
      <c r="DG586" s="35"/>
      <c r="DH586" s="35"/>
      <c r="DI586" s="35"/>
      <c r="DJ586" s="35"/>
      <c r="DK586" s="35"/>
      <c r="DL586" s="35"/>
      <c r="DM586" s="35"/>
      <c r="DN586" s="35"/>
      <c r="DO586" s="35"/>
      <c r="DP586" s="35"/>
      <c r="DQ586" s="35"/>
      <c r="DR586" s="35"/>
      <c r="DS586" s="35"/>
      <c r="DT586" s="35"/>
      <c r="DU586" s="35"/>
      <c r="DV586" s="35"/>
      <c r="DW586" s="35"/>
      <c r="DX586" s="35"/>
      <c r="DY586" s="35"/>
      <c r="DZ586" s="35"/>
      <c r="EA586" s="35"/>
      <c r="EB586" s="35"/>
      <c r="EC586" s="35"/>
      <c r="ED586" s="35"/>
      <c r="EE586" s="35"/>
      <c r="EF586" s="35"/>
      <c r="EG586" s="35"/>
      <c r="EH586" s="35"/>
      <c r="EI586" s="35"/>
      <c r="EJ586" s="35"/>
      <c r="EK586" s="35"/>
      <c r="EL586" s="35"/>
      <c r="EM586" s="35"/>
      <c r="EN586" s="35"/>
      <c r="EO586" s="35"/>
      <c r="EP586" s="35"/>
      <c r="EQ586" s="35"/>
      <c r="ER586" s="35"/>
      <c r="ES586" s="35"/>
      <c r="ET586" s="35"/>
    </row>
    <row r="587" spans="1:150" s="63" customFormat="1" x14ac:dyDescent="0.2">
      <c r="A587" s="221"/>
      <c r="K587" s="70"/>
      <c r="L587" s="70"/>
      <c r="O587" s="64"/>
      <c r="P587" s="64"/>
      <c r="U587" s="52"/>
      <c r="V587" s="52"/>
      <c r="W587" s="102"/>
      <c r="X587" s="102"/>
      <c r="AH587" s="276"/>
      <c r="AN587" s="35"/>
      <c r="AO587" s="35"/>
      <c r="AP587" s="35"/>
      <c r="AQ587" s="35"/>
      <c r="AR587" s="35"/>
      <c r="AS587" s="35"/>
      <c r="AT587" s="35"/>
      <c r="AU587" s="35"/>
      <c r="AV587" s="35"/>
      <c r="AW587" s="35"/>
      <c r="AX587" s="35"/>
      <c r="AY587" s="35"/>
      <c r="AZ587" s="35"/>
      <c r="BA587" s="35"/>
      <c r="BB587" s="35"/>
      <c r="BC587" s="35"/>
      <c r="BD587" s="35"/>
      <c r="BE587" s="35"/>
      <c r="BF587" s="35"/>
      <c r="BG587" s="35"/>
      <c r="BH587" s="35"/>
      <c r="BI587" s="35"/>
      <c r="BJ587" s="35"/>
      <c r="BK587" s="35"/>
      <c r="BL587" s="35"/>
      <c r="BM587" s="35"/>
      <c r="BN587" s="35"/>
      <c r="BO587" s="35"/>
      <c r="BP587" s="35"/>
      <c r="BQ587" s="35"/>
      <c r="BR587" s="35"/>
      <c r="BS587" s="35"/>
      <c r="BT587" s="35"/>
      <c r="BU587" s="35"/>
      <c r="BV587" s="35"/>
      <c r="BW587" s="35"/>
      <c r="BX587" s="35"/>
      <c r="BY587" s="35"/>
      <c r="BZ587" s="35"/>
      <c r="CA587" s="35"/>
      <c r="CB587" s="35"/>
      <c r="CC587" s="35"/>
      <c r="CD587" s="35"/>
      <c r="CE587" s="35"/>
      <c r="CF587" s="35"/>
      <c r="CG587" s="35"/>
      <c r="CH587" s="35"/>
      <c r="CI587" s="35"/>
      <c r="CJ587" s="35"/>
      <c r="CK587" s="35"/>
      <c r="CL587" s="35"/>
      <c r="CM587" s="35"/>
      <c r="CN587" s="35"/>
      <c r="CO587" s="35"/>
      <c r="CP587" s="35"/>
      <c r="CQ587" s="35"/>
      <c r="CR587" s="35"/>
      <c r="CS587" s="35"/>
      <c r="CT587" s="35"/>
      <c r="CU587" s="35"/>
      <c r="CV587" s="35"/>
      <c r="CW587" s="35"/>
      <c r="CX587" s="35"/>
      <c r="CY587" s="35"/>
      <c r="CZ587" s="35"/>
      <c r="DA587" s="35"/>
      <c r="DB587" s="35"/>
      <c r="DC587" s="35"/>
      <c r="DD587" s="35"/>
      <c r="DE587" s="35"/>
      <c r="DF587" s="35"/>
      <c r="DG587" s="35"/>
      <c r="DH587" s="35"/>
      <c r="DI587" s="35"/>
      <c r="DJ587" s="35"/>
      <c r="DK587" s="35"/>
      <c r="DL587" s="35"/>
      <c r="DM587" s="35"/>
      <c r="DN587" s="35"/>
      <c r="DO587" s="35"/>
      <c r="DP587" s="35"/>
      <c r="DQ587" s="35"/>
      <c r="DR587" s="35"/>
      <c r="DS587" s="35"/>
      <c r="DT587" s="35"/>
      <c r="DU587" s="35"/>
      <c r="DV587" s="35"/>
      <c r="DW587" s="35"/>
      <c r="DX587" s="35"/>
      <c r="DY587" s="35"/>
      <c r="DZ587" s="35"/>
      <c r="EA587" s="35"/>
      <c r="EB587" s="35"/>
      <c r="EC587" s="35"/>
      <c r="ED587" s="35"/>
      <c r="EE587" s="35"/>
      <c r="EF587" s="35"/>
      <c r="EG587" s="35"/>
      <c r="EH587" s="35"/>
      <c r="EI587" s="35"/>
      <c r="EJ587" s="35"/>
      <c r="EK587" s="35"/>
      <c r="EL587" s="35"/>
      <c r="EM587" s="35"/>
      <c r="EN587" s="35"/>
      <c r="EO587" s="35"/>
      <c r="EP587" s="35"/>
      <c r="EQ587" s="35"/>
      <c r="ER587" s="35"/>
      <c r="ES587" s="35"/>
      <c r="ET587" s="35"/>
    </row>
    <row r="588" spans="1:150" s="63" customFormat="1" x14ac:dyDescent="0.2">
      <c r="A588" s="221"/>
      <c r="K588" s="70"/>
      <c r="L588" s="70"/>
      <c r="O588" s="64"/>
      <c r="P588" s="64"/>
      <c r="U588" s="52"/>
      <c r="V588" s="52"/>
      <c r="W588" s="102"/>
      <c r="X588" s="102"/>
      <c r="AH588" s="276"/>
      <c r="AN588" s="35"/>
      <c r="AO588" s="35"/>
      <c r="AP588" s="35"/>
      <c r="AQ588" s="35"/>
      <c r="AR588" s="35"/>
      <c r="AS588" s="35"/>
      <c r="AT588" s="35"/>
      <c r="AU588" s="35"/>
      <c r="AV588" s="35"/>
      <c r="AW588" s="35"/>
      <c r="AX588" s="35"/>
      <c r="AY588" s="35"/>
      <c r="AZ588" s="35"/>
      <c r="BA588" s="35"/>
      <c r="BB588" s="35"/>
      <c r="BC588" s="35"/>
      <c r="BD588" s="35"/>
      <c r="BE588" s="35"/>
      <c r="BF588" s="35"/>
      <c r="BG588" s="35"/>
      <c r="BH588" s="35"/>
      <c r="BI588" s="35"/>
      <c r="BJ588" s="35"/>
      <c r="BK588" s="35"/>
      <c r="BL588" s="35"/>
      <c r="BM588" s="35"/>
      <c r="BN588" s="35"/>
      <c r="BO588" s="35"/>
      <c r="BP588" s="35"/>
      <c r="BQ588" s="35"/>
      <c r="BR588" s="35"/>
      <c r="BS588" s="35"/>
      <c r="BT588" s="35"/>
      <c r="BU588" s="35"/>
      <c r="BV588" s="35"/>
      <c r="BW588" s="35"/>
      <c r="BX588" s="35"/>
      <c r="BY588" s="35"/>
      <c r="BZ588" s="35"/>
      <c r="CA588" s="35"/>
      <c r="CB588" s="35"/>
      <c r="CC588" s="35"/>
      <c r="CD588" s="35"/>
      <c r="CE588" s="35"/>
      <c r="CF588" s="35"/>
      <c r="CG588" s="35"/>
      <c r="CH588" s="35"/>
      <c r="CI588" s="35"/>
      <c r="CJ588" s="35"/>
      <c r="CK588" s="35"/>
      <c r="CL588" s="35"/>
      <c r="CM588" s="35"/>
      <c r="CN588" s="35"/>
      <c r="CO588" s="35"/>
      <c r="CP588" s="35"/>
      <c r="CQ588" s="35"/>
      <c r="CR588" s="35"/>
      <c r="CS588" s="35"/>
      <c r="CT588" s="35"/>
      <c r="CU588" s="35"/>
      <c r="CV588" s="35"/>
      <c r="CW588" s="35"/>
      <c r="CX588" s="35"/>
      <c r="CY588" s="35"/>
      <c r="CZ588" s="35"/>
      <c r="DA588" s="35"/>
      <c r="DB588" s="35"/>
      <c r="DC588" s="35"/>
      <c r="DD588" s="35"/>
      <c r="DE588" s="35"/>
      <c r="DF588" s="35"/>
      <c r="DG588" s="35"/>
      <c r="DH588" s="35"/>
      <c r="DI588" s="35"/>
      <c r="DJ588" s="35"/>
      <c r="DK588" s="35"/>
      <c r="DL588" s="35"/>
      <c r="DM588" s="35"/>
      <c r="DN588" s="35"/>
      <c r="DO588" s="35"/>
      <c r="DP588" s="35"/>
      <c r="DQ588" s="35"/>
      <c r="DR588" s="35"/>
      <c r="DS588" s="35"/>
      <c r="DT588" s="35"/>
      <c r="DU588" s="35"/>
      <c r="DV588" s="35"/>
      <c r="DW588" s="35"/>
      <c r="DX588" s="35"/>
      <c r="DY588" s="35"/>
      <c r="DZ588" s="35"/>
      <c r="EA588" s="35"/>
      <c r="EB588" s="35"/>
      <c r="EC588" s="35"/>
      <c r="ED588" s="35"/>
      <c r="EE588" s="35"/>
      <c r="EF588" s="35"/>
      <c r="EG588" s="35"/>
      <c r="EH588" s="35"/>
      <c r="EI588" s="35"/>
      <c r="EJ588" s="35"/>
      <c r="EK588" s="35"/>
      <c r="EL588" s="35"/>
      <c r="EM588" s="35"/>
      <c r="EN588" s="35"/>
      <c r="EO588" s="35"/>
      <c r="EP588" s="35"/>
      <c r="EQ588" s="35"/>
      <c r="ER588" s="35"/>
      <c r="ES588" s="35"/>
      <c r="ET588" s="35"/>
    </row>
    <row r="589" spans="1:150" s="63" customFormat="1" x14ac:dyDescent="0.2">
      <c r="A589" s="221"/>
      <c r="K589" s="70"/>
      <c r="L589" s="70"/>
      <c r="O589" s="64"/>
      <c r="P589" s="64"/>
      <c r="U589" s="52"/>
      <c r="V589" s="52"/>
      <c r="W589" s="102"/>
      <c r="X589" s="102"/>
      <c r="AH589" s="276"/>
      <c r="AN589" s="35"/>
      <c r="AO589" s="35"/>
      <c r="AP589" s="35"/>
      <c r="AQ589" s="35"/>
      <c r="AR589" s="35"/>
      <c r="AS589" s="35"/>
      <c r="AT589" s="35"/>
      <c r="AU589" s="35"/>
      <c r="AV589" s="35"/>
      <c r="AW589" s="35"/>
      <c r="AX589" s="35"/>
      <c r="AY589" s="35"/>
      <c r="AZ589" s="35"/>
      <c r="BA589" s="35"/>
      <c r="BB589" s="35"/>
      <c r="BC589" s="35"/>
      <c r="BD589" s="35"/>
      <c r="BE589" s="35"/>
      <c r="BF589" s="35"/>
      <c r="BG589" s="35"/>
      <c r="BH589" s="35"/>
      <c r="BI589" s="35"/>
      <c r="BJ589" s="35"/>
      <c r="BK589" s="35"/>
      <c r="BL589" s="35"/>
      <c r="BM589" s="35"/>
      <c r="BN589" s="35"/>
      <c r="BO589" s="35"/>
      <c r="BP589" s="35"/>
      <c r="BQ589" s="35"/>
      <c r="BR589" s="35"/>
      <c r="BS589" s="35"/>
      <c r="BT589" s="35"/>
      <c r="BU589" s="35"/>
      <c r="BV589" s="35"/>
      <c r="BW589" s="35"/>
      <c r="BX589" s="35"/>
      <c r="BY589" s="35"/>
      <c r="BZ589" s="35"/>
      <c r="CA589" s="35"/>
      <c r="CB589" s="35"/>
      <c r="CC589" s="35"/>
      <c r="CD589" s="35"/>
      <c r="CE589" s="35"/>
      <c r="CF589" s="35"/>
      <c r="CG589" s="35"/>
      <c r="CH589" s="35"/>
      <c r="CI589" s="35"/>
      <c r="CJ589" s="35"/>
      <c r="CK589" s="35"/>
      <c r="CL589" s="35"/>
      <c r="CM589" s="35"/>
      <c r="CN589" s="35"/>
      <c r="CO589" s="35"/>
      <c r="CP589" s="35"/>
      <c r="CQ589" s="35"/>
      <c r="CR589" s="35"/>
      <c r="CS589" s="35"/>
      <c r="CT589" s="35"/>
      <c r="CU589" s="35"/>
      <c r="CV589" s="35"/>
      <c r="CW589" s="35"/>
      <c r="CX589" s="35"/>
      <c r="CY589" s="35"/>
      <c r="CZ589" s="35"/>
      <c r="DA589" s="35"/>
      <c r="DB589" s="35"/>
      <c r="DC589" s="35"/>
      <c r="DD589" s="35"/>
      <c r="DE589" s="35"/>
      <c r="DF589" s="35"/>
      <c r="DG589" s="35"/>
      <c r="DH589" s="35"/>
      <c r="DI589" s="35"/>
      <c r="DJ589" s="35"/>
      <c r="DK589" s="35"/>
      <c r="DL589" s="35"/>
      <c r="DM589" s="35"/>
      <c r="DN589" s="35"/>
      <c r="DO589" s="35"/>
      <c r="DP589" s="35"/>
      <c r="DQ589" s="35"/>
      <c r="DR589" s="35"/>
      <c r="DS589" s="35"/>
      <c r="DT589" s="35"/>
      <c r="DU589" s="35"/>
      <c r="DV589" s="35"/>
      <c r="DW589" s="35"/>
      <c r="DX589" s="35"/>
      <c r="DY589" s="35"/>
      <c r="DZ589" s="35"/>
      <c r="EA589" s="35"/>
      <c r="EB589" s="35"/>
      <c r="EC589" s="35"/>
      <c r="ED589" s="35"/>
      <c r="EE589" s="35"/>
      <c r="EF589" s="35"/>
      <c r="EG589" s="35"/>
      <c r="EH589" s="35"/>
      <c r="EI589" s="35"/>
      <c r="EJ589" s="35"/>
      <c r="EK589" s="35"/>
      <c r="EL589" s="35"/>
      <c r="EM589" s="35"/>
      <c r="EN589" s="35"/>
      <c r="EO589" s="35"/>
      <c r="EP589" s="35"/>
      <c r="EQ589" s="35"/>
      <c r="ER589" s="35"/>
      <c r="ES589" s="35"/>
      <c r="ET589" s="35"/>
    </row>
    <row r="590" spans="1:150" s="63" customFormat="1" x14ac:dyDescent="0.2">
      <c r="A590" s="221"/>
      <c r="K590" s="70"/>
      <c r="L590" s="70"/>
      <c r="O590" s="64"/>
      <c r="P590" s="64"/>
      <c r="U590" s="52"/>
      <c r="V590" s="52"/>
      <c r="W590" s="102"/>
      <c r="X590" s="102"/>
      <c r="AH590" s="276"/>
      <c r="AN590" s="35"/>
      <c r="AO590" s="35"/>
      <c r="AP590" s="35"/>
      <c r="AQ590" s="35"/>
      <c r="AR590" s="35"/>
      <c r="AS590" s="35"/>
      <c r="AT590" s="35"/>
      <c r="AU590" s="35"/>
      <c r="AV590" s="35"/>
      <c r="AW590" s="35"/>
      <c r="AX590" s="35"/>
      <c r="AY590" s="35"/>
      <c r="AZ590" s="35"/>
      <c r="BA590" s="35"/>
      <c r="BB590" s="35"/>
      <c r="BC590" s="35"/>
      <c r="BD590" s="35"/>
      <c r="BE590" s="35"/>
      <c r="BF590" s="35"/>
      <c r="BG590" s="35"/>
      <c r="BH590" s="35"/>
      <c r="BI590" s="35"/>
      <c r="BJ590" s="35"/>
      <c r="BK590" s="35"/>
      <c r="BL590" s="35"/>
      <c r="BM590" s="35"/>
      <c r="BN590" s="35"/>
      <c r="BO590" s="35"/>
      <c r="BP590" s="35"/>
      <c r="BQ590" s="35"/>
      <c r="BR590" s="35"/>
      <c r="BS590" s="35"/>
      <c r="BT590" s="35"/>
      <c r="BU590" s="35"/>
      <c r="BV590" s="35"/>
      <c r="BW590" s="35"/>
      <c r="BX590" s="35"/>
      <c r="BY590" s="35"/>
      <c r="BZ590" s="35"/>
      <c r="CA590" s="35"/>
      <c r="CB590" s="35"/>
      <c r="CC590" s="35"/>
      <c r="CD590" s="35"/>
      <c r="CE590" s="35"/>
      <c r="CF590" s="35"/>
      <c r="CG590" s="35"/>
      <c r="CH590" s="35"/>
      <c r="CI590" s="35"/>
      <c r="CJ590" s="35"/>
      <c r="CK590" s="35"/>
      <c r="CL590" s="35"/>
      <c r="CM590" s="35"/>
      <c r="CN590" s="35"/>
      <c r="CO590" s="35"/>
      <c r="CP590" s="35"/>
      <c r="CQ590" s="35"/>
      <c r="CR590" s="35"/>
      <c r="CS590" s="35"/>
      <c r="CT590" s="35"/>
      <c r="CU590" s="35"/>
      <c r="CV590" s="35"/>
      <c r="CW590" s="35"/>
      <c r="CX590" s="35"/>
      <c r="CY590" s="35"/>
      <c r="CZ590" s="35"/>
      <c r="DA590" s="35"/>
      <c r="DB590" s="35"/>
      <c r="DC590" s="35"/>
      <c r="DD590" s="35"/>
      <c r="DE590" s="35"/>
      <c r="DF590" s="35"/>
      <c r="DG590" s="35"/>
      <c r="DH590" s="35"/>
      <c r="DI590" s="35"/>
      <c r="DJ590" s="35"/>
      <c r="DK590" s="35"/>
      <c r="DL590" s="35"/>
      <c r="DM590" s="35"/>
      <c r="DN590" s="35"/>
      <c r="DO590" s="35"/>
      <c r="DP590" s="35"/>
      <c r="DQ590" s="35"/>
      <c r="DR590" s="35"/>
      <c r="DS590" s="35"/>
      <c r="DT590" s="35"/>
      <c r="DU590" s="35"/>
      <c r="DV590" s="35"/>
      <c r="DW590" s="35"/>
      <c r="DX590" s="35"/>
      <c r="DY590" s="35"/>
      <c r="DZ590" s="35"/>
      <c r="EA590" s="35"/>
      <c r="EB590" s="35"/>
      <c r="EC590" s="35"/>
      <c r="ED590" s="35"/>
      <c r="EE590" s="35"/>
      <c r="EF590" s="35"/>
      <c r="EG590" s="35"/>
      <c r="EH590" s="35"/>
      <c r="EI590" s="35"/>
      <c r="EJ590" s="35"/>
      <c r="EK590" s="35"/>
      <c r="EL590" s="35"/>
      <c r="EM590" s="35"/>
      <c r="EN590" s="35"/>
      <c r="EO590" s="35"/>
      <c r="EP590" s="35"/>
      <c r="EQ590" s="35"/>
      <c r="ER590" s="35"/>
      <c r="ES590" s="35"/>
      <c r="ET590" s="35"/>
    </row>
    <row r="591" spans="1:150" s="63" customFormat="1" x14ac:dyDescent="0.2">
      <c r="A591" s="221"/>
      <c r="K591" s="70"/>
      <c r="L591" s="70"/>
      <c r="O591" s="64"/>
      <c r="P591" s="64"/>
      <c r="U591" s="52"/>
      <c r="V591" s="52"/>
      <c r="W591" s="102"/>
      <c r="X591" s="102"/>
      <c r="AH591" s="276"/>
      <c r="AN591" s="35"/>
      <c r="AO591" s="35"/>
      <c r="AP591" s="35"/>
      <c r="AQ591" s="35"/>
      <c r="AR591" s="35"/>
      <c r="AS591" s="35"/>
      <c r="AT591" s="35"/>
      <c r="AU591" s="35"/>
      <c r="AV591" s="35"/>
      <c r="AW591" s="35"/>
      <c r="AX591" s="35"/>
      <c r="AY591" s="35"/>
      <c r="AZ591" s="35"/>
      <c r="BA591" s="35"/>
      <c r="BB591" s="35"/>
      <c r="BC591" s="35"/>
      <c r="BD591" s="35"/>
      <c r="BE591" s="35"/>
      <c r="BF591" s="35"/>
      <c r="BG591" s="35"/>
      <c r="BH591" s="35"/>
      <c r="BI591" s="35"/>
      <c r="BJ591" s="35"/>
      <c r="BK591" s="35"/>
      <c r="BL591" s="35"/>
      <c r="BM591" s="35"/>
      <c r="BN591" s="35"/>
      <c r="BO591" s="35"/>
      <c r="BP591" s="35"/>
      <c r="BQ591" s="35"/>
      <c r="BR591" s="35"/>
      <c r="BS591" s="35"/>
      <c r="BT591" s="35"/>
      <c r="BU591" s="35"/>
      <c r="BV591" s="35"/>
      <c r="BW591" s="35"/>
      <c r="BX591" s="35"/>
      <c r="BY591" s="35"/>
      <c r="BZ591" s="35"/>
      <c r="CA591" s="35"/>
      <c r="CB591" s="35"/>
      <c r="CC591" s="35"/>
      <c r="CD591" s="35"/>
      <c r="CE591" s="35"/>
      <c r="CF591" s="35"/>
      <c r="CG591" s="35"/>
      <c r="CH591" s="35"/>
      <c r="CI591" s="35"/>
      <c r="CJ591" s="35"/>
      <c r="CK591" s="35"/>
      <c r="CL591" s="35"/>
      <c r="CM591" s="35"/>
      <c r="CN591" s="35"/>
      <c r="CO591" s="35"/>
      <c r="CP591" s="35"/>
      <c r="CQ591" s="35"/>
      <c r="CR591" s="35"/>
      <c r="CS591" s="35"/>
      <c r="CT591" s="35"/>
      <c r="CU591" s="35"/>
      <c r="CV591" s="35"/>
      <c r="CW591" s="35"/>
      <c r="CX591" s="35"/>
      <c r="CY591" s="35"/>
      <c r="CZ591" s="35"/>
      <c r="DA591" s="35"/>
      <c r="DB591" s="35"/>
      <c r="DC591" s="35"/>
      <c r="DD591" s="35"/>
      <c r="DE591" s="35"/>
      <c r="DF591" s="35"/>
      <c r="DG591" s="35"/>
      <c r="DH591" s="35"/>
      <c r="DI591" s="35"/>
      <c r="DJ591" s="35"/>
      <c r="DK591" s="35"/>
      <c r="DL591" s="35"/>
      <c r="DM591" s="35"/>
      <c r="DN591" s="35"/>
      <c r="DO591" s="35"/>
      <c r="DP591" s="35"/>
      <c r="DQ591" s="35"/>
      <c r="DR591" s="35"/>
      <c r="DS591" s="35"/>
      <c r="DT591" s="35"/>
      <c r="DU591" s="35"/>
      <c r="DV591" s="35"/>
      <c r="DW591" s="35"/>
      <c r="DX591" s="35"/>
      <c r="DY591" s="35"/>
      <c r="DZ591" s="35"/>
      <c r="EA591" s="35"/>
      <c r="EB591" s="35"/>
      <c r="EC591" s="35"/>
      <c r="ED591" s="35"/>
      <c r="EE591" s="35"/>
      <c r="EF591" s="35"/>
      <c r="EG591" s="35"/>
      <c r="EH591" s="35"/>
      <c r="EI591" s="35"/>
      <c r="EJ591" s="35"/>
      <c r="EK591" s="35"/>
      <c r="EL591" s="35"/>
      <c r="EM591" s="35"/>
      <c r="EN591" s="35"/>
      <c r="EO591" s="35"/>
      <c r="EP591" s="35"/>
      <c r="EQ591" s="35"/>
      <c r="ER591" s="35"/>
      <c r="ES591" s="35"/>
      <c r="ET591" s="35"/>
    </row>
    <row r="592" spans="1:150" s="63" customFormat="1" x14ac:dyDescent="0.2">
      <c r="A592" s="221"/>
      <c r="K592" s="70"/>
      <c r="L592" s="70"/>
      <c r="O592" s="64"/>
      <c r="P592" s="64"/>
      <c r="U592" s="52"/>
      <c r="V592" s="52"/>
      <c r="W592" s="102"/>
      <c r="X592" s="102"/>
      <c r="AH592" s="276"/>
      <c r="AN592" s="35"/>
      <c r="AO592" s="35"/>
      <c r="AP592" s="35"/>
      <c r="AQ592" s="35"/>
      <c r="AR592" s="35"/>
      <c r="AS592" s="35"/>
      <c r="AT592" s="35"/>
      <c r="AU592" s="35"/>
      <c r="AV592" s="35"/>
      <c r="AW592" s="35"/>
      <c r="AX592" s="35"/>
      <c r="AY592" s="35"/>
      <c r="AZ592" s="35"/>
      <c r="BA592" s="35"/>
      <c r="BB592" s="35"/>
      <c r="BC592" s="35"/>
      <c r="BD592" s="35"/>
      <c r="BE592" s="35"/>
      <c r="BF592" s="35"/>
      <c r="BG592" s="35"/>
      <c r="BH592" s="35"/>
      <c r="BI592" s="35"/>
      <c r="BJ592" s="35"/>
      <c r="BK592" s="35"/>
      <c r="BL592" s="35"/>
      <c r="BM592" s="35"/>
      <c r="BN592" s="35"/>
      <c r="BO592" s="35"/>
      <c r="BP592" s="35"/>
      <c r="BQ592" s="35"/>
      <c r="BR592" s="35"/>
      <c r="BS592" s="35"/>
      <c r="BT592" s="35"/>
      <c r="BU592" s="35"/>
      <c r="BV592" s="35"/>
      <c r="BW592" s="35"/>
      <c r="BX592" s="35"/>
      <c r="BY592" s="35"/>
      <c r="BZ592" s="35"/>
      <c r="CA592" s="35"/>
      <c r="CB592" s="35"/>
      <c r="CC592" s="35"/>
      <c r="CD592" s="35"/>
      <c r="CE592" s="35"/>
      <c r="CF592" s="35"/>
      <c r="CG592" s="35"/>
      <c r="CH592" s="35"/>
      <c r="CI592" s="35"/>
      <c r="CJ592" s="35"/>
      <c r="CK592" s="35"/>
      <c r="CL592" s="35"/>
      <c r="CM592" s="35"/>
      <c r="CN592" s="35"/>
      <c r="CO592" s="35"/>
      <c r="CP592" s="35"/>
      <c r="CQ592" s="35"/>
      <c r="CR592" s="35"/>
      <c r="CS592" s="35"/>
      <c r="CT592" s="35"/>
      <c r="CU592" s="35"/>
      <c r="CV592" s="35"/>
      <c r="CW592" s="35"/>
      <c r="CX592" s="35"/>
      <c r="CY592" s="35"/>
      <c r="CZ592" s="35"/>
      <c r="DA592" s="35"/>
      <c r="DB592" s="35"/>
      <c r="DC592" s="35"/>
      <c r="DD592" s="35"/>
      <c r="DE592" s="35"/>
      <c r="DF592" s="35"/>
      <c r="DG592" s="35"/>
      <c r="DH592" s="35"/>
      <c r="DI592" s="35"/>
      <c r="DJ592" s="35"/>
      <c r="DK592" s="35"/>
      <c r="DL592" s="35"/>
      <c r="DM592" s="35"/>
      <c r="DN592" s="35"/>
      <c r="DO592" s="35"/>
      <c r="DP592" s="35"/>
      <c r="DQ592" s="35"/>
      <c r="DR592" s="35"/>
      <c r="DS592" s="35"/>
      <c r="DT592" s="35"/>
      <c r="DU592" s="35"/>
      <c r="DV592" s="35"/>
      <c r="DW592" s="35"/>
      <c r="DX592" s="35"/>
      <c r="DY592" s="35"/>
      <c r="DZ592" s="35"/>
      <c r="EA592" s="35"/>
      <c r="EB592" s="35"/>
      <c r="EC592" s="35"/>
      <c r="ED592" s="35"/>
      <c r="EE592" s="35"/>
      <c r="EF592" s="35"/>
      <c r="EG592" s="35"/>
      <c r="EH592" s="35"/>
      <c r="EI592" s="35"/>
      <c r="EJ592" s="35"/>
      <c r="EK592" s="35"/>
      <c r="EL592" s="35"/>
      <c r="EM592" s="35"/>
      <c r="EN592" s="35"/>
      <c r="EO592" s="35"/>
      <c r="EP592" s="35"/>
      <c r="EQ592" s="35"/>
      <c r="ER592" s="35"/>
      <c r="ES592" s="35"/>
      <c r="ET592" s="35"/>
    </row>
    <row r="593" spans="1:150" s="63" customFormat="1" x14ac:dyDescent="0.2">
      <c r="A593" s="221"/>
      <c r="K593" s="70"/>
      <c r="L593" s="70"/>
      <c r="O593" s="64"/>
      <c r="P593" s="64"/>
      <c r="U593" s="52"/>
      <c r="V593" s="52"/>
      <c r="W593" s="102"/>
      <c r="X593" s="102"/>
      <c r="AH593" s="276"/>
      <c r="AN593" s="35"/>
      <c r="AO593" s="35"/>
      <c r="AP593" s="35"/>
      <c r="AQ593" s="35"/>
      <c r="AR593" s="35"/>
      <c r="AS593" s="35"/>
      <c r="AT593" s="35"/>
      <c r="AU593" s="35"/>
      <c r="AV593" s="35"/>
      <c r="AW593" s="35"/>
      <c r="AX593" s="35"/>
      <c r="AY593" s="35"/>
      <c r="AZ593" s="35"/>
      <c r="BA593" s="35"/>
      <c r="BB593" s="35"/>
      <c r="BC593" s="35"/>
      <c r="BD593" s="35"/>
      <c r="BE593" s="35"/>
      <c r="BF593" s="35"/>
      <c r="BG593" s="35"/>
      <c r="BH593" s="35"/>
      <c r="BI593" s="35"/>
      <c r="BJ593" s="35"/>
      <c r="BK593" s="35"/>
      <c r="BL593" s="35"/>
      <c r="BM593" s="35"/>
      <c r="BN593" s="35"/>
      <c r="BO593" s="35"/>
      <c r="BP593" s="35"/>
      <c r="BQ593" s="35"/>
      <c r="BR593" s="35"/>
      <c r="BS593" s="35"/>
      <c r="BT593" s="35"/>
      <c r="BU593" s="35"/>
      <c r="BV593" s="35"/>
      <c r="BW593" s="35"/>
      <c r="BX593" s="35"/>
      <c r="BY593" s="35"/>
      <c r="BZ593" s="35"/>
      <c r="CA593" s="35"/>
      <c r="CB593" s="35"/>
      <c r="CC593" s="35"/>
      <c r="CD593" s="35"/>
      <c r="CE593" s="35"/>
      <c r="CF593" s="35"/>
      <c r="CG593" s="35"/>
      <c r="CH593" s="35"/>
      <c r="CI593" s="35"/>
      <c r="CJ593" s="35"/>
      <c r="CK593" s="35"/>
      <c r="CL593" s="35"/>
      <c r="CM593" s="35"/>
      <c r="CN593" s="35"/>
      <c r="CO593" s="35"/>
      <c r="CP593" s="35"/>
      <c r="CQ593" s="35"/>
      <c r="CR593" s="35"/>
      <c r="CS593" s="35"/>
      <c r="CT593" s="35"/>
      <c r="CU593" s="35"/>
      <c r="CV593" s="35"/>
      <c r="CW593" s="35"/>
      <c r="CX593" s="35"/>
      <c r="CY593" s="35"/>
      <c r="CZ593" s="35"/>
      <c r="DA593" s="35"/>
      <c r="DB593" s="35"/>
      <c r="DC593" s="35"/>
      <c r="DD593" s="35"/>
      <c r="DE593" s="35"/>
      <c r="DF593" s="35"/>
      <c r="DG593" s="35"/>
      <c r="DH593" s="35"/>
      <c r="DI593" s="35"/>
      <c r="DJ593" s="35"/>
      <c r="DK593" s="35"/>
      <c r="DL593" s="35"/>
      <c r="DM593" s="35"/>
      <c r="DN593" s="35"/>
      <c r="DO593" s="35"/>
      <c r="DP593" s="35"/>
      <c r="DQ593" s="35"/>
      <c r="DR593" s="35"/>
      <c r="DS593" s="35"/>
      <c r="DT593" s="35"/>
      <c r="DU593" s="35"/>
      <c r="DV593" s="35"/>
      <c r="DW593" s="35"/>
      <c r="DX593" s="35"/>
      <c r="DY593" s="35"/>
      <c r="DZ593" s="35"/>
      <c r="EA593" s="35"/>
      <c r="EB593" s="35"/>
      <c r="EC593" s="35"/>
      <c r="ED593" s="35"/>
      <c r="EE593" s="35"/>
      <c r="EF593" s="35"/>
      <c r="EG593" s="35"/>
      <c r="EH593" s="35"/>
      <c r="EI593" s="35"/>
      <c r="EJ593" s="35"/>
      <c r="EK593" s="35"/>
      <c r="EL593" s="35"/>
      <c r="EM593" s="35"/>
      <c r="EN593" s="35"/>
      <c r="EO593" s="35"/>
      <c r="EP593" s="35"/>
      <c r="EQ593" s="35"/>
      <c r="ER593" s="35"/>
      <c r="ES593" s="35"/>
      <c r="ET593" s="35"/>
    </row>
    <row r="594" spans="1:150" s="63" customFormat="1" x14ac:dyDescent="0.2">
      <c r="A594" s="221"/>
      <c r="K594" s="70"/>
      <c r="L594" s="70"/>
      <c r="O594" s="64"/>
      <c r="P594" s="64"/>
      <c r="U594" s="52"/>
      <c r="V594" s="52"/>
      <c r="W594" s="102"/>
      <c r="X594" s="102"/>
      <c r="AH594" s="276"/>
      <c r="AN594" s="35"/>
      <c r="AO594" s="35"/>
      <c r="AP594" s="35"/>
      <c r="AQ594" s="35"/>
      <c r="AR594" s="35"/>
      <c r="AS594" s="35"/>
      <c r="AT594" s="35"/>
      <c r="AU594" s="35"/>
      <c r="AV594" s="35"/>
      <c r="AW594" s="35"/>
      <c r="AX594" s="35"/>
      <c r="AY594" s="35"/>
      <c r="AZ594" s="35"/>
      <c r="BA594" s="35"/>
      <c r="BB594" s="35"/>
      <c r="BC594" s="35"/>
      <c r="BD594" s="35"/>
      <c r="BE594" s="35"/>
      <c r="BF594" s="35"/>
      <c r="BG594" s="35"/>
      <c r="BH594" s="35"/>
      <c r="BI594" s="35"/>
      <c r="BJ594" s="35"/>
      <c r="BK594" s="35"/>
      <c r="BL594" s="35"/>
      <c r="BM594" s="35"/>
      <c r="BN594" s="35"/>
      <c r="BO594" s="35"/>
      <c r="BP594" s="35"/>
      <c r="BQ594" s="35"/>
      <c r="BR594" s="35"/>
      <c r="BS594" s="35"/>
      <c r="BT594" s="35"/>
      <c r="BU594" s="35"/>
      <c r="BV594" s="35"/>
      <c r="BW594" s="35"/>
      <c r="BX594" s="35"/>
      <c r="BY594" s="35"/>
      <c r="BZ594" s="35"/>
      <c r="CA594" s="35"/>
      <c r="CB594" s="35"/>
      <c r="CC594" s="35"/>
      <c r="CD594" s="35"/>
      <c r="CE594" s="35"/>
      <c r="CF594" s="35"/>
      <c r="CG594" s="35"/>
      <c r="CH594" s="35"/>
      <c r="CI594" s="35"/>
      <c r="CJ594" s="35"/>
      <c r="CK594" s="35"/>
      <c r="CL594" s="35"/>
      <c r="CM594" s="35"/>
      <c r="CN594" s="35"/>
      <c r="CO594" s="35"/>
      <c r="CP594" s="35"/>
      <c r="CQ594" s="35"/>
      <c r="CR594" s="35"/>
      <c r="CS594" s="35"/>
      <c r="CT594" s="35"/>
      <c r="CU594" s="35"/>
      <c r="CV594" s="35"/>
      <c r="CW594" s="35"/>
      <c r="CX594" s="35"/>
      <c r="CY594" s="35"/>
      <c r="CZ594" s="35"/>
      <c r="DA594" s="35"/>
      <c r="DB594" s="35"/>
      <c r="DC594" s="35"/>
      <c r="DD594" s="35"/>
      <c r="DE594" s="35"/>
      <c r="DF594" s="35"/>
      <c r="DG594" s="35"/>
      <c r="DH594" s="35"/>
      <c r="DI594" s="35"/>
      <c r="DJ594" s="35"/>
      <c r="DK594" s="35"/>
      <c r="DL594" s="35"/>
      <c r="DM594" s="35"/>
      <c r="DN594" s="35"/>
      <c r="DO594" s="35"/>
      <c r="DP594" s="35"/>
      <c r="DQ594" s="35"/>
      <c r="DR594" s="35"/>
      <c r="DS594" s="35"/>
      <c r="DT594" s="35"/>
      <c r="DU594" s="35"/>
      <c r="DV594" s="35"/>
      <c r="DW594" s="35"/>
      <c r="DX594" s="35"/>
      <c r="DY594" s="35"/>
      <c r="DZ594" s="35"/>
      <c r="EA594" s="35"/>
      <c r="EB594" s="35"/>
      <c r="EC594" s="35"/>
      <c r="ED594" s="35"/>
      <c r="EE594" s="35"/>
      <c r="EF594" s="35"/>
      <c r="EG594" s="35"/>
      <c r="EH594" s="35"/>
      <c r="EI594" s="35"/>
      <c r="EJ594" s="35"/>
      <c r="EK594" s="35"/>
      <c r="EL594" s="35"/>
      <c r="EM594" s="35"/>
      <c r="EN594" s="35"/>
      <c r="EO594" s="35"/>
      <c r="EP594" s="35"/>
      <c r="EQ594" s="35"/>
      <c r="ER594" s="35"/>
      <c r="ES594" s="35"/>
      <c r="ET594" s="35"/>
    </row>
    <row r="595" spans="1:150" s="63" customFormat="1" x14ac:dyDescent="0.2">
      <c r="A595" s="221"/>
      <c r="K595" s="70"/>
      <c r="L595" s="70"/>
      <c r="O595" s="64"/>
      <c r="P595" s="64"/>
      <c r="U595" s="52"/>
      <c r="V595" s="52"/>
      <c r="W595" s="102"/>
      <c r="X595" s="102"/>
      <c r="AH595" s="276"/>
      <c r="AN595" s="35"/>
      <c r="AO595" s="35"/>
      <c r="AP595" s="35"/>
      <c r="AQ595" s="35"/>
      <c r="AR595" s="35"/>
      <c r="AS595" s="35"/>
      <c r="AT595" s="35"/>
      <c r="AU595" s="35"/>
      <c r="AV595" s="35"/>
      <c r="AW595" s="35"/>
      <c r="AX595" s="35"/>
      <c r="AY595" s="35"/>
      <c r="AZ595" s="35"/>
      <c r="BA595" s="35"/>
      <c r="BB595" s="35"/>
      <c r="BC595" s="35"/>
      <c r="BD595" s="35"/>
      <c r="BE595" s="35"/>
      <c r="BF595" s="35"/>
      <c r="BG595" s="35"/>
      <c r="BH595" s="35"/>
      <c r="BI595" s="35"/>
      <c r="BJ595" s="35"/>
      <c r="BK595" s="35"/>
      <c r="BL595" s="35"/>
      <c r="BM595" s="35"/>
      <c r="BN595" s="35"/>
      <c r="BO595" s="35"/>
      <c r="BP595" s="35"/>
      <c r="BQ595" s="35"/>
      <c r="BR595" s="35"/>
      <c r="BS595" s="35"/>
      <c r="BT595" s="35"/>
      <c r="BU595" s="35"/>
      <c r="BV595" s="35"/>
      <c r="BW595" s="35"/>
      <c r="BX595" s="35"/>
      <c r="BY595" s="35"/>
      <c r="BZ595" s="35"/>
      <c r="CA595" s="35"/>
      <c r="CB595" s="35"/>
      <c r="CC595" s="35"/>
      <c r="CD595" s="35"/>
      <c r="CE595" s="35"/>
      <c r="CF595" s="35"/>
      <c r="CG595" s="35"/>
      <c r="CH595" s="35"/>
      <c r="CI595" s="35"/>
      <c r="CJ595" s="35"/>
      <c r="CK595" s="35"/>
      <c r="CL595" s="35"/>
      <c r="CM595" s="35"/>
      <c r="CN595" s="35"/>
      <c r="CO595" s="35"/>
      <c r="CP595" s="35"/>
      <c r="CQ595" s="35"/>
      <c r="CR595" s="35"/>
      <c r="CS595" s="35"/>
      <c r="CT595" s="35"/>
      <c r="CU595" s="35"/>
      <c r="CV595" s="35"/>
      <c r="CW595" s="35"/>
      <c r="CX595" s="35"/>
      <c r="CY595" s="35"/>
      <c r="CZ595" s="35"/>
      <c r="DA595" s="35"/>
      <c r="DB595" s="35"/>
      <c r="DC595" s="35"/>
      <c r="DD595" s="35"/>
      <c r="DE595" s="35"/>
      <c r="DF595" s="35"/>
      <c r="DG595" s="35"/>
      <c r="DH595" s="35"/>
      <c r="DI595" s="35"/>
      <c r="DJ595" s="35"/>
      <c r="DK595" s="35"/>
      <c r="DL595" s="35"/>
      <c r="DM595" s="35"/>
      <c r="DN595" s="35"/>
      <c r="DO595" s="35"/>
      <c r="DP595" s="35"/>
      <c r="DQ595" s="35"/>
      <c r="DR595" s="35"/>
      <c r="DS595" s="35"/>
      <c r="DT595" s="35"/>
      <c r="DU595" s="35"/>
      <c r="DV595" s="35"/>
      <c r="DW595" s="35"/>
      <c r="DX595" s="35"/>
      <c r="DY595" s="35"/>
      <c r="DZ595" s="35"/>
      <c r="EA595" s="35"/>
      <c r="EB595" s="35"/>
      <c r="EC595" s="35"/>
      <c r="ED595" s="35"/>
      <c r="EE595" s="35"/>
      <c r="EF595" s="35"/>
      <c r="EG595" s="35"/>
      <c r="EH595" s="35"/>
      <c r="EI595" s="35"/>
      <c r="EJ595" s="35"/>
      <c r="EK595" s="35"/>
      <c r="EL595" s="35"/>
      <c r="EM595" s="35"/>
      <c r="EN595" s="35"/>
      <c r="EO595" s="35"/>
      <c r="EP595" s="35"/>
      <c r="EQ595" s="35"/>
      <c r="ER595" s="35"/>
      <c r="ES595" s="35"/>
      <c r="ET595" s="35"/>
    </row>
    <row r="596" spans="1:150" s="63" customFormat="1" x14ac:dyDescent="0.2">
      <c r="A596" s="221"/>
      <c r="K596" s="70"/>
      <c r="L596" s="70"/>
      <c r="O596" s="64"/>
      <c r="P596" s="64"/>
      <c r="U596" s="52"/>
      <c r="V596" s="52"/>
      <c r="W596" s="102"/>
      <c r="X596" s="102"/>
      <c r="AH596" s="276"/>
      <c r="AN596" s="35"/>
      <c r="AO596" s="35"/>
      <c r="AP596" s="35"/>
      <c r="AQ596" s="35"/>
      <c r="AR596" s="35"/>
      <c r="AS596" s="35"/>
      <c r="AT596" s="35"/>
      <c r="AU596" s="35"/>
      <c r="AV596" s="35"/>
      <c r="AW596" s="35"/>
      <c r="AX596" s="35"/>
      <c r="AY596" s="35"/>
      <c r="AZ596" s="35"/>
      <c r="BA596" s="35"/>
      <c r="BB596" s="35"/>
      <c r="BC596" s="35"/>
      <c r="BD596" s="35"/>
      <c r="BE596" s="35"/>
      <c r="BF596" s="35"/>
      <c r="BG596" s="35"/>
      <c r="BH596" s="35"/>
      <c r="BI596" s="35"/>
      <c r="BJ596" s="35"/>
      <c r="BK596" s="35"/>
      <c r="BL596" s="35"/>
      <c r="BM596" s="35"/>
      <c r="BN596" s="35"/>
      <c r="BO596" s="35"/>
      <c r="BP596" s="35"/>
      <c r="BQ596" s="35"/>
      <c r="BR596" s="35"/>
      <c r="BS596" s="35"/>
      <c r="BT596" s="35"/>
      <c r="BU596" s="35"/>
      <c r="BV596" s="35"/>
      <c r="BW596" s="35"/>
      <c r="BX596" s="35"/>
      <c r="BY596" s="35"/>
      <c r="BZ596" s="35"/>
      <c r="CA596" s="35"/>
      <c r="CB596" s="35"/>
      <c r="CC596" s="35"/>
      <c r="CD596" s="35"/>
      <c r="CE596" s="35"/>
      <c r="CF596" s="35"/>
      <c r="CG596" s="35"/>
      <c r="CH596" s="35"/>
      <c r="CI596" s="35"/>
      <c r="CJ596" s="35"/>
      <c r="CK596" s="35"/>
      <c r="CL596" s="35"/>
      <c r="CM596" s="35"/>
      <c r="CN596" s="35"/>
      <c r="CO596" s="35"/>
      <c r="CP596" s="35"/>
      <c r="CQ596" s="35"/>
      <c r="CR596" s="35"/>
      <c r="CS596" s="35"/>
      <c r="CT596" s="35"/>
      <c r="CU596" s="35"/>
      <c r="CV596" s="35"/>
      <c r="CW596" s="35"/>
      <c r="CX596" s="35"/>
      <c r="CY596" s="35"/>
      <c r="CZ596" s="35"/>
      <c r="DA596" s="35"/>
      <c r="DB596" s="35"/>
      <c r="DC596" s="35"/>
      <c r="DD596" s="35"/>
      <c r="DE596" s="35"/>
      <c r="DF596" s="35"/>
      <c r="DG596" s="35"/>
      <c r="DH596" s="35"/>
      <c r="DI596" s="35"/>
      <c r="DJ596" s="35"/>
      <c r="DK596" s="35"/>
      <c r="DL596" s="35"/>
      <c r="DM596" s="35"/>
      <c r="DN596" s="35"/>
      <c r="DO596" s="35"/>
      <c r="DP596" s="35"/>
      <c r="DQ596" s="35"/>
      <c r="DR596" s="35"/>
      <c r="DS596" s="35"/>
      <c r="DT596" s="35"/>
      <c r="DU596" s="35"/>
      <c r="DV596" s="35"/>
      <c r="DW596" s="35"/>
      <c r="DX596" s="35"/>
      <c r="DY596" s="35"/>
      <c r="DZ596" s="35"/>
      <c r="EA596" s="35"/>
      <c r="EB596" s="35"/>
      <c r="EC596" s="35"/>
      <c r="ED596" s="35"/>
      <c r="EE596" s="35"/>
      <c r="EF596" s="35"/>
      <c r="EG596" s="35"/>
      <c r="EH596" s="35"/>
      <c r="EI596" s="35"/>
      <c r="EJ596" s="35"/>
      <c r="EK596" s="35"/>
      <c r="EL596" s="35"/>
      <c r="EM596" s="35"/>
      <c r="EN596" s="35"/>
      <c r="EO596" s="35"/>
      <c r="EP596" s="35"/>
      <c r="EQ596" s="35"/>
      <c r="ER596" s="35"/>
      <c r="ES596" s="35"/>
      <c r="ET596" s="35"/>
    </row>
    <row r="597" spans="1:150" s="63" customFormat="1" x14ac:dyDescent="0.2">
      <c r="A597" s="221"/>
      <c r="K597" s="70"/>
      <c r="L597" s="70"/>
      <c r="O597" s="64"/>
      <c r="P597" s="64"/>
      <c r="U597" s="52"/>
      <c r="V597" s="52"/>
      <c r="W597" s="102"/>
      <c r="X597" s="102"/>
      <c r="AH597" s="276"/>
      <c r="AN597" s="35"/>
      <c r="AO597" s="35"/>
      <c r="AP597" s="35"/>
      <c r="AQ597" s="35"/>
      <c r="AR597" s="35"/>
      <c r="AS597" s="35"/>
      <c r="AT597" s="35"/>
      <c r="AU597" s="35"/>
      <c r="AV597" s="35"/>
      <c r="AW597" s="35"/>
      <c r="AX597" s="35"/>
      <c r="AY597" s="35"/>
      <c r="AZ597" s="35"/>
      <c r="BA597" s="35"/>
      <c r="BB597" s="35"/>
      <c r="BC597" s="35"/>
      <c r="BD597" s="35"/>
      <c r="BE597" s="35"/>
      <c r="BF597" s="35"/>
      <c r="BG597" s="35"/>
      <c r="BH597" s="35"/>
      <c r="BI597" s="35"/>
      <c r="BJ597" s="35"/>
      <c r="BK597" s="35"/>
      <c r="BL597" s="35"/>
      <c r="BM597" s="35"/>
      <c r="BN597" s="35"/>
      <c r="BO597" s="35"/>
      <c r="BP597" s="35"/>
      <c r="BQ597" s="35"/>
      <c r="BR597" s="35"/>
      <c r="BS597" s="35"/>
      <c r="BT597" s="35"/>
      <c r="BU597" s="35"/>
      <c r="BV597" s="35"/>
      <c r="BW597" s="35"/>
      <c r="BX597" s="35"/>
      <c r="BY597" s="35"/>
      <c r="BZ597" s="35"/>
      <c r="CA597" s="35"/>
      <c r="CB597" s="35"/>
      <c r="CC597" s="35"/>
      <c r="CD597" s="35"/>
      <c r="CE597" s="35"/>
      <c r="CF597" s="35"/>
      <c r="CG597" s="35"/>
      <c r="CH597" s="35"/>
      <c r="CI597" s="35"/>
      <c r="CJ597" s="35"/>
      <c r="CK597" s="35"/>
      <c r="CL597" s="35"/>
      <c r="CM597" s="35"/>
      <c r="CN597" s="35"/>
      <c r="CO597" s="35"/>
      <c r="CP597" s="35"/>
      <c r="CQ597" s="35"/>
      <c r="CR597" s="35"/>
      <c r="CS597" s="35"/>
      <c r="CT597" s="35"/>
      <c r="CU597" s="35"/>
      <c r="CV597" s="35"/>
      <c r="CW597" s="35"/>
      <c r="CX597" s="35"/>
      <c r="CY597" s="35"/>
      <c r="CZ597" s="35"/>
      <c r="DA597" s="35"/>
      <c r="DB597" s="35"/>
      <c r="DC597" s="35"/>
      <c r="DD597" s="35"/>
      <c r="DE597" s="35"/>
      <c r="DF597" s="35"/>
      <c r="DG597" s="35"/>
      <c r="DH597" s="35"/>
      <c r="DI597" s="35"/>
      <c r="DJ597" s="35"/>
      <c r="DK597" s="35"/>
      <c r="DL597" s="35"/>
      <c r="DM597" s="35"/>
      <c r="DN597" s="35"/>
      <c r="DO597" s="35"/>
      <c r="DP597" s="35"/>
      <c r="DQ597" s="35"/>
      <c r="DR597" s="35"/>
      <c r="DS597" s="35"/>
      <c r="DT597" s="35"/>
      <c r="DU597" s="35"/>
      <c r="DV597" s="35"/>
      <c r="DW597" s="35"/>
      <c r="DX597" s="35"/>
      <c r="DY597" s="35"/>
      <c r="DZ597" s="35"/>
      <c r="EA597" s="35"/>
      <c r="EB597" s="35"/>
      <c r="EC597" s="35"/>
      <c r="ED597" s="35"/>
      <c r="EE597" s="35"/>
      <c r="EF597" s="35"/>
      <c r="EG597" s="35"/>
      <c r="EH597" s="35"/>
      <c r="EI597" s="35"/>
      <c r="EJ597" s="35"/>
      <c r="EK597" s="35"/>
      <c r="EL597" s="35"/>
      <c r="EM597" s="35"/>
      <c r="EN597" s="35"/>
      <c r="EO597" s="35"/>
      <c r="EP597" s="35"/>
      <c r="EQ597" s="35"/>
      <c r="ER597" s="35"/>
      <c r="ES597" s="35"/>
      <c r="ET597" s="35"/>
    </row>
    <row r="598" spans="1:150" s="63" customFormat="1" x14ac:dyDescent="0.2">
      <c r="A598" s="221"/>
      <c r="K598" s="70"/>
      <c r="L598" s="70"/>
      <c r="O598" s="64"/>
      <c r="P598" s="64"/>
      <c r="U598" s="52"/>
      <c r="V598" s="52"/>
      <c r="W598" s="102"/>
      <c r="X598" s="102"/>
      <c r="AH598" s="276"/>
      <c r="AN598" s="35"/>
      <c r="AO598" s="35"/>
      <c r="AP598" s="35"/>
      <c r="AQ598" s="35"/>
      <c r="AR598" s="35"/>
      <c r="AS598" s="35"/>
      <c r="AT598" s="35"/>
      <c r="AU598" s="35"/>
      <c r="AV598" s="35"/>
      <c r="AW598" s="35"/>
      <c r="AX598" s="35"/>
      <c r="AY598" s="35"/>
      <c r="AZ598" s="35"/>
      <c r="BA598" s="35"/>
      <c r="BB598" s="35"/>
      <c r="BC598" s="35"/>
      <c r="BD598" s="35"/>
      <c r="BE598" s="35"/>
      <c r="BF598" s="35"/>
      <c r="BG598" s="35"/>
      <c r="BH598" s="35"/>
      <c r="BI598" s="35"/>
      <c r="BJ598" s="35"/>
      <c r="BK598" s="35"/>
      <c r="BL598" s="35"/>
      <c r="BM598" s="35"/>
      <c r="BN598" s="35"/>
      <c r="BO598" s="35"/>
      <c r="BP598" s="35"/>
      <c r="BQ598" s="35"/>
      <c r="BR598" s="35"/>
      <c r="BS598" s="35"/>
      <c r="BT598" s="35"/>
      <c r="BU598" s="35"/>
      <c r="BV598" s="35"/>
      <c r="BW598" s="35"/>
      <c r="BX598" s="35"/>
      <c r="BY598" s="35"/>
      <c r="BZ598" s="35"/>
      <c r="CA598" s="35"/>
      <c r="CB598" s="35"/>
      <c r="CC598" s="35"/>
      <c r="CD598" s="35"/>
      <c r="CE598" s="35"/>
      <c r="CF598" s="35"/>
      <c r="CG598" s="35"/>
      <c r="CH598" s="35"/>
      <c r="CI598" s="35"/>
      <c r="CJ598" s="35"/>
      <c r="CK598" s="35"/>
      <c r="CL598" s="35"/>
      <c r="CM598" s="35"/>
      <c r="CN598" s="35"/>
      <c r="CO598" s="35"/>
      <c r="CP598" s="35"/>
      <c r="CQ598" s="35"/>
      <c r="CR598" s="35"/>
      <c r="CS598" s="35"/>
      <c r="CT598" s="35"/>
      <c r="CU598" s="35"/>
      <c r="CV598" s="35"/>
      <c r="CW598" s="35"/>
      <c r="CX598" s="35"/>
      <c r="CY598" s="35"/>
      <c r="CZ598" s="35"/>
      <c r="DA598" s="35"/>
      <c r="DB598" s="35"/>
      <c r="DC598" s="35"/>
      <c r="DD598" s="35"/>
      <c r="DE598" s="35"/>
      <c r="DF598" s="35"/>
      <c r="DG598" s="35"/>
      <c r="DH598" s="35"/>
      <c r="DI598" s="35"/>
      <c r="DJ598" s="35"/>
      <c r="DK598" s="35"/>
      <c r="DL598" s="35"/>
      <c r="DM598" s="35"/>
      <c r="DN598" s="35"/>
      <c r="DO598" s="35"/>
      <c r="DP598" s="35"/>
      <c r="DQ598" s="35"/>
      <c r="DR598" s="35"/>
      <c r="DS598" s="35"/>
      <c r="DT598" s="35"/>
      <c r="DU598" s="35"/>
      <c r="DV598" s="35"/>
      <c r="DW598" s="35"/>
      <c r="DX598" s="35"/>
      <c r="DY598" s="35"/>
      <c r="DZ598" s="35"/>
      <c r="EA598" s="35"/>
      <c r="EB598" s="35"/>
      <c r="EC598" s="35"/>
      <c r="ED598" s="35"/>
      <c r="EE598" s="35"/>
      <c r="EF598" s="35"/>
      <c r="EG598" s="35"/>
      <c r="EH598" s="35"/>
      <c r="EI598" s="35"/>
      <c r="EJ598" s="35"/>
      <c r="EK598" s="35"/>
      <c r="EL598" s="35"/>
      <c r="EM598" s="35"/>
      <c r="EN598" s="35"/>
      <c r="EO598" s="35"/>
      <c r="EP598" s="35"/>
      <c r="EQ598" s="35"/>
      <c r="ER598" s="35"/>
      <c r="ES598" s="35"/>
      <c r="ET598" s="35"/>
    </row>
    <row r="599" spans="1:150" s="63" customFormat="1" x14ac:dyDescent="0.2">
      <c r="A599" s="221"/>
      <c r="K599" s="70"/>
      <c r="L599" s="70"/>
      <c r="O599" s="64"/>
      <c r="P599" s="64"/>
      <c r="U599" s="52"/>
      <c r="V599" s="52"/>
      <c r="W599" s="102"/>
      <c r="X599" s="102"/>
      <c r="AH599" s="276"/>
      <c r="AN599" s="35"/>
      <c r="AO599" s="35"/>
      <c r="AP599" s="35"/>
      <c r="AQ599" s="35"/>
      <c r="AR599" s="35"/>
      <c r="AS599" s="35"/>
      <c r="AT599" s="35"/>
      <c r="AU599" s="35"/>
      <c r="AV599" s="35"/>
      <c r="AW599" s="35"/>
      <c r="AX599" s="35"/>
      <c r="AY599" s="35"/>
      <c r="AZ599" s="35"/>
      <c r="BA599" s="35"/>
      <c r="BB599" s="35"/>
      <c r="BC599" s="35"/>
      <c r="BD599" s="35"/>
      <c r="BE599" s="35"/>
      <c r="BF599" s="35"/>
      <c r="BG599" s="35"/>
      <c r="BH599" s="35"/>
      <c r="BI599" s="35"/>
      <c r="BJ599" s="35"/>
      <c r="BK599" s="35"/>
      <c r="BL599" s="35"/>
      <c r="BM599" s="35"/>
      <c r="BN599" s="35"/>
      <c r="BO599" s="35"/>
      <c r="BP599" s="35"/>
      <c r="BQ599" s="35"/>
      <c r="BR599" s="35"/>
      <c r="BS599" s="35"/>
      <c r="BT599" s="35"/>
      <c r="BU599" s="35"/>
      <c r="BV599" s="35"/>
      <c r="BW599" s="35"/>
      <c r="BX599" s="35"/>
      <c r="BY599" s="35"/>
      <c r="BZ599" s="35"/>
      <c r="CA599" s="35"/>
      <c r="CB599" s="35"/>
      <c r="CC599" s="35"/>
      <c r="CD599" s="35"/>
      <c r="CE599" s="35"/>
      <c r="CF599" s="35"/>
      <c r="CG599" s="35"/>
      <c r="CH599" s="35"/>
      <c r="CI599" s="35"/>
      <c r="CJ599" s="35"/>
      <c r="CK599" s="35"/>
      <c r="CL599" s="35"/>
      <c r="CM599" s="35"/>
      <c r="CN599" s="35"/>
      <c r="CO599" s="35"/>
      <c r="CP599" s="35"/>
      <c r="CQ599" s="35"/>
      <c r="CR599" s="35"/>
      <c r="CS599" s="35"/>
      <c r="CT599" s="35"/>
      <c r="CU599" s="35"/>
      <c r="CV599" s="35"/>
      <c r="CW599" s="35"/>
      <c r="CX599" s="35"/>
      <c r="CY599" s="35"/>
      <c r="CZ599" s="35"/>
      <c r="DA599" s="35"/>
      <c r="DB599" s="35"/>
      <c r="DC599" s="35"/>
      <c r="DD599" s="35"/>
      <c r="DE599" s="35"/>
      <c r="DF599" s="35"/>
      <c r="DG599" s="35"/>
      <c r="DH599" s="35"/>
      <c r="DI599" s="35"/>
      <c r="DJ599" s="35"/>
      <c r="DK599" s="35"/>
      <c r="DL599" s="35"/>
      <c r="DM599" s="35"/>
      <c r="DN599" s="35"/>
      <c r="DO599" s="35"/>
      <c r="DP599" s="35"/>
      <c r="DQ599" s="35"/>
      <c r="DR599" s="35"/>
      <c r="DS599" s="35"/>
      <c r="DT599" s="35"/>
      <c r="DU599" s="35"/>
      <c r="DV599" s="35"/>
      <c r="DW599" s="35"/>
      <c r="DX599" s="35"/>
      <c r="DY599" s="35"/>
      <c r="DZ599" s="35"/>
      <c r="EA599" s="35"/>
      <c r="EB599" s="35"/>
      <c r="EC599" s="35"/>
      <c r="ED599" s="35"/>
      <c r="EE599" s="35"/>
      <c r="EF599" s="35"/>
      <c r="EG599" s="35"/>
      <c r="EH599" s="35"/>
      <c r="EI599" s="35"/>
      <c r="EJ599" s="35"/>
      <c r="EK599" s="35"/>
      <c r="EL599" s="35"/>
      <c r="EM599" s="35"/>
      <c r="EN599" s="35"/>
      <c r="EO599" s="35"/>
      <c r="EP599" s="35"/>
      <c r="EQ599" s="35"/>
      <c r="ER599" s="35"/>
      <c r="ES599" s="35"/>
      <c r="ET599" s="35"/>
    </row>
    <row r="600" spans="1:150" s="63" customFormat="1" x14ac:dyDescent="0.2">
      <c r="A600" s="221"/>
      <c r="K600" s="70"/>
      <c r="L600" s="70"/>
      <c r="O600" s="64"/>
      <c r="P600" s="64"/>
      <c r="U600" s="52"/>
      <c r="V600" s="52"/>
      <c r="W600" s="102"/>
      <c r="X600" s="102"/>
      <c r="AH600" s="276"/>
      <c r="AN600" s="35"/>
      <c r="AO600" s="35"/>
      <c r="AP600" s="35"/>
      <c r="AQ600" s="35"/>
      <c r="AR600" s="35"/>
      <c r="AS600" s="35"/>
      <c r="AT600" s="35"/>
      <c r="AU600" s="35"/>
      <c r="AV600" s="35"/>
      <c r="AW600" s="35"/>
      <c r="AX600" s="35"/>
      <c r="AY600" s="35"/>
      <c r="AZ600" s="35"/>
      <c r="BA600" s="35"/>
      <c r="BB600" s="35"/>
      <c r="BC600" s="35"/>
      <c r="BD600" s="35"/>
      <c r="BE600" s="35"/>
      <c r="BF600" s="35"/>
      <c r="BG600" s="35"/>
      <c r="BH600" s="35"/>
      <c r="BI600" s="35"/>
      <c r="BJ600" s="35"/>
      <c r="BK600" s="35"/>
      <c r="BL600" s="35"/>
      <c r="BM600" s="35"/>
      <c r="BN600" s="35"/>
      <c r="BO600" s="35"/>
      <c r="BP600" s="35"/>
      <c r="BQ600" s="35"/>
      <c r="BR600" s="35"/>
      <c r="BS600" s="35"/>
      <c r="BT600" s="35"/>
      <c r="BU600" s="35"/>
      <c r="BV600" s="35"/>
      <c r="BW600" s="35"/>
      <c r="BX600" s="35"/>
      <c r="BY600" s="35"/>
      <c r="BZ600" s="35"/>
      <c r="CA600" s="35"/>
      <c r="CB600" s="35"/>
      <c r="CC600" s="35"/>
      <c r="CD600" s="35"/>
      <c r="CE600" s="35"/>
      <c r="CF600" s="35"/>
      <c r="CG600" s="35"/>
      <c r="CH600" s="35"/>
      <c r="CI600" s="35"/>
      <c r="CJ600" s="35"/>
      <c r="CK600" s="35"/>
      <c r="CL600" s="35"/>
      <c r="CM600" s="35"/>
      <c r="CN600" s="35"/>
      <c r="CO600" s="35"/>
      <c r="CP600" s="35"/>
      <c r="CQ600" s="35"/>
      <c r="CR600" s="35"/>
      <c r="CS600" s="35"/>
      <c r="CT600" s="35"/>
      <c r="CU600" s="35"/>
      <c r="CV600" s="35"/>
      <c r="CW600" s="35"/>
      <c r="CX600" s="35"/>
      <c r="CY600" s="35"/>
      <c r="CZ600" s="35"/>
      <c r="DA600" s="35"/>
      <c r="DB600" s="35"/>
      <c r="DC600" s="35"/>
      <c r="DD600" s="35"/>
      <c r="DE600" s="35"/>
      <c r="DF600" s="35"/>
      <c r="DG600" s="35"/>
      <c r="DH600" s="35"/>
      <c r="DI600" s="35"/>
      <c r="DJ600" s="35"/>
      <c r="DK600" s="35"/>
      <c r="DL600" s="35"/>
      <c r="DM600" s="35"/>
      <c r="DN600" s="35"/>
      <c r="DO600" s="35"/>
      <c r="DP600" s="35"/>
      <c r="DQ600" s="35"/>
      <c r="DR600" s="35"/>
      <c r="DS600" s="35"/>
      <c r="DT600" s="35"/>
      <c r="DU600" s="35"/>
      <c r="DV600" s="35"/>
      <c r="DW600" s="35"/>
      <c r="DX600" s="35"/>
      <c r="DY600" s="35"/>
      <c r="DZ600" s="35"/>
      <c r="EA600" s="35"/>
      <c r="EB600" s="35"/>
      <c r="EC600" s="35"/>
      <c r="ED600" s="35"/>
      <c r="EE600" s="35"/>
      <c r="EF600" s="35"/>
      <c r="EG600" s="35"/>
      <c r="EH600" s="35"/>
      <c r="EI600" s="35"/>
      <c r="EJ600" s="35"/>
      <c r="EK600" s="35"/>
      <c r="EL600" s="35"/>
      <c r="EM600" s="35"/>
      <c r="EN600" s="35"/>
      <c r="EO600" s="35"/>
      <c r="EP600" s="35"/>
      <c r="EQ600" s="35"/>
      <c r="ER600" s="35"/>
      <c r="ES600" s="35"/>
      <c r="ET600" s="35"/>
    </row>
    <row r="601" spans="1:150" s="63" customFormat="1" x14ac:dyDescent="0.2">
      <c r="A601" s="221"/>
      <c r="K601" s="70"/>
      <c r="L601" s="70"/>
      <c r="O601" s="64"/>
      <c r="P601" s="64"/>
      <c r="U601" s="52"/>
      <c r="V601" s="52"/>
      <c r="W601" s="102"/>
      <c r="X601" s="102"/>
      <c r="AH601" s="276"/>
      <c r="AN601" s="35"/>
      <c r="AO601" s="35"/>
      <c r="AP601" s="35"/>
      <c r="AQ601" s="35"/>
      <c r="AR601" s="35"/>
      <c r="AS601" s="35"/>
      <c r="AT601" s="35"/>
      <c r="AU601" s="35"/>
      <c r="AV601" s="35"/>
      <c r="AW601" s="35"/>
      <c r="AX601" s="35"/>
      <c r="AY601" s="35"/>
      <c r="AZ601" s="35"/>
      <c r="BA601" s="35"/>
      <c r="BB601" s="35"/>
      <c r="BC601" s="35"/>
      <c r="BD601" s="35"/>
      <c r="BE601" s="35"/>
      <c r="BF601" s="35"/>
      <c r="BG601" s="35"/>
      <c r="BH601" s="35"/>
      <c r="BI601" s="35"/>
      <c r="BJ601" s="35"/>
      <c r="BK601" s="35"/>
      <c r="BL601" s="35"/>
      <c r="BM601" s="35"/>
      <c r="BN601" s="35"/>
      <c r="BO601" s="35"/>
      <c r="BP601" s="35"/>
      <c r="BQ601" s="35"/>
      <c r="BR601" s="35"/>
      <c r="BS601" s="35"/>
      <c r="BT601" s="35"/>
      <c r="BU601" s="35"/>
      <c r="BV601" s="35"/>
      <c r="BW601" s="35"/>
      <c r="BX601" s="35"/>
      <c r="BY601" s="35"/>
      <c r="BZ601" s="35"/>
      <c r="CA601" s="35"/>
      <c r="CB601" s="35"/>
      <c r="CC601" s="35"/>
      <c r="CD601" s="35"/>
      <c r="CE601" s="35"/>
      <c r="CF601" s="35"/>
      <c r="CG601" s="35"/>
      <c r="CH601" s="35"/>
      <c r="CI601" s="35"/>
      <c r="CJ601" s="35"/>
      <c r="CK601" s="35"/>
      <c r="CL601" s="35"/>
      <c r="CM601" s="35"/>
      <c r="CN601" s="35"/>
      <c r="CO601" s="35"/>
      <c r="CP601" s="35"/>
      <c r="CQ601" s="35"/>
      <c r="CR601" s="35"/>
      <c r="CS601" s="35"/>
      <c r="CT601" s="35"/>
      <c r="CU601" s="35"/>
      <c r="CV601" s="35"/>
      <c r="CW601" s="35"/>
      <c r="CX601" s="35"/>
      <c r="CY601" s="35"/>
      <c r="CZ601" s="35"/>
      <c r="DA601" s="35"/>
      <c r="DB601" s="35"/>
      <c r="DC601" s="35"/>
      <c r="DD601" s="35"/>
      <c r="DE601" s="35"/>
      <c r="DF601" s="35"/>
      <c r="DG601" s="35"/>
      <c r="DH601" s="35"/>
      <c r="DI601" s="35"/>
      <c r="DJ601" s="35"/>
      <c r="DK601" s="35"/>
      <c r="DL601" s="35"/>
      <c r="DM601" s="35"/>
      <c r="DN601" s="35"/>
      <c r="DO601" s="35"/>
      <c r="DP601" s="35"/>
      <c r="DQ601" s="35"/>
      <c r="DR601" s="35"/>
      <c r="DS601" s="35"/>
      <c r="DT601" s="35"/>
      <c r="DU601" s="35"/>
      <c r="DV601" s="35"/>
      <c r="DW601" s="35"/>
      <c r="DX601" s="35"/>
      <c r="DY601" s="35"/>
      <c r="DZ601" s="35"/>
      <c r="EA601" s="35"/>
      <c r="EB601" s="35"/>
      <c r="EC601" s="35"/>
      <c r="ED601" s="35"/>
      <c r="EE601" s="35"/>
      <c r="EF601" s="35"/>
      <c r="EG601" s="35"/>
      <c r="EH601" s="35"/>
      <c r="EI601" s="35"/>
      <c r="EJ601" s="35"/>
      <c r="EK601" s="35"/>
      <c r="EL601" s="35"/>
      <c r="EM601" s="35"/>
      <c r="EN601" s="35"/>
      <c r="EO601" s="35"/>
      <c r="EP601" s="35"/>
      <c r="EQ601" s="35"/>
      <c r="ER601" s="35"/>
      <c r="ES601" s="35"/>
      <c r="ET601" s="35"/>
    </row>
    <row r="602" spans="1:150" s="63" customFormat="1" x14ac:dyDescent="0.2">
      <c r="A602" s="221"/>
      <c r="K602" s="70"/>
      <c r="L602" s="70"/>
      <c r="O602" s="64"/>
      <c r="P602" s="64"/>
      <c r="U602" s="52"/>
      <c r="V602" s="52"/>
      <c r="W602" s="102"/>
      <c r="X602" s="102"/>
      <c r="AH602" s="276"/>
      <c r="AN602" s="35"/>
      <c r="AO602" s="35"/>
      <c r="AP602" s="35"/>
      <c r="AQ602" s="35"/>
      <c r="AR602" s="35"/>
      <c r="AS602" s="35"/>
      <c r="AT602" s="35"/>
      <c r="AU602" s="35"/>
      <c r="AV602" s="35"/>
      <c r="AW602" s="35"/>
      <c r="AX602" s="35"/>
      <c r="AY602" s="35"/>
      <c r="AZ602" s="35"/>
      <c r="BA602" s="35"/>
      <c r="BB602" s="35"/>
      <c r="BC602" s="35"/>
      <c r="BD602" s="35"/>
      <c r="BE602" s="35"/>
      <c r="BF602" s="35"/>
      <c r="BG602" s="35"/>
      <c r="BH602" s="35"/>
      <c r="BI602" s="35"/>
      <c r="BJ602" s="35"/>
      <c r="BK602" s="35"/>
      <c r="BL602" s="35"/>
      <c r="BM602" s="35"/>
      <c r="BN602" s="35"/>
      <c r="BO602" s="35"/>
      <c r="BP602" s="35"/>
      <c r="BQ602" s="35"/>
      <c r="BR602" s="35"/>
      <c r="BS602" s="35"/>
      <c r="BT602" s="35"/>
      <c r="BU602" s="35"/>
      <c r="BV602" s="35"/>
      <c r="BW602" s="35"/>
      <c r="BX602" s="35"/>
      <c r="BY602" s="35"/>
      <c r="BZ602" s="35"/>
      <c r="CA602" s="35"/>
      <c r="CB602" s="35"/>
      <c r="CC602" s="35"/>
      <c r="CD602" s="35"/>
      <c r="CE602" s="35"/>
      <c r="CF602" s="35"/>
      <c r="CG602" s="35"/>
      <c r="CH602" s="35"/>
      <c r="CI602" s="35"/>
      <c r="CJ602" s="35"/>
      <c r="CK602" s="35"/>
      <c r="CL602" s="35"/>
      <c r="CM602" s="35"/>
      <c r="CN602" s="35"/>
      <c r="CO602" s="35"/>
      <c r="CP602" s="35"/>
      <c r="CQ602" s="35"/>
      <c r="CR602" s="35"/>
      <c r="CS602" s="35"/>
      <c r="CT602" s="35"/>
      <c r="CU602" s="35"/>
      <c r="CV602" s="35"/>
      <c r="CW602" s="35"/>
      <c r="CX602" s="35"/>
      <c r="CY602" s="35"/>
      <c r="CZ602" s="35"/>
      <c r="DA602" s="35"/>
      <c r="DB602" s="35"/>
      <c r="DC602" s="35"/>
      <c r="DD602" s="35"/>
      <c r="DE602" s="35"/>
      <c r="DF602" s="35"/>
      <c r="DG602" s="35"/>
      <c r="DH602" s="35"/>
      <c r="DI602" s="35"/>
      <c r="DJ602" s="35"/>
      <c r="DK602" s="35"/>
      <c r="DL602" s="35"/>
      <c r="DM602" s="35"/>
      <c r="DN602" s="35"/>
      <c r="DO602" s="35"/>
      <c r="DP602" s="35"/>
      <c r="DQ602" s="35"/>
      <c r="DR602" s="35"/>
      <c r="DS602" s="35"/>
      <c r="DT602" s="35"/>
      <c r="DU602" s="35"/>
      <c r="DV602" s="35"/>
      <c r="DW602" s="35"/>
      <c r="DX602" s="35"/>
      <c r="DY602" s="35"/>
      <c r="DZ602" s="35"/>
      <c r="EA602" s="35"/>
      <c r="EB602" s="35"/>
      <c r="EC602" s="35"/>
      <c r="ED602" s="35"/>
      <c r="EE602" s="35"/>
      <c r="EF602" s="35"/>
      <c r="EG602" s="35"/>
      <c r="EH602" s="35"/>
      <c r="EI602" s="35"/>
      <c r="EJ602" s="35"/>
      <c r="EK602" s="35"/>
      <c r="EL602" s="35"/>
      <c r="EM602" s="35"/>
      <c r="EN602" s="35"/>
      <c r="EO602" s="35"/>
      <c r="EP602" s="35"/>
      <c r="EQ602" s="35"/>
      <c r="ER602" s="35"/>
      <c r="ES602" s="35"/>
      <c r="ET602" s="35"/>
    </row>
    <row r="603" spans="1:150" s="63" customFormat="1" x14ac:dyDescent="0.2">
      <c r="A603" s="221"/>
      <c r="K603" s="70"/>
      <c r="L603" s="70"/>
      <c r="O603" s="64"/>
      <c r="P603" s="64"/>
      <c r="U603" s="52"/>
      <c r="V603" s="52"/>
      <c r="W603" s="102"/>
      <c r="X603" s="102"/>
      <c r="AH603" s="276"/>
      <c r="AN603" s="35"/>
      <c r="AO603" s="35"/>
      <c r="AP603" s="35"/>
      <c r="AQ603" s="35"/>
      <c r="AR603" s="35"/>
      <c r="AS603" s="35"/>
      <c r="AT603" s="35"/>
      <c r="AU603" s="35"/>
      <c r="AV603" s="35"/>
      <c r="AW603" s="35"/>
      <c r="AX603" s="35"/>
      <c r="AY603" s="35"/>
      <c r="AZ603" s="35"/>
      <c r="BA603" s="35"/>
      <c r="BB603" s="35"/>
      <c r="BC603" s="35"/>
      <c r="BD603" s="35"/>
      <c r="BE603" s="35"/>
      <c r="BF603" s="35"/>
      <c r="BG603" s="35"/>
      <c r="BH603" s="35"/>
      <c r="BI603" s="35"/>
      <c r="BJ603" s="35"/>
      <c r="BK603" s="35"/>
      <c r="BL603" s="35"/>
      <c r="BM603" s="35"/>
      <c r="BN603" s="35"/>
      <c r="BO603" s="35"/>
      <c r="BP603" s="35"/>
      <c r="BQ603" s="35"/>
      <c r="BR603" s="35"/>
      <c r="BS603" s="35"/>
      <c r="BT603" s="35"/>
      <c r="BU603" s="35"/>
      <c r="BV603" s="35"/>
      <c r="BW603" s="35"/>
      <c r="BX603" s="35"/>
      <c r="BY603" s="35"/>
      <c r="BZ603" s="35"/>
      <c r="CA603" s="35"/>
      <c r="CB603" s="35"/>
      <c r="CC603" s="35"/>
      <c r="CD603" s="35"/>
      <c r="CE603" s="35"/>
      <c r="CF603" s="35"/>
      <c r="CG603" s="35"/>
      <c r="CH603" s="35"/>
      <c r="CI603" s="35"/>
      <c r="CJ603" s="35"/>
      <c r="CK603" s="35"/>
      <c r="CL603" s="35"/>
      <c r="CM603" s="35"/>
      <c r="CN603" s="35"/>
      <c r="CO603" s="35"/>
      <c r="CP603" s="35"/>
      <c r="CQ603" s="35"/>
      <c r="CR603" s="35"/>
      <c r="CS603" s="35"/>
      <c r="CT603" s="35"/>
      <c r="CU603" s="35"/>
      <c r="CV603" s="35"/>
      <c r="CW603" s="35"/>
      <c r="CX603" s="35"/>
      <c r="CY603" s="35"/>
      <c r="CZ603" s="35"/>
      <c r="DA603" s="35"/>
      <c r="DB603" s="35"/>
      <c r="DC603" s="35"/>
      <c r="DD603" s="35"/>
      <c r="DE603" s="35"/>
      <c r="DF603" s="35"/>
      <c r="DG603" s="35"/>
      <c r="DH603" s="35"/>
      <c r="DI603" s="35"/>
      <c r="DJ603" s="35"/>
      <c r="DK603" s="35"/>
      <c r="DL603" s="35"/>
      <c r="DM603" s="35"/>
      <c r="DN603" s="35"/>
      <c r="DO603" s="35"/>
      <c r="DP603" s="35"/>
      <c r="DQ603" s="35"/>
      <c r="DR603" s="35"/>
      <c r="DS603" s="35"/>
      <c r="DT603" s="35"/>
      <c r="DU603" s="35"/>
      <c r="DV603" s="35"/>
      <c r="DW603" s="35"/>
      <c r="DX603" s="35"/>
      <c r="DY603" s="35"/>
      <c r="DZ603" s="35"/>
      <c r="EA603" s="35"/>
      <c r="EB603" s="35"/>
      <c r="EC603" s="35"/>
      <c r="ED603" s="35"/>
      <c r="EE603" s="35"/>
      <c r="EF603" s="35"/>
      <c r="EG603" s="35"/>
      <c r="EH603" s="35"/>
      <c r="EI603" s="35"/>
      <c r="EJ603" s="35"/>
      <c r="EK603" s="35"/>
      <c r="EL603" s="35"/>
      <c r="EM603" s="35"/>
      <c r="EN603" s="35"/>
      <c r="EO603" s="35"/>
      <c r="EP603" s="35"/>
      <c r="EQ603" s="35"/>
      <c r="ER603" s="35"/>
      <c r="ES603" s="35"/>
      <c r="ET603" s="35"/>
    </row>
    <row r="604" spans="1:150" s="63" customFormat="1" x14ac:dyDescent="0.2">
      <c r="A604" s="221"/>
      <c r="K604" s="70"/>
      <c r="L604" s="70"/>
      <c r="O604" s="64"/>
      <c r="P604" s="64"/>
      <c r="U604" s="52"/>
      <c r="V604" s="52"/>
      <c r="W604" s="102"/>
      <c r="X604" s="102"/>
      <c r="AH604" s="276"/>
      <c r="AN604" s="35"/>
      <c r="AO604" s="35"/>
      <c r="AP604" s="35"/>
      <c r="AQ604" s="35"/>
      <c r="AR604" s="35"/>
      <c r="AS604" s="35"/>
      <c r="AT604" s="35"/>
      <c r="AU604" s="35"/>
      <c r="AV604" s="35"/>
      <c r="AW604" s="35"/>
      <c r="AX604" s="35"/>
      <c r="AY604" s="35"/>
      <c r="AZ604" s="35"/>
      <c r="BA604" s="35"/>
      <c r="BB604" s="35"/>
      <c r="BC604" s="35"/>
      <c r="BD604" s="35"/>
      <c r="BE604" s="35"/>
      <c r="BF604" s="35"/>
      <c r="BG604" s="35"/>
      <c r="BH604" s="35"/>
      <c r="BI604" s="35"/>
      <c r="BJ604" s="35"/>
      <c r="BK604" s="35"/>
      <c r="BL604" s="35"/>
      <c r="BM604" s="35"/>
      <c r="BN604" s="35"/>
      <c r="BO604" s="35"/>
      <c r="BP604" s="35"/>
      <c r="BQ604" s="35"/>
      <c r="BR604" s="35"/>
      <c r="BS604" s="35"/>
      <c r="BT604" s="35"/>
      <c r="BU604" s="35"/>
      <c r="BV604" s="35"/>
      <c r="BW604" s="35"/>
      <c r="BX604" s="35"/>
      <c r="BY604" s="35"/>
      <c r="BZ604" s="35"/>
      <c r="CA604" s="35"/>
      <c r="CB604" s="35"/>
      <c r="CC604" s="35"/>
      <c r="CD604" s="35"/>
      <c r="CE604" s="35"/>
      <c r="CF604" s="35"/>
      <c r="CG604" s="35"/>
      <c r="CH604" s="35"/>
      <c r="CI604" s="35"/>
      <c r="CJ604" s="35"/>
      <c r="CK604" s="35"/>
      <c r="CL604" s="35"/>
      <c r="CM604" s="35"/>
      <c r="CN604" s="35"/>
      <c r="CO604" s="35"/>
      <c r="CP604" s="35"/>
      <c r="CQ604" s="35"/>
      <c r="CR604" s="35"/>
      <c r="CS604" s="35"/>
      <c r="CT604" s="35"/>
      <c r="CU604" s="35"/>
      <c r="CV604" s="35"/>
      <c r="CW604" s="35"/>
      <c r="CX604" s="35"/>
      <c r="CY604" s="35"/>
      <c r="CZ604" s="35"/>
      <c r="DA604" s="35"/>
      <c r="DB604" s="35"/>
      <c r="DC604" s="35"/>
      <c r="DD604" s="35"/>
      <c r="DE604" s="35"/>
      <c r="DF604" s="35"/>
      <c r="DG604" s="35"/>
      <c r="DH604" s="35"/>
      <c r="DI604" s="35"/>
      <c r="DJ604" s="35"/>
      <c r="DK604" s="35"/>
      <c r="DL604" s="35"/>
      <c r="DM604" s="35"/>
      <c r="DN604" s="35"/>
      <c r="DO604" s="35"/>
      <c r="DP604" s="35"/>
      <c r="DQ604" s="35"/>
      <c r="DR604" s="35"/>
      <c r="DS604" s="35"/>
      <c r="DT604" s="35"/>
      <c r="DU604" s="35"/>
      <c r="DV604" s="35"/>
      <c r="DW604" s="35"/>
      <c r="DX604" s="35"/>
      <c r="DY604" s="35"/>
      <c r="DZ604" s="35"/>
      <c r="EA604" s="35"/>
      <c r="EB604" s="35"/>
      <c r="EC604" s="35"/>
      <c r="ED604" s="35"/>
      <c r="EE604" s="35"/>
      <c r="EF604" s="35"/>
      <c r="EG604" s="35"/>
      <c r="EH604" s="35"/>
      <c r="EI604" s="35"/>
      <c r="EJ604" s="35"/>
      <c r="EK604" s="35"/>
      <c r="EL604" s="35"/>
      <c r="EM604" s="35"/>
      <c r="EN604" s="35"/>
      <c r="EO604" s="35"/>
      <c r="EP604" s="35"/>
      <c r="EQ604" s="35"/>
      <c r="ER604" s="35"/>
      <c r="ES604" s="35"/>
      <c r="ET604" s="35"/>
    </row>
    <row r="605" spans="1:150" s="63" customFormat="1" x14ac:dyDescent="0.2">
      <c r="A605" s="221"/>
      <c r="K605" s="70"/>
      <c r="L605" s="70"/>
      <c r="O605" s="64"/>
      <c r="P605" s="64"/>
      <c r="U605" s="52"/>
      <c r="V605" s="52"/>
      <c r="W605" s="102"/>
      <c r="X605" s="102"/>
      <c r="AH605" s="276"/>
      <c r="AN605" s="35"/>
      <c r="AO605" s="35"/>
      <c r="AP605" s="35"/>
      <c r="AQ605" s="35"/>
      <c r="AR605" s="35"/>
      <c r="AS605" s="35"/>
      <c r="AT605" s="35"/>
      <c r="AU605" s="35"/>
      <c r="AV605" s="35"/>
      <c r="AW605" s="35"/>
      <c r="AX605" s="35"/>
      <c r="AY605" s="35"/>
      <c r="AZ605" s="35"/>
      <c r="BA605" s="35"/>
      <c r="BB605" s="35"/>
      <c r="BC605" s="35"/>
      <c r="BD605" s="35"/>
      <c r="BE605" s="35"/>
      <c r="BF605" s="35"/>
      <c r="BG605" s="35"/>
      <c r="BH605" s="35"/>
      <c r="BI605" s="35"/>
      <c r="BJ605" s="35"/>
      <c r="BK605" s="35"/>
      <c r="BL605" s="35"/>
      <c r="BM605" s="35"/>
      <c r="BN605" s="35"/>
      <c r="BO605" s="35"/>
      <c r="BP605" s="35"/>
      <c r="BQ605" s="35"/>
      <c r="BR605" s="35"/>
      <c r="BS605" s="35"/>
      <c r="BT605" s="35"/>
      <c r="BU605" s="35"/>
      <c r="BV605" s="35"/>
      <c r="BW605" s="35"/>
      <c r="BX605" s="35"/>
      <c r="BY605" s="35"/>
      <c r="BZ605" s="35"/>
      <c r="CA605" s="35"/>
      <c r="CB605" s="35"/>
      <c r="CC605" s="35"/>
      <c r="CD605" s="35"/>
      <c r="CE605" s="35"/>
      <c r="CF605" s="35"/>
      <c r="CG605" s="35"/>
      <c r="CH605" s="35"/>
      <c r="CI605" s="35"/>
      <c r="CJ605" s="35"/>
      <c r="CK605" s="35"/>
      <c r="CL605" s="35"/>
      <c r="CM605" s="35"/>
      <c r="CN605" s="35"/>
      <c r="CO605" s="35"/>
      <c r="CP605" s="35"/>
      <c r="CQ605" s="35"/>
      <c r="CR605" s="35"/>
      <c r="CS605" s="35"/>
      <c r="CT605" s="35"/>
      <c r="CU605" s="35"/>
      <c r="CV605" s="35"/>
      <c r="CW605" s="35"/>
      <c r="CX605" s="35"/>
      <c r="CY605" s="35"/>
      <c r="CZ605" s="35"/>
      <c r="DA605" s="35"/>
      <c r="DB605" s="35"/>
      <c r="DC605" s="35"/>
      <c r="DD605" s="35"/>
      <c r="DE605" s="35"/>
      <c r="DF605" s="35"/>
      <c r="DG605" s="35"/>
      <c r="DH605" s="35"/>
      <c r="DI605" s="35"/>
      <c r="DJ605" s="35"/>
      <c r="DK605" s="35"/>
      <c r="DL605" s="35"/>
      <c r="DM605" s="35"/>
      <c r="DN605" s="35"/>
      <c r="DO605" s="35"/>
      <c r="DP605" s="35"/>
      <c r="DQ605" s="35"/>
      <c r="DR605" s="35"/>
      <c r="DS605" s="35"/>
      <c r="DT605" s="35"/>
      <c r="DU605" s="35"/>
      <c r="DV605" s="35"/>
      <c r="DW605" s="35"/>
      <c r="DX605" s="35"/>
      <c r="DY605" s="35"/>
      <c r="DZ605" s="35"/>
      <c r="EA605" s="35"/>
      <c r="EB605" s="35"/>
      <c r="EC605" s="35"/>
      <c r="ED605" s="35"/>
      <c r="EE605" s="35"/>
      <c r="EF605" s="35"/>
      <c r="EG605" s="35"/>
      <c r="EH605" s="35"/>
      <c r="EI605" s="35"/>
      <c r="EJ605" s="35"/>
      <c r="EK605" s="35"/>
      <c r="EL605" s="35"/>
      <c r="EM605" s="35"/>
      <c r="EN605" s="35"/>
      <c r="EO605" s="35"/>
      <c r="EP605" s="35"/>
      <c r="EQ605" s="35"/>
      <c r="ER605" s="35"/>
      <c r="ES605" s="35"/>
      <c r="ET605" s="35"/>
    </row>
    <row r="606" spans="1:150" s="63" customFormat="1" x14ac:dyDescent="0.2">
      <c r="A606" s="221"/>
      <c r="K606" s="70"/>
      <c r="L606" s="70"/>
      <c r="O606" s="64"/>
      <c r="P606" s="64"/>
      <c r="U606" s="52"/>
      <c r="V606" s="52"/>
      <c r="W606" s="102"/>
      <c r="X606" s="102"/>
      <c r="AH606" s="276"/>
      <c r="AN606" s="35"/>
      <c r="AO606" s="35"/>
      <c r="AP606" s="35"/>
      <c r="AQ606" s="35"/>
      <c r="AR606" s="35"/>
      <c r="AS606" s="35"/>
      <c r="AT606" s="35"/>
      <c r="AU606" s="35"/>
      <c r="AV606" s="35"/>
      <c r="AW606" s="35"/>
      <c r="AX606" s="35"/>
      <c r="AY606" s="35"/>
      <c r="AZ606" s="35"/>
      <c r="BA606" s="35"/>
      <c r="BB606" s="35"/>
      <c r="BC606" s="35"/>
      <c r="BD606" s="35"/>
      <c r="BE606" s="35"/>
      <c r="BF606" s="35"/>
      <c r="BG606" s="35"/>
      <c r="BH606" s="35"/>
      <c r="BI606" s="35"/>
      <c r="BJ606" s="35"/>
      <c r="BK606" s="35"/>
      <c r="BL606" s="35"/>
      <c r="BM606" s="35"/>
      <c r="BN606" s="35"/>
      <c r="BO606" s="35"/>
      <c r="BP606" s="35"/>
      <c r="BQ606" s="35"/>
      <c r="BR606" s="35"/>
      <c r="BS606" s="35"/>
      <c r="BT606" s="35"/>
      <c r="BU606" s="35"/>
      <c r="BV606" s="35"/>
      <c r="BW606" s="35"/>
      <c r="BX606" s="35"/>
      <c r="BY606" s="35"/>
      <c r="BZ606" s="35"/>
      <c r="CA606" s="35"/>
      <c r="CB606" s="35"/>
      <c r="CC606" s="35"/>
      <c r="CD606" s="35"/>
      <c r="CE606" s="35"/>
      <c r="CF606" s="35"/>
      <c r="CG606" s="35"/>
      <c r="CH606" s="35"/>
      <c r="CI606" s="35"/>
      <c r="CJ606" s="35"/>
      <c r="CK606" s="35"/>
      <c r="CL606" s="35"/>
      <c r="CM606" s="35"/>
      <c r="CN606" s="35"/>
      <c r="CO606" s="35"/>
      <c r="CP606" s="35"/>
      <c r="CQ606" s="35"/>
      <c r="CR606" s="35"/>
      <c r="CS606" s="35"/>
      <c r="CT606" s="35"/>
      <c r="CU606" s="35"/>
      <c r="CV606" s="35"/>
      <c r="CW606" s="35"/>
      <c r="CX606" s="35"/>
      <c r="CY606" s="35"/>
      <c r="CZ606" s="35"/>
      <c r="DA606" s="35"/>
      <c r="DB606" s="35"/>
      <c r="DC606" s="35"/>
      <c r="DD606" s="35"/>
      <c r="DE606" s="35"/>
      <c r="DF606" s="35"/>
      <c r="DG606" s="35"/>
      <c r="DH606" s="35"/>
      <c r="DI606" s="35"/>
      <c r="DJ606" s="35"/>
      <c r="DK606" s="35"/>
      <c r="DL606" s="35"/>
      <c r="DM606" s="35"/>
      <c r="DN606" s="35"/>
      <c r="DO606" s="35"/>
      <c r="DP606" s="35"/>
      <c r="DQ606" s="35"/>
      <c r="DR606" s="35"/>
      <c r="DS606" s="35"/>
      <c r="DT606" s="35"/>
      <c r="DU606" s="35"/>
      <c r="DV606" s="35"/>
      <c r="DW606" s="35"/>
      <c r="DX606" s="35"/>
      <c r="DY606" s="35"/>
      <c r="DZ606" s="35"/>
      <c r="EA606" s="35"/>
      <c r="EB606" s="35"/>
      <c r="EC606" s="35"/>
      <c r="ED606" s="35"/>
      <c r="EE606" s="35"/>
      <c r="EF606" s="35"/>
      <c r="EG606" s="35"/>
      <c r="EH606" s="35"/>
      <c r="EI606" s="35"/>
      <c r="EJ606" s="35"/>
      <c r="EK606" s="35"/>
      <c r="EL606" s="35"/>
      <c r="EM606" s="35"/>
      <c r="EN606" s="35"/>
      <c r="EO606" s="35"/>
      <c r="EP606" s="35"/>
      <c r="EQ606" s="35"/>
      <c r="ER606" s="35"/>
      <c r="ES606" s="35"/>
      <c r="ET606" s="35"/>
    </row>
    <row r="607" spans="1:150" s="63" customFormat="1" x14ac:dyDescent="0.2">
      <c r="A607" s="221"/>
      <c r="K607" s="70"/>
      <c r="L607" s="70"/>
      <c r="O607" s="64"/>
      <c r="P607" s="64"/>
      <c r="U607" s="52"/>
      <c r="V607" s="52"/>
      <c r="W607" s="102"/>
      <c r="X607" s="102"/>
      <c r="AH607" s="276"/>
      <c r="AN607" s="35"/>
      <c r="AO607" s="35"/>
      <c r="AP607" s="35"/>
      <c r="AQ607" s="35"/>
      <c r="AR607" s="35"/>
      <c r="AS607" s="35"/>
      <c r="AT607" s="35"/>
      <c r="AU607" s="35"/>
      <c r="AV607" s="35"/>
      <c r="AW607" s="35"/>
      <c r="AX607" s="35"/>
      <c r="AY607" s="35"/>
      <c r="AZ607" s="35"/>
      <c r="BA607" s="35"/>
      <c r="BB607" s="35"/>
      <c r="BC607" s="35"/>
      <c r="BD607" s="35"/>
      <c r="BE607" s="35"/>
      <c r="BF607" s="35"/>
      <c r="BG607" s="35"/>
      <c r="BH607" s="35"/>
      <c r="BI607" s="35"/>
      <c r="BJ607" s="35"/>
      <c r="BK607" s="35"/>
      <c r="BL607" s="35"/>
      <c r="BM607" s="35"/>
      <c r="BN607" s="35"/>
      <c r="BO607" s="35"/>
      <c r="BP607" s="35"/>
      <c r="BQ607" s="35"/>
      <c r="BR607" s="35"/>
      <c r="BS607" s="35"/>
      <c r="BT607" s="35"/>
      <c r="BU607" s="35"/>
      <c r="BV607" s="35"/>
      <c r="BW607" s="35"/>
      <c r="BX607" s="35"/>
      <c r="BY607" s="35"/>
      <c r="BZ607" s="35"/>
      <c r="CA607" s="35"/>
      <c r="CB607" s="35"/>
      <c r="CC607" s="35"/>
      <c r="CD607" s="35"/>
      <c r="CE607" s="35"/>
      <c r="CF607" s="35"/>
      <c r="CG607" s="35"/>
      <c r="CH607" s="35"/>
      <c r="CI607" s="35"/>
      <c r="CJ607" s="35"/>
      <c r="CK607" s="35"/>
      <c r="CL607" s="35"/>
      <c r="CM607" s="35"/>
      <c r="CN607" s="35"/>
      <c r="CO607" s="35"/>
      <c r="CP607" s="35"/>
      <c r="CQ607" s="35"/>
      <c r="CR607" s="35"/>
      <c r="CS607" s="35"/>
      <c r="CT607" s="35"/>
      <c r="CU607" s="35"/>
      <c r="CV607" s="35"/>
      <c r="CW607" s="35"/>
      <c r="CX607" s="35"/>
      <c r="CY607" s="35"/>
      <c r="CZ607" s="35"/>
      <c r="DA607" s="35"/>
      <c r="DB607" s="35"/>
      <c r="DC607" s="35"/>
      <c r="DD607" s="35"/>
      <c r="DE607" s="35"/>
      <c r="DF607" s="35"/>
      <c r="DG607" s="35"/>
      <c r="DH607" s="35"/>
      <c r="DI607" s="35"/>
      <c r="DJ607" s="35"/>
      <c r="DK607" s="35"/>
      <c r="DL607" s="35"/>
      <c r="DM607" s="35"/>
      <c r="DN607" s="35"/>
      <c r="DO607" s="35"/>
      <c r="DP607" s="35"/>
      <c r="DQ607" s="35"/>
      <c r="DR607" s="35"/>
      <c r="DS607" s="35"/>
      <c r="DT607" s="35"/>
      <c r="DU607" s="35"/>
      <c r="DV607" s="35"/>
      <c r="DW607" s="35"/>
      <c r="DX607" s="35"/>
      <c r="DY607" s="35"/>
      <c r="DZ607" s="35"/>
      <c r="EA607" s="35"/>
      <c r="EB607" s="35"/>
      <c r="EC607" s="35"/>
      <c r="ED607" s="35"/>
      <c r="EE607" s="35"/>
      <c r="EF607" s="35"/>
      <c r="EG607" s="35"/>
      <c r="EH607" s="35"/>
      <c r="EI607" s="35"/>
      <c r="EJ607" s="35"/>
      <c r="EK607" s="35"/>
      <c r="EL607" s="35"/>
      <c r="EM607" s="35"/>
      <c r="EN607" s="35"/>
      <c r="EO607" s="35"/>
      <c r="EP607" s="35"/>
      <c r="EQ607" s="35"/>
      <c r="ER607" s="35"/>
      <c r="ES607" s="35"/>
      <c r="ET607" s="35"/>
    </row>
    <row r="608" spans="1:150" s="63" customFormat="1" x14ac:dyDescent="0.2">
      <c r="A608" s="221"/>
      <c r="K608" s="70"/>
      <c r="L608" s="70"/>
      <c r="O608" s="64"/>
      <c r="P608" s="64"/>
      <c r="U608" s="52"/>
      <c r="V608" s="52"/>
      <c r="W608" s="102"/>
      <c r="X608" s="102"/>
      <c r="AH608" s="276"/>
      <c r="AN608" s="35"/>
      <c r="AO608" s="35"/>
      <c r="AP608" s="35"/>
      <c r="AQ608" s="35"/>
      <c r="AR608" s="35"/>
      <c r="AS608" s="35"/>
      <c r="AT608" s="35"/>
      <c r="AU608" s="35"/>
      <c r="AV608" s="35"/>
      <c r="AW608" s="35"/>
      <c r="AX608" s="35"/>
      <c r="AY608" s="35"/>
      <c r="AZ608" s="35"/>
      <c r="BA608" s="35"/>
      <c r="BB608" s="35"/>
      <c r="BC608" s="35"/>
      <c r="BD608" s="35"/>
      <c r="BE608" s="35"/>
      <c r="BF608" s="35"/>
      <c r="BG608" s="35"/>
      <c r="BH608" s="35"/>
      <c r="BI608" s="35"/>
      <c r="BJ608" s="35"/>
      <c r="BK608" s="35"/>
      <c r="BL608" s="35"/>
      <c r="BM608" s="35"/>
      <c r="BN608" s="35"/>
      <c r="BO608" s="35"/>
      <c r="BP608" s="35"/>
      <c r="BQ608" s="35"/>
      <c r="BR608" s="35"/>
      <c r="BS608" s="35"/>
      <c r="BT608" s="35"/>
      <c r="BU608" s="35"/>
      <c r="BV608" s="35"/>
      <c r="BW608" s="35"/>
      <c r="BX608" s="35"/>
      <c r="BY608" s="35"/>
      <c r="BZ608" s="35"/>
      <c r="CA608" s="35"/>
      <c r="CB608" s="35"/>
      <c r="CC608" s="35"/>
      <c r="CD608" s="35"/>
      <c r="CE608" s="35"/>
      <c r="CF608" s="35"/>
      <c r="CG608" s="35"/>
      <c r="CH608" s="35"/>
      <c r="CI608" s="35"/>
      <c r="CJ608" s="35"/>
      <c r="CK608" s="35"/>
      <c r="CL608" s="35"/>
      <c r="CM608" s="35"/>
      <c r="CN608" s="35"/>
      <c r="CO608" s="35"/>
      <c r="CP608" s="35"/>
      <c r="CQ608" s="35"/>
      <c r="CR608" s="35"/>
      <c r="CS608" s="35"/>
      <c r="CT608" s="35"/>
      <c r="CU608" s="35"/>
      <c r="CV608" s="35"/>
      <c r="CW608" s="35"/>
      <c r="CX608" s="35"/>
      <c r="CY608" s="35"/>
      <c r="CZ608" s="35"/>
      <c r="DA608" s="35"/>
      <c r="DB608" s="35"/>
      <c r="DC608" s="35"/>
      <c r="DD608" s="35"/>
      <c r="DE608" s="35"/>
      <c r="DF608" s="35"/>
      <c r="DG608" s="35"/>
      <c r="DH608" s="35"/>
      <c r="DI608" s="35"/>
      <c r="DJ608" s="35"/>
      <c r="DK608" s="35"/>
      <c r="DL608" s="35"/>
      <c r="DM608" s="35"/>
      <c r="DN608" s="35"/>
      <c r="DO608" s="35"/>
      <c r="DP608" s="35"/>
      <c r="DQ608" s="35"/>
      <c r="DR608" s="35"/>
      <c r="DS608" s="35"/>
      <c r="DT608" s="35"/>
      <c r="DU608" s="35"/>
      <c r="DV608" s="35"/>
      <c r="DW608" s="35"/>
      <c r="DX608" s="35"/>
      <c r="DY608" s="35"/>
      <c r="DZ608" s="35"/>
      <c r="EA608" s="35"/>
      <c r="EB608" s="35"/>
      <c r="EC608" s="35"/>
      <c r="ED608" s="35"/>
      <c r="EE608" s="35"/>
      <c r="EF608" s="35"/>
      <c r="EG608" s="35"/>
      <c r="EH608" s="35"/>
      <c r="EI608" s="35"/>
      <c r="EJ608" s="35"/>
      <c r="EK608" s="35"/>
      <c r="EL608" s="35"/>
      <c r="EM608" s="35"/>
      <c r="EN608" s="35"/>
      <c r="EO608" s="35"/>
      <c r="EP608" s="35"/>
      <c r="EQ608" s="35"/>
      <c r="ER608" s="35"/>
      <c r="ES608" s="35"/>
      <c r="ET608" s="35"/>
    </row>
    <row r="609" spans="1:150" s="63" customFormat="1" x14ac:dyDescent="0.2">
      <c r="A609" s="221"/>
      <c r="K609" s="70"/>
      <c r="L609" s="70"/>
      <c r="O609" s="64"/>
      <c r="P609" s="64"/>
      <c r="U609" s="52"/>
      <c r="V609" s="52"/>
      <c r="W609" s="102"/>
      <c r="X609" s="102"/>
      <c r="AH609" s="276"/>
      <c r="AN609" s="35"/>
      <c r="AO609" s="35"/>
      <c r="AP609" s="35"/>
      <c r="AQ609" s="35"/>
      <c r="AR609" s="35"/>
      <c r="AS609" s="35"/>
      <c r="AT609" s="35"/>
      <c r="AU609" s="35"/>
      <c r="AV609" s="35"/>
      <c r="AW609" s="35"/>
      <c r="AX609" s="35"/>
      <c r="AY609" s="35"/>
      <c r="AZ609" s="35"/>
      <c r="BA609" s="35"/>
      <c r="BB609" s="35"/>
      <c r="BC609" s="35"/>
      <c r="BD609" s="35"/>
      <c r="BE609" s="35"/>
      <c r="BF609" s="35"/>
      <c r="BG609" s="35"/>
      <c r="BH609" s="35"/>
      <c r="BI609" s="35"/>
      <c r="BJ609" s="35"/>
      <c r="BK609" s="35"/>
      <c r="BL609" s="35"/>
      <c r="BM609" s="35"/>
      <c r="BN609" s="35"/>
      <c r="BO609" s="35"/>
      <c r="BP609" s="35"/>
      <c r="BQ609" s="35"/>
      <c r="BR609" s="35"/>
      <c r="BS609" s="35"/>
      <c r="BT609" s="35"/>
      <c r="BU609" s="35"/>
      <c r="BV609" s="35"/>
      <c r="BW609" s="35"/>
      <c r="BX609" s="35"/>
      <c r="BY609" s="35"/>
      <c r="BZ609" s="35"/>
      <c r="CA609" s="35"/>
      <c r="CB609" s="35"/>
      <c r="CC609" s="35"/>
      <c r="CD609" s="35"/>
      <c r="CE609" s="35"/>
      <c r="CF609" s="35"/>
      <c r="CG609" s="35"/>
      <c r="CH609" s="35"/>
      <c r="CI609" s="35"/>
      <c r="CJ609" s="35"/>
      <c r="CK609" s="35"/>
      <c r="CL609" s="35"/>
      <c r="CM609" s="35"/>
      <c r="CN609" s="35"/>
      <c r="CO609" s="35"/>
      <c r="CP609" s="35"/>
      <c r="CQ609" s="35"/>
      <c r="CR609" s="35"/>
      <c r="CS609" s="35"/>
      <c r="CT609" s="35"/>
      <c r="CU609" s="35"/>
      <c r="CV609" s="35"/>
      <c r="CW609" s="35"/>
      <c r="CX609" s="35"/>
      <c r="CY609" s="35"/>
      <c r="CZ609" s="35"/>
      <c r="DA609" s="35"/>
      <c r="DB609" s="35"/>
      <c r="DC609" s="35"/>
      <c r="DD609" s="35"/>
      <c r="DE609" s="35"/>
      <c r="DF609" s="35"/>
      <c r="DG609" s="35"/>
      <c r="DH609" s="35"/>
      <c r="DI609" s="35"/>
      <c r="DJ609" s="35"/>
      <c r="DK609" s="35"/>
      <c r="DL609" s="35"/>
      <c r="DM609" s="35"/>
      <c r="DN609" s="35"/>
      <c r="DO609" s="35"/>
      <c r="DP609" s="35"/>
      <c r="DQ609" s="35"/>
      <c r="DR609" s="35"/>
      <c r="DS609" s="35"/>
      <c r="DT609" s="35"/>
      <c r="DU609" s="35"/>
      <c r="DV609" s="35"/>
      <c r="DW609" s="35"/>
      <c r="DX609" s="35"/>
      <c r="DY609" s="35"/>
      <c r="DZ609" s="35"/>
      <c r="EA609" s="35"/>
      <c r="EB609" s="35"/>
      <c r="EC609" s="35"/>
      <c r="ED609" s="35"/>
      <c r="EE609" s="35"/>
      <c r="EF609" s="35"/>
      <c r="EG609" s="35"/>
      <c r="EH609" s="35"/>
      <c r="EI609" s="35"/>
      <c r="EJ609" s="35"/>
      <c r="EK609" s="35"/>
      <c r="EL609" s="35"/>
      <c r="EM609" s="35"/>
      <c r="EN609" s="35"/>
      <c r="EO609" s="35"/>
      <c r="EP609" s="35"/>
      <c r="EQ609" s="35"/>
      <c r="ER609" s="35"/>
      <c r="ES609" s="35"/>
      <c r="ET609" s="35"/>
    </row>
    <row r="610" spans="1:150" s="63" customFormat="1" x14ac:dyDescent="0.2">
      <c r="A610" s="221"/>
      <c r="K610" s="70"/>
      <c r="L610" s="70"/>
      <c r="O610" s="64"/>
      <c r="P610" s="64"/>
      <c r="U610" s="52"/>
      <c r="V610" s="52"/>
      <c r="W610" s="102"/>
      <c r="X610" s="102"/>
      <c r="AH610" s="276"/>
      <c r="AN610" s="35"/>
      <c r="AO610" s="35"/>
      <c r="AP610" s="35"/>
      <c r="AQ610" s="35"/>
      <c r="AR610" s="35"/>
      <c r="AS610" s="35"/>
      <c r="AT610" s="35"/>
      <c r="AU610" s="35"/>
      <c r="AV610" s="35"/>
      <c r="AW610" s="35"/>
      <c r="AX610" s="35"/>
      <c r="AY610" s="35"/>
      <c r="AZ610" s="35"/>
      <c r="BA610" s="35"/>
      <c r="BB610" s="35"/>
      <c r="BC610" s="35"/>
      <c r="BD610" s="35"/>
      <c r="BE610" s="35"/>
      <c r="BF610" s="35"/>
      <c r="BG610" s="35"/>
      <c r="BH610" s="35"/>
      <c r="BI610" s="35"/>
      <c r="BJ610" s="35"/>
      <c r="BK610" s="35"/>
      <c r="BL610" s="35"/>
      <c r="BM610" s="35"/>
      <c r="BN610" s="35"/>
      <c r="BO610" s="35"/>
      <c r="BP610" s="35"/>
      <c r="BQ610" s="35"/>
      <c r="BR610" s="35"/>
      <c r="BS610" s="35"/>
      <c r="BT610" s="35"/>
      <c r="BU610" s="35"/>
      <c r="BV610" s="35"/>
      <c r="BW610" s="35"/>
      <c r="BX610" s="35"/>
      <c r="BY610" s="35"/>
      <c r="BZ610" s="35"/>
      <c r="CA610" s="35"/>
      <c r="CB610" s="35"/>
      <c r="CC610" s="35"/>
      <c r="CD610" s="35"/>
      <c r="CE610" s="35"/>
      <c r="CF610" s="35"/>
      <c r="CG610" s="35"/>
      <c r="CH610" s="35"/>
      <c r="CI610" s="35"/>
      <c r="CJ610" s="35"/>
      <c r="CK610" s="35"/>
      <c r="CL610" s="35"/>
      <c r="CM610" s="35"/>
      <c r="CN610" s="35"/>
      <c r="CO610" s="35"/>
      <c r="CP610" s="35"/>
      <c r="CQ610" s="35"/>
      <c r="CR610" s="35"/>
      <c r="CS610" s="35"/>
      <c r="CT610" s="35"/>
      <c r="CU610" s="35"/>
      <c r="CV610" s="35"/>
      <c r="CW610" s="35"/>
      <c r="CX610" s="35"/>
      <c r="CY610" s="35"/>
      <c r="CZ610" s="35"/>
      <c r="DA610" s="35"/>
      <c r="DB610" s="35"/>
      <c r="DC610" s="35"/>
      <c r="DD610" s="35"/>
      <c r="DE610" s="35"/>
      <c r="DF610" s="35"/>
      <c r="DG610" s="35"/>
      <c r="DH610" s="35"/>
      <c r="DI610" s="35"/>
      <c r="DJ610" s="35"/>
      <c r="DK610" s="35"/>
      <c r="DL610" s="35"/>
      <c r="DM610" s="35"/>
      <c r="DN610" s="35"/>
      <c r="DO610" s="35"/>
      <c r="DP610" s="35"/>
      <c r="DQ610" s="35"/>
      <c r="DR610" s="35"/>
      <c r="DS610" s="35"/>
      <c r="DT610" s="35"/>
      <c r="DU610" s="35"/>
      <c r="DV610" s="35"/>
      <c r="DW610" s="35"/>
      <c r="DX610" s="35"/>
      <c r="DY610" s="35"/>
      <c r="DZ610" s="35"/>
      <c r="EA610" s="35"/>
      <c r="EB610" s="35"/>
      <c r="EC610" s="35"/>
      <c r="ED610" s="35"/>
      <c r="EE610" s="35"/>
      <c r="EF610" s="35"/>
      <c r="EG610" s="35"/>
      <c r="EH610" s="35"/>
      <c r="EI610" s="35"/>
      <c r="EJ610" s="35"/>
      <c r="EK610" s="35"/>
      <c r="EL610" s="35"/>
      <c r="EM610" s="35"/>
      <c r="EN610" s="35"/>
      <c r="EO610" s="35"/>
      <c r="EP610" s="35"/>
      <c r="EQ610" s="35"/>
      <c r="ER610" s="35"/>
      <c r="ES610" s="35"/>
      <c r="ET610" s="35"/>
    </row>
    <row r="611" spans="1:150" s="63" customFormat="1" x14ac:dyDescent="0.2">
      <c r="A611" s="221"/>
      <c r="K611" s="70"/>
      <c r="L611" s="70"/>
      <c r="O611" s="64"/>
      <c r="P611" s="64"/>
      <c r="U611" s="52"/>
      <c r="V611" s="52"/>
      <c r="W611" s="102"/>
      <c r="X611" s="102"/>
      <c r="AH611" s="276"/>
      <c r="AN611" s="35"/>
      <c r="AO611" s="35"/>
      <c r="AP611" s="35"/>
      <c r="AQ611" s="35"/>
      <c r="AR611" s="35"/>
      <c r="AS611" s="35"/>
      <c r="AT611" s="35"/>
      <c r="AU611" s="35"/>
      <c r="AV611" s="35"/>
      <c r="AW611" s="35"/>
      <c r="AX611" s="35"/>
      <c r="AY611" s="35"/>
      <c r="AZ611" s="35"/>
      <c r="BA611" s="35"/>
      <c r="BB611" s="35"/>
      <c r="BC611" s="35"/>
      <c r="BD611" s="35"/>
      <c r="BE611" s="35"/>
      <c r="BF611" s="35"/>
      <c r="BG611" s="35"/>
      <c r="BH611" s="35"/>
      <c r="BI611" s="35"/>
      <c r="BJ611" s="35"/>
      <c r="BK611" s="35"/>
      <c r="BL611" s="35"/>
      <c r="BM611" s="35"/>
      <c r="BN611" s="35"/>
      <c r="BO611" s="35"/>
      <c r="BP611" s="35"/>
      <c r="BQ611" s="35"/>
      <c r="BR611" s="35"/>
      <c r="BS611" s="35"/>
      <c r="BT611" s="35"/>
      <c r="BU611" s="35"/>
      <c r="BV611" s="35"/>
      <c r="BW611" s="35"/>
      <c r="BX611" s="35"/>
      <c r="BY611" s="35"/>
      <c r="BZ611" s="35"/>
      <c r="CA611" s="35"/>
      <c r="CB611" s="35"/>
      <c r="CC611" s="35"/>
      <c r="CD611" s="35"/>
      <c r="CE611" s="35"/>
      <c r="CF611" s="35"/>
      <c r="CG611" s="35"/>
      <c r="CH611" s="35"/>
      <c r="CI611" s="35"/>
      <c r="CJ611" s="35"/>
      <c r="CK611" s="35"/>
      <c r="CL611" s="35"/>
      <c r="CM611" s="35"/>
      <c r="CN611" s="35"/>
      <c r="CO611" s="35"/>
      <c r="CP611" s="35"/>
      <c r="CQ611" s="35"/>
      <c r="CR611" s="35"/>
      <c r="CS611" s="35"/>
      <c r="CT611" s="35"/>
      <c r="CU611" s="35"/>
      <c r="CV611" s="35"/>
      <c r="CW611" s="35"/>
      <c r="CX611" s="35"/>
      <c r="CY611" s="35"/>
      <c r="CZ611" s="35"/>
      <c r="DA611" s="35"/>
      <c r="DB611" s="35"/>
      <c r="DC611" s="35"/>
      <c r="DD611" s="35"/>
      <c r="DE611" s="35"/>
      <c r="DF611" s="35"/>
      <c r="DG611" s="35"/>
      <c r="DH611" s="35"/>
      <c r="DI611" s="35"/>
      <c r="DJ611" s="35"/>
      <c r="DK611" s="35"/>
      <c r="DL611" s="35"/>
      <c r="DM611" s="35"/>
      <c r="DN611" s="35"/>
      <c r="DO611" s="35"/>
      <c r="DP611" s="35"/>
      <c r="DQ611" s="35"/>
      <c r="DR611" s="35"/>
      <c r="DS611" s="35"/>
      <c r="DT611" s="35"/>
      <c r="DU611" s="35"/>
      <c r="DV611" s="35"/>
      <c r="DW611" s="35"/>
      <c r="DX611" s="35"/>
      <c r="DY611" s="35"/>
      <c r="DZ611" s="35"/>
      <c r="EA611" s="35"/>
      <c r="EB611" s="35"/>
      <c r="EC611" s="35"/>
      <c r="ED611" s="35"/>
      <c r="EE611" s="35"/>
      <c r="EF611" s="35"/>
      <c r="EG611" s="35"/>
      <c r="EH611" s="35"/>
      <c r="EI611" s="35"/>
      <c r="EJ611" s="35"/>
      <c r="EK611" s="35"/>
      <c r="EL611" s="35"/>
      <c r="EM611" s="35"/>
      <c r="EN611" s="35"/>
      <c r="EO611" s="35"/>
      <c r="EP611" s="35"/>
      <c r="EQ611" s="35"/>
      <c r="ER611" s="35"/>
      <c r="ES611" s="35"/>
      <c r="ET611" s="35"/>
    </row>
    <row r="612" spans="1:150" s="63" customFormat="1" x14ac:dyDescent="0.2">
      <c r="A612" s="221"/>
      <c r="K612" s="70"/>
      <c r="L612" s="70"/>
      <c r="O612" s="64"/>
      <c r="P612" s="64"/>
      <c r="U612" s="52"/>
      <c r="V612" s="52"/>
      <c r="W612" s="102"/>
      <c r="X612" s="102"/>
      <c r="AH612" s="276"/>
      <c r="AN612" s="35"/>
      <c r="AO612" s="35"/>
      <c r="AP612" s="35"/>
      <c r="AQ612" s="35"/>
      <c r="AR612" s="35"/>
      <c r="AS612" s="35"/>
      <c r="AT612" s="35"/>
      <c r="AU612" s="35"/>
      <c r="AV612" s="35"/>
      <c r="AW612" s="35"/>
      <c r="AX612" s="35"/>
      <c r="AY612" s="35"/>
      <c r="AZ612" s="35"/>
      <c r="BA612" s="35"/>
      <c r="BB612" s="35"/>
      <c r="BC612" s="35"/>
      <c r="BD612" s="35"/>
      <c r="BE612" s="35"/>
      <c r="BF612" s="35"/>
      <c r="BG612" s="35"/>
      <c r="BH612" s="35"/>
      <c r="BI612" s="35"/>
      <c r="BJ612" s="35"/>
      <c r="BK612" s="35"/>
      <c r="BL612" s="35"/>
      <c r="BM612" s="35"/>
      <c r="BN612" s="35"/>
      <c r="BO612" s="35"/>
      <c r="BP612" s="35"/>
      <c r="BQ612" s="35"/>
      <c r="BR612" s="35"/>
      <c r="BS612" s="35"/>
      <c r="BT612" s="35"/>
      <c r="BU612" s="35"/>
      <c r="BV612" s="35"/>
      <c r="BW612" s="35"/>
      <c r="BX612" s="35"/>
      <c r="BY612" s="35"/>
      <c r="BZ612" s="35"/>
      <c r="CA612" s="35"/>
      <c r="CB612" s="35"/>
      <c r="CC612" s="35"/>
      <c r="CD612" s="35"/>
      <c r="CE612" s="35"/>
      <c r="CF612" s="35"/>
      <c r="CG612" s="35"/>
      <c r="CH612" s="35"/>
      <c r="CI612" s="35"/>
      <c r="CJ612" s="35"/>
      <c r="CK612" s="35"/>
      <c r="CL612" s="35"/>
      <c r="CM612" s="35"/>
      <c r="CN612" s="35"/>
      <c r="CO612" s="35"/>
      <c r="CP612" s="35"/>
      <c r="CQ612" s="35"/>
      <c r="CR612" s="35"/>
      <c r="CS612" s="35"/>
      <c r="CT612" s="35"/>
      <c r="CU612" s="35"/>
      <c r="CV612" s="35"/>
      <c r="CW612" s="35"/>
      <c r="CX612" s="35"/>
      <c r="CY612" s="35"/>
      <c r="CZ612" s="35"/>
      <c r="DA612" s="35"/>
      <c r="DB612" s="35"/>
      <c r="DC612" s="35"/>
      <c r="DD612" s="35"/>
      <c r="DE612" s="35"/>
      <c r="DF612" s="35"/>
      <c r="DG612" s="35"/>
      <c r="DH612" s="35"/>
      <c r="DI612" s="35"/>
      <c r="DJ612" s="35"/>
      <c r="DK612" s="35"/>
      <c r="DL612" s="35"/>
      <c r="DM612" s="35"/>
      <c r="DN612" s="35"/>
      <c r="DO612" s="35"/>
      <c r="DP612" s="35"/>
      <c r="DQ612" s="35"/>
      <c r="DR612" s="35"/>
      <c r="DS612" s="35"/>
      <c r="DT612" s="35"/>
      <c r="DU612" s="35"/>
      <c r="DV612" s="35"/>
      <c r="DW612" s="35"/>
      <c r="DX612" s="35"/>
      <c r="DY612" s="35"/>
      <c r="DZ612" s="35"/>
      <c r="EA612" s="35"/>
      <c r="EB612" s="35"/>
      <c r="EC612" s="35"/>
      <c r="ED612" s="35"/>
      <c r="EE612" s="35"/>
      <c r="EF612" s="35"/>
      <c r="EG612" s="35"/>
      <c r="EH612" s="35"/>
      <c r="EI612" s="35"/>
      <c r="EJ612" s="35"/>
      <c r="EK612" s="35"/>
      <c r="EL612" s="35"/>
      <c r="EM612" s="35"/>
      <c r="EN612" s="35"/>
      <c r="EO612" s="35"/>
      <c r="EP612" s="35"/>
      <c r="EQ612" s="35"/>
      <c r="ER612" s="35"/>
      <c r="ES612" s="35"/>
      <c r="ET612" s="35"/>
    </row>
    <row r="613" spans="1:150" s="63" customFormat="1" x14ac:dyDescent="0.2">
      <c r="A613" s="221"/>
      <c r="K613" s="70"/>
      <c r="L613" s="70"/>
      <c r="O613" s="64"/>
      <c r="P613" s="64"/>
      <c r="U613" s="52"/>
      <c r="V613" s="52"/>
      <c r="W613" s="102"/>
      <c r="X613" s="102"/>
      <c r="AH613" s="276"/>
      <c r="AN613" s="35"/>
      <c r="AO613" s="35"/>
      <c r="AP613" s="35"/>
      <c r="AQ613" s="35"/>
      <c r="AR613" s="35"/>
      <c r="AS613" s="35"/>
      <c r="AT613" s="35"/>
      <c r="AU613" s="35"/>
      <c r="AV613" s="35"/>
      <c r="AW613" s="35"/>
      <c r="AX613" s="35"/>
      <c r="AY613" s="35"/>
      <c r="AZ613" s="35"/>
      <c r="BA613" s="35"/>
      <c r="BB613" s="35"/>
      <c r="BC613" s="35"/>
      <c r="BD613" s="35"/>
      <c r="BE613" s="35"/>
      <c r="BF613" s="35"/>
      <c r="BG613" s="35"/>
      <c r="BH613" s="35"/>
      <c r="BI613" s="35"/>
      <c r="BJ613" s="35"/>
      <c r="BK613" s="35"/>
      <c r="BL613" s="35"/>
      <c r="BM613" s="35"/>
      <c r="BN613" s="35"/>
      <c r="BO613" s="35"/>
      <c r="BP613" s="35"/>
      <c r="BQ613" s="35"/>
      <c r="BR613" s="35"/>
      <c r="BS613" s="35"/>
      <c r="BT613" s="35"/>
      <c r="BU613" s="35"/>
      <c r="BV613" s="35"/>
      <c r="BW613" s="35"/>
      <c r="BX613" s="35"/>
      <c r="BY613" s="35"/>
      <c r="BZ613" s="35"/>
      <c r="CA613" s="35"/>
      <c r="CB613" s="35"/>
      <c r="CC613" s="35"/>
      <c r="CD613" s="35"/>
      <c r="CE613" s="35"/>
      <c r="CF613" s="35"/>
      <c r="CG613" s="35"/>
      <c r="CH613" s="35"/>
      <c r="CI613" s="35"/>
      <c r="CJ613" s="35"/>
      <c r="CK613" s="35"/>
      <c r="CL613" s="35"/>
      <c r="CM613" s="35"/>
      <c r="CN613" s="35"/>
      <c r="CO613" s="35"/>
      <c r="CP613" s="35"/>
      <c r="CQ613" s="35"/>
      <c r="CR613" s="35"/>
      <c r="CS613" s="35"/>
      <c r="CT613" s="35"/>
      <c r="CU613" s="35"/>
      <c r="CV613" s="35"/>
      <c r="CW613" s="35"/>
      <c r="CX613" s="35"/>
      <c r="CY613" s="35"/>
      <c r="CZ613" s="35"/>
      <c r="DA613" s="35"/>
      <c r="DB613" s="35"/>
      <c r="DC613" s="35"/>
      <c r="DD613" s="35"/>
      <c r="DE613" s="35"/>
      <c r="DF613" s="35"/>
      <c r="DG613" s="35"/>
      <c r="DH613" s="35"/>
      <c r="DI613" s="35"/>
      <c r="DJ613" s="35"/>
      <c r="DK613" s="35"/>
      <c r="DL613" s="35"/>
      <c r="DM613" s="35"/>
      <c r="DN613" s="35"/>
      <c r="DO613" s="35"/>
      <c r="DP613" s="35"/>
      <c r="DQ613" s="35"/>
      <c r="DR613" s="35"/>
      <c r="DS613" s="35"/>
      <c r="DT613" s="35"/>
      <c r="DU613" s="35"/>
      <c r="DV613" s="35"/>
      <c r="DW613" s="35"/>
      <c r="DX613" s="35"/>
      <c r="DY613" s="35"/>
      <c r="DZ613" s="35"/>
      <c r="EA613" s="35"/>
      <c r="EB613" s="35"/>
      <c r="EC613" s="35"/>
      <c r="ED613" s="35"/>
      <c r="EE613" s="35"/>
      <c r="EF613" s="35"/>
      <c r="EG613" s="35"/>
      <c r="EH613" s="35"/>
      <c r="EI613" s="35"/>
      <c r="EJ613" s="35"/>
      <c r="EK613" s="35"/>
      <c r="EL613" s="35"/>
      <c r="EM613" s="35"/>
      <c r="EN613" s="35"/>
      <c r="EO613" s="35"/>
      <c r="EP613" s="35"/>
      <c r="EQ613" s="35"/>
      <c r="ER613" s="35"/>
      <c r="ES613" s="35"/>
      <c r="ET613" s="35"/>
    </row>
    <row r="614" spans="1:150" s="63" customFormat="1" x14ac:dyDescent="0.2">
      <c r="A614" s="221"/>
      <c r="K614" s="70"/>
      <c r="L614" s="70"/>
      <c r="O614" s="64"/>
      <c r="P614" s="64"/>
      <c r="U614" s="52"/>
      <c r="V614" s="52"/>
      <c r="W614" s="102"/>
      <c r="X614" s="102"/>
      <c r="AH614" s="276"/>
      <c r="AN614" s="35"/>
      <c r="AO614" s="35"/>
      <c r="AP614" s="35"/>
      <c r="AQ614" s="35"/>
      <c r="AR614" s="35"/>
      <c r="AS614" s="35"/>
      <c r="AT614" s="35"/>
      <c r="AU614" s="35"/>
      <c r="AV614" s="35"/>
      <c r="AW614" s="35"/>
      <c r="AX614" s="35"/>
      <c r="AY614" s="35"/>
      <c r="AZ614" s="35"/>
      <c r="BA614" s="35"/>
      <c r="BB614" s="35"/>
      <c r="BC614" s="35"/>
      <c r="BD614" s="35"/>
      <c r="BE614" s="35"/>
      <c r="BF614" s="35"/>
      <c r="BG614" s="35"/>
      <c r="BH614" s="35"/>
      <c r="BI614" s="35"/>
      <c r="BJ614" s="35"/>
      <c r="BK614" s="35"/>
      <c r="BL614" s="35"/>
      <c r="BM614" s="35"/>
      <c r="BN614" s="35"/>
      <c r="BO614" s="35"/>
      <c r="BP614" s="35"/>
      <c r="BQ614" s="35"/>
      <c r="BR614" s="35"/>
      <c r="BS614" s="35"/>
      <c r="BT614" s="35"/>
      <c r="BU614" s="35"/>
      <c r="BV614" s="35"/>
      <c r="BW614" s="35"/>
      <c r="BX614" s="35"/>
      <c r="BY614" s="35"/>
      <c r="BZ614" s="35"/>
      <c r="CA614" s="35"/>
      <c r="CB614" s="35"/>
      <c r="CC614" s="35"/>
      <c r="CD614" s="35"/>
      <c r="CE614" s="35"/>
      <c r="CF614" s="35"/>
      <c r="CG614" s="35"/>
      <c r="CH614" s="35"/>
      <c r="CI614" s="35"/>
      <c r="CJ614" s="35"/>
      <c r="CK614" s="35"/>
      <c r="CL614" s="35"/>
      <c r="CM614" s="35"/>
      <c r="CN614" s="35"/>
      <c r="CO614" s="35"/>
      <c r="CP614" s="35"/>
      <c r="CQ614" s="35"/>
      <c r="CR614" s="35"/>
      <c r="CS614" s="35"/>
      <c r="CT614" s="35"/>
      <c r="CU614" s="35"/>
      <c r="CV614" s="35"/>
      <c r="CW614" s="35"/>
      <c r="CX614" s="35"/>
      <c r="CY614" s="35"/>
      <c r="CZ614" s="35"/>
      <c r="DA614" s="35"/>
      <c r="DB614" s="35"/>
      <c r="DC614" s="35"/>
      <c r="DD614" s="35"/>
      <c r="DE614" s="35"/>
      <c r="DF614" s="35"/>
      <c r="DG614" s="35"/>
      <c r="DH614" s="35"/>
      <c r="DI614" s="35"/>
      <c r="DJ614" s="35"/>
      <c r="DK614" s="35"/>
      <c r="DL614" s="35"/>
      <c r="DM614" s="35"/>
      <c r="DN614" s="35"/>
      <c r="DO614" s="35"/>
      <c r="DP614" s="35"/>
      <c r="DQ614" s="35"/>
      <c r="DR614" s="35"/>
      <c r="DS614" s="35"/>
      <c r="DT614" s="35"/>
      <c r="DU614" s="35"/>
      <c r="DV614" s="35"/>
      <c r="DW614" s="35"/>
      <c r="DX614" s="35"/>
      <c r="DY614" s="35"/>
      <c r="DZ614" s="35"/>
      <c r="EA614" s="35"/>
      <c r="EB614" s="35"/>
      <c r="EC614" s="35"/>
      <c r="ED614" s="35"/>
      <c r="EE614" s="35"/>
      <c r="EF614" s="35"/>
      <c r="EG614" s="35"/>
      <c r="EH614" s="35"/>
      <c r="EI614" s="35"/>
      <c r="EJ614" s="35"/>
      <c r="EK614" s="35"/>
      <c r="EL614" s="35"/>
      <c r="EM614" s="35"/>
      <c r="EN614" s="35"/>
      <c r="EO614" s="35"/>
      <c r="EP614" s="35"/>
      <c r="EQ614" s="35"/>
      <c r="ER614" s="35"/>
      <c r="ES614" s="35"/>
      <c r="ET614" s="35"/>
    </row>
    <row r="615" spans="1:150" s="63" customFormat="1" x14ac:dyDescent="0.2">
      <c r="A615" s="221"/>
      <c r="K615" s="70"/>
      <c r="L615" s="70"/>
      <c r="O615" s="64"/>
      <c r="P615" s="64"/>
      <c r="U615" s="52"/>
      <c r="V615" s="52"/>
      <c r="W615" s="102"/>
      <c r="X615" s="102"/>
      <c r="AH615" s="276"/>
      <c r="AN615" s="35"/>
      <c r="AO615" s="35"/>
      <c r="AP615" s="35"/>
      <c r="AQ615" s="35"/>
      <c r="AR615" s="35"/>
      <c r="AS615" s="35"/>
      <c r="AT615" s="35"/>
      <c r="AU615" s="35"/>
      <c r="AV615" s="35"/>
      <c r="AW615" s="35"/>
      <c r="AX615" s="35"/>
      <c r="AY615" s="35"/>
      <c r="AZ615" s="35"/>
      <c r="BA615" s="35"/>
      <c r="BB615" s="35"/>
      <c r="BC615" s="35"/>
      <c r="BD615" s="35"/>
      <c r="BE615" s="35"/>
      <c r="BF615" s="35"/>
      <c r="BG615" s="35"/>
      <c r="BH615" s="35"/>
      <c r="BI615" s="35"/>
      <c r="BJ615" s="35"/>
      <c r="BK615" s="35"/>
      <c r="BL615" s="35"/>
      <c r="BM615" s="35"/>
      <c r="BN615" s="35"/>
      <c r="BO615" s="35"/>
      <c r="BP615" s="35"/>
      <c r="BQ615" s="35"/>
      <c r="BR615" s="35"/>
      <c r="BS615" s="35"/>
      <c r="BT615" s="35"/>
      <c r="BU615" s="35"/>
      <c r="BV615" s="35"/>
      <c r="BW615" s="35"/>
      <c r="BX615" s="35"/>
      <c r="BY615" s="35"/>
      <c r="BZ615" s="35"/>
      <c r="CA615" s="35"/>
      <c r="CB615" s="35"/>
      <c r="CC615" s="35"/>
      <c r="CD615" s="35"/>
      <c r="CE615" s="35"/>
      <c r="CF615" s="35"/>
      <c r="CG615" s="35"/>
      <c r="CH615" s="35"/>
      <c r="CI615" s="35"/>
      <c r="CJ615" s="35"/>
      <c r="CK615" s="35"/>
      <c r="CL615" s="35"/>
      <c r="CM615" s="35"/>
      <c r="CN615" s="35"/>
      <c r="CO615" s="35"/>
      <c r="CP615" s="35"/>
      <c r="CQ615" s="35"/>
      <c r="CR615" s="35"/>
      <c r="CS615" s="35"/>
      <c r="CT615" s="35"/>
      <c r="CU615" s="35"/>
      <c r="CV615" s="35"/>
      <c r="CW615" s="35"/>
      <c r="CX615" s="35"/>
      <c r="CY615" s="35"/>
      <c r="CZ615" s="35"/>
      <c r="DA615" s="35"/>
      <c r="DB615" s="35"/>
      <c r="DC615" s="35"/>
      <c r="DD615" s="35"/>
      <c r="DE615" s="35"/>
      <c r="DF615" s="35"/>
      <c r="DG615" s="35"/>
      <c r="DH615" s="35"/>
      <c r="DI615" s="35"/>
      <c r="DJ615" s="35"/>
      <c r="DK615" s="35"/>
      <c r="DL615" s="35"/>
      <c r="DM615" s="35"/>
      <c r="DN615" s="35"/>
      <c r="DO615" s="35"/>
      <c r="DP615" s="35"/>
      <c r="DQ615" s="35"/>
      <c r="DR615" s="35"/>
      <c r="DS615" s="35"/>
      <c r="DT615" s="35"/>
      <c r="DU615" s="35"/>
      <c r="DV615" s="35"/>
      <c r="DW615" s="35"/>
      <c r="DX615" s="35"/>
      <c r="DY615" s="35"/>
      <c r="DZ615" s="35"/>
      <c r="EA615" s="35"/>
      <c r="EB615" s="35"/>
      <c r="EC615" s="35"/>
      <c r="ED615" s="35"/>
      <c r="EE615" s="35"/>
      <c r="EF615" s="35"/>
      <c r="EG615" s="35"/>
      <c r="EH615" s="35"/>
      <c r="EI615" s="35"/>
      <c r="EJ615" s="35"/>
      <c r="EK615" s="35"/>
      <c r="EL615" s="35"/>
      <c r="EM615" s="35"/>
      <c r="EN615" s="35"/>
      <c r="EO615" s="35"/>
      <c r="EP615" s="35"/>
      <c r="EQ615" s="35"/>
      <c r="ER615" s="35"/>
      <c r="ES615" s="35"/>
      <c r="ET615" s="35"/>
    </row>
    <row r="616" spans="1:150" s="63" customFormat="1" x14ac:dyDescent="0.2">
      <c r="A616" s="221"/>
      <c r="K616" s="70"/>
      <c r="L616" s="70"/>
      <c r="O616" s="64"/>
      <c r="P616" s="64"/>
      <c r="U616" s="52"/>
      <c r="V616" s="52"/>
      <c r="W616" s="102"/>
      <c r="X616" s="102"/>
      <c r="AH616" s="276"/>
      <c r="AN616" s="35"/>
      <c r="AO616" s="35"/>
      <c r="AP616" s="35"/>
      <c r="AQ616" s="35"/>
      <c r="AR616" s="35"/>
      <c r="AS616" s="35"/>
      <c r="AT616" s="35"/>
      <c r="AU616" s="35"/>
      <c r="AV616" s="35"/>
      <c r="AW616" s="35"/>
      <c r="AX616" s="35"/>
      <c r="AY616" s="35"/>
      <c r="AZ616" s="35"/>
      <c r="BA616" s="35"/>
      <c r="BB616" s="35"/>
      <c r="BC616" s="35"/>
      <c r="BD616" s="35"/>
      <c r="BE616" s="35"/>
      <c r="BF616" s="35"/>
      <c r="BG616" s="35"/>
      <c r="BH616" s="35"/>
      <c r="BI616" s="35"/>
      <c r="BJ616" s="35"/>
      <c r="BK616" s="35"/>
      <c r="BL616" s="35"/>
      <c r="BM616" s="35"/>
      <c r="BN616" s="35"/>
      <c r="BO616" s="35"/>
      <c r="BP616" s="35"/>
      <c r="BQ616" s="35"/>
      <c r="BR616" s="35"/>
      <c r="BS616" s="35"/>
      <c r="BT616" s="35"/>
      <c r="BU616" s="35"/>
      <c r="BV616" s="35"/>
      <c r="BW616" s="35"/>
      <c r="BX616" s="35"/>
      <c r="BY616" s="35"/>
      <c r="BZ616" s="35"/>
      <c r="CA616" s="35"/>
      <c r="CB616" s="35"/>
      <c r="CC616" s="35"/>
      <c r="CD616" s="35"/>
      <c r="CE616" s="35"/>
      <c r="CF616" s="35"/>
      <c r="CG616" s="35"/>
      <c r="CH616" s="35"/>
      <c r="CI616" s="35"/>
      <c r="CJ616" s="35"/>
      <c r="CK616" s="35"/>
      <c r="CL616" s="35"/>
      <c r="CM616" s="35"/>
      <c r="CN616" s="35"/>
      <c r="CO616" s="35"/>
      <c r="CP616" s="35"/>
      <c r="CQ616" s="35"/>
      <c r="CR616" s="35"/>
      <c r="CS616" s="35"/>
      <c r="CT616" s="35"/>
      <c r="CU616" s="35"/>
      <c r="CV616" s="35"/>
      <c r="CW616" s="35"/>
      <c r="CX616" s="35"/>
      <c r="CY616" s="35"/>
      <c r="CZ616" s="35"/>
      <c r="DA616" s="35"/>
      <c r="DB616" s="35"/>
      <c r="DC616" s="35"/>
      <c r="DD616" s="35"/>
      <c r="DE616" s="35"/>
      <c r="DF616" s="35"/>
      <c r="DG616" s="35"/>
      <c r="DH616" s="35"/>
      <c r="DI616" s="35"/>
      <c r="DJ616" s="35"/>
      <c r="DK616" s="35"/>
      <c r="DL616" s="35"/>
      <c r="DM616" s="35"/>
      <c r="DN616" s="35"/>
      <c r="DO616" s="35"/>
      <c r="DP616" s="35"/>
      <c r="DQ616" s="35"/>
      <c r="DR616" s="35"/>
      <c r="DS616" s="35"/>
      <c r="DT616" s="35"/>
      <c r="DU616" s="35"/>
      <c r="DV616" s="35"/>
      <c r="DW616" s="35"/>
      <c r="DX616" s="35"/>
      <c r="DY616" s="35"/>
      <c r="DZ616" s="35"/>
      <c r="EA616" s="35"/>
      <c r="EB616" s="35"/>
      <c r="EC616" s="35"/>
      <c r="ED616" s="35"/>
      <c r="EE616" s="35"/>
      <c r="EF616" s="35"/>
      <c r="EG616" s="35"/>
      <c r="EH616" s="35"/>
      <c r="EI616" s="35"/>
      <c r="EJ616" s="35"/>
      <c r="EK616" s="35"/>
      <c r="EL616" s="35"/>
      <c r="EM616" s="35"/>
      <c r="EN616" s="35"/>
      <c r="EO616" s="35"/>
      <c r="EP616" s="35"/>
      <c r="EQ616" s="35"/>
      <c r="ER616" s="35"/>
      <c r="ES616" s="35"/>
      <c r="ET616" s="35"/>
    </row>
    <row r="617" spans="1:150" s="63" customFormat="1" x14ac:dyDescent="0.2">
      <c r="A617" s="221"/>
      <c r="K617" s="70"/>
      <c r="L617" s="70"/>
      <c r="O617" s="64"/>
      <c r="P617" s="64"/>
      <c r="U617" s="52"/>
      <c r="V617" s="52"/>
      <c r="W617" s="102"/>
      <c r="X617" s="102"/>
      <c r="AH617" s="276"/>
      <c r="AN617" s="35"/>
      <c r="AO617" s="35"/>
      <c r="AP617" s="35"/>
      <c r="AQ617" s="35"/>
      <c r="AR617" s="35"/>
      <c r="AS617" s="35"/>
      <c r="AT617" s="35"/>
      <c r="AU617" s="35"/>
      <c r="AV617" s="35"/>
      <c r="AW617" s="35"/>
      <c r="AX617" s="35"/>
      <c r="AY617" s="35"/>
      <c r="AZ617" s="35"/>
      <c r="BA617" s="35"/>
      <c r="BB617" s="35"/>
      <c r="BC617" s="35"/>
      <c r="BD617" s="35"/>
      <c r="BE617" s="35"/>
      <c r="BF617" s="35"/>
      <c r="BG617" s="35"/>
      <c r="BH617" s="35"/>
      <c r="BI617" s="35"/>
      <c r="BJ617" s="35"/>
      <c r="BK617" s="35"/>
      <c r="BL617" s="35"/>
      <c r="BM617" s="35"/>
      <c r="BN617" s="35"/>
      <c r="BO617" s="35"/>
      <c r="BP617" s="35"/>
      <c r="BQ617" s="35"/>
      <c r="BR617" s="35"/>
      <c r="BS617" s="35"/>
      <c r="BT617" s="35"/>
      <c r="BU617" s="35"/>
      <c r="BV617" s="35"/>
      <c r="BW617" s="35"/>
      <c r="BX617" s="35"/>
      <c r="BY617" s="35"/>
      <c r="BZ617" s="35"/>
      <c r="CA617" s="35"/>
      <c r="CB617" s="35"/>
      <c r="CC617" s="35"/>
      <c r="CD617" s="35"/>
      <c r="CE617" s="35"/>
      <c r="CF617" s="35"/>
      <c r="CG617" s="35"/>
      <c r="CH617" s="35"/>
      <c r="CI617" s="35"/>
      <c r="CJ617" s="35"/>
      <c r="CK617" s="35"/>
      <c r="CL617" s="35"/>
      <c r="CM617" s="35"/>
      <c r="CN617" s="35"/>
      <c r="CO617" s="35"/>
      <c r="CP617" s="35"/>
      <c r="CQ617" s="35"/>
      <c r="CR617" s="35"/>
      <c r="CS617" s="35"/>
      <c r="CT617" s="35"/>
      <c r="CU617" s="35"/>
      <c r="CV617" s="35"/>
      <c r="CW617" s="35"/>
      <c r="CX617" s="35"/>
      <c r="CY617" s="35"/>
      <c r="CZ617" s="35"/>
      <c r="DA617" s="35"/>
      <c r="DB617" s="35"/>
      <c r="DC617" s="35"/>
      <c r="DD617" s="35"/>
      <c r="DE617" s="35"/>
      <c r="DF617" s="35"/>
      <c r="DG617" s="35"/>
      <c r="DH617" s="35"/>
      <c r="DI617" s="35"/>
      <c r="DJ617" s="35"/>
      <c r="DK617" s="35"/>
      <c r="DL617" s="35"/>
      <c r="DM617" s="35"/>
      <c r="DN617" s="35"/>
      <c r="DO617" s="35"/>
      <c r="DP617" s="35"/>
      <c r="DQ617" s="35"/>
      <c r="DR617" s="35"/>
      <c r="DS617" s="35"/>
      <c r="DT617" s="35"/>
      <c r="DU617" s="35"/>
      <c r="DV617" s="35"/>
      <c r="DW617" s="35"/>
      <c r="DX617" s="35"/>
      <c r="DY617" s="35"/>
      <c r="DZ617" s="35"/>
      <c r="EA617" s="35"/>
      <c r="EB617" s="35"/>
      <c r="EC617" s="35"/>
      <c r="ED617" s="35"/>
      <c r="EE617" s="35"/>
      <c r="EF617" s="35"/>
      <c r="EG617" s="35"/>
      <c r="EH617" s="35"/>
      <c r="EI617" s="35"/>
      <c r="EJ617" s="35"/>
      <c r="EK617" s="35"/>
      <c r="EL617" s="35"/>
      <c r="EM617" s="35"/>
      <c r="EN617" s="35"/>
      <c r="EO617" s="35"/>
      <c r="EP617" s="35"/>
      <c r="EQ617" s="35"/>
      <c r="ER617" s="35"/>
      <c r="ES617" s="35"/>
      <c r="ET617" s="35"/>
    </row>
    <row r="618" spans="1:150" s="63" customFormat="1" x14ac:dyDescent="0.2">
      <c r="A618" s="221"/>
      <c r="K618" s="70"/>
      <c r="L618" s="70"/>
      <c r="O618" s="64"/>
      <c r="P618" s="64"/>
      <c r="U618" s="52"/>
      <c r="V618" s="52"/>
      <c r="W618" s="102"/>
      <c r="X618" s="102"/>
      <c r="AH618" s="276"/>
      <c r="AN618" s="35"/>
      <c r="AO618" s="35"/>
      <c r="AP618" s="35"/>
      <c r="AQ618" s="35"/>
      <c r="AR618" s="35"/>
      <c r="AS618" s="35"/>
      <c r="AT618" s="35"/>
      <c r="AU618" s="35"/>
      <c r="AV618" s="35"/>
      <c r="AW618" s="35"/>
      <c r="AX618" s="35"/>
      <c r="AY618" s="35"/>
      <c r="AZ618" s="35"/>
      <c r="BA618" s="35"/>
      <c r="BB618" s="35"/>
      <c r="BC618" s="35"/>
      <c r="BD618" s="35"/>
      <c r="BE618" s="35"/>
      <c r="BF618" s="35"/>
      <c r="BG618" s="35"/>
      <c r="BH618" s="35"/>
      <c r="BI618" s="35"/>
      <c r="BJ618" s="35"/>
      <c r="BK618" s="35"/>
      <c r="BL618" s="35"/>
      <c r="BM618" s="35"/>
      <c r="BN618" s="35"/>
      <c r="BO618" s="35"/>
      <c r="BP618" s="35"/>
      <c r="BQ618" s="35"/>
      <c r="BR618" s="35"/>
      <c r="BS618" s="35"/>
      <c r="BT618" s="35"/>
      <c r="BU618" s="35"/>
      <c r="BV618" s="35"/>
      <c r="BW618" s="35"/>
      <c r="BX618" s="35"/>
      <c r="BY618" s="35"/>
      <c r="BZ618" s="35"/>
      <c r="CA618" s="35"/>
      <c r="CB618" s="35"/>
      <c r="CC618" s="35"/>
      <c r="CD618" s="35"/>
      <c r="CE618" s="35"/>
      <c r="CF618" s="35"/>
      <c r="CG618" s="35"/>
      <c r="CH618" s="35"/>
      <c r="CI618" s="35"/>
      <c r="CJ618" s="35"/>
      <c r="CK618" s="35"/>
      <c r="CL618" s="35"/>
      <c r="CM618" s="35"/>
      <c r="CN618" s="35"/>
      <c r="CO618" s="35"/>
      <c r="CP618" s="35"/>
      <c r="CQ618" s="35"/>
      <c r="CR618" s="35"/>
      <c r="CS618" s="35"/>
      <c r="CT618" s="35"/>
      <c r="CU618" s="35"/>
      <c r="CV618" s="35"/>
      <c r="CW618" s="35"/>
      <c r="CX618" s="35"/>
      <c r="CY618" s="35"/>
      <c r="CZ618" s="35"/>
      <c r="DA618" s="35"/>
      <c r="DB618" s="35"/>
      <c r="DC618" s="35"/>
      <c r="DD618" s="35"/>
      <c r="DE618" s="35"/>
      <c r="DF618" s="35"/>
      <c r="DG618" s="35"/>
      <c r="DH618" s="35"/>
      <c r="DI618" s="35"/>
      <c r="DJ618" s="35"/>
      <c r="DK618" s="35"/>
      <c r="DL618" s="35"/>
      <c r="DM618" s="35"/>
      <c r="DN618" s="35"/>
      <c r="DO618" s="35"/>
      <c r="DP618" s="35"/>
      <c r="DQ618" s="35"/>
      <c r="DR618" s="35"/>
      <c r="DS618" s="35"/>
      <c r="DT618" s="35"/>
      <c r="DU618" s="35"/>
      <c r="DV618" s="35"/>
      <c r="DW618" s="35"/>
      <c r="DX618" s="35"/>
      <c r="DY618" s="35"/>
      <c r="DZ618" s="35"/>
      <c r="EA618" s="35"/>
      <c r="EB618" s="35"/>
      <c r="EC618" s="35"/>
      <c r="ED618" s="35"/>
      <c r="EE618" s="35"/>
      <c r="EF618" s="35"/>
      <c r="EG618" s="35"/>
      <c r="EH618" s="35"/>
      <c r="EI618" s="35"/>
      <c r="EJ618" s="35"/>
      <c r="EK618" s="35"/>
      <c r="EL618" s="35"/>
      <c r="EM618" s="35"/>
      <c r="EN618" s="35"/>
      <c r="EO618" s="35"/>
      <c r="EP618" s="35"/>
      <c r="EQ618" s="35"/>
      <c r="ER618" s="35"/>
      <c r="ES618" s="35"/>
      <c r="ET618" s="35"/>
    </row>
    <row r="619" spans="1:150" s="63" customFormat="1" x14ac:dyDescent="0.2">
      <c r="A619" s="221"/>
      <c r="K619" s="70"/>
      <c r="L619" s="70"/>
      <c r="O619" s="64"/>
      <c r="P619" s="64"/>
      <c r="U619" s="52"/>
      <c r="V619" s="52"/>
      <c r="W619" s="102"/>
      <c r="X619" s="102"/>
      <c r="AH619" s="276"/>
      <c r="AN619" s="35"/>
      <c r="AO619" s="35"/>
      <c r="AP619" s="35"/>
      <c r="AQ619" s="35"/>
      <c r="AR619" s="35"/>
      <c r="AS619" s="35"/>
      <c r="AT619" s="35"/>
      <c r="AU619" s="35"/>
      <c r="AV619" s="35"/>
      <c r="AW619" s="35"/>
      <c r="AX619" s="35"/>
      <c r="AY619" s="35"/>
      <c r="AZ619" s="35"/>
      <c r="BA619" s="35"/>
      <c r="BB619" s="35"/>
      <c r="BC619" s="35"/>
      <c r="BD619" s="35"/>
      <c r="BE619" s="35"/>
      <c r="BF619" s="35"/>
      <c r="BG619" s="35"/>
      <c r="BH619" s="35"/>
      <c r="BI619" s="35"/>
      <c r="BJ619" s="35"/>
      <c r="BK619" s="35"/>
      <c r="BL619" s="35"/>
      <c r="BM619" s="35"/>
      <c r="BN619" s="35"/>
      <c r="BO619" s="35"/>
      <c r="BP619" s="35"/>
      <c r="BQ619" s="35"/>
      <c r="BR619" s="35"/>
      <c r="BS619" s="35"/>
      <c r="BT619" s="35"/>
      <c r="BU619" s="35"/>
      <c r="BV619" s="35"/>
      <c r="BW619" s="35"/>
      <c r="BX619" s="35"/>
      <c r="BY619" s="35"/>
      <c r="BZ619" s="35"/>
      <c r="CA619" s="35"/>
      <c r="CB619" s="35"/>
      <c r="CC619" s="35"/>
      <c r="CD619" s="35"/>
      <c r="CE619" s="35"/>
      <c r="CF619" s="35"/>
      <c r="CG619" s="35"/>
      <c r="CH619" s="35"/>
      <c r="CI619" s="35"/>
      <c r="CJ619" s="35"/>
      <c r="CK619" s="35"/>
      <c r="CL619" s="35"/>
      <c r="CM619" s="35"/>
      <c r="CN619" s="35"/>
      <c r="CO619" s="35"/>
      <c r="CP619" s="35"/>
      <c r="CQ619" s="35"/>
      <c r="CR619" s="35"/>
      <c r="CS619" s="35"/>
      <c r="CT619" s="35"/>
      <c r="CU619" s="35"/>
      <c r="CV619" s="35"/>
      <c r="CW619" s="35"/>
      <c r="CX619" s="35"/>
      <c r="CY619" s="35"/>
      <c r="CZ619" s="35"/>
      <c r="DA619" s="35"/>
      <c r="DB619" s="35"/>
      <c r="DC619" s="35"/>
      <c r="DD619" s="35"/>
      <c r="DE619" s="35"/>
      <c r="DF619" s="35"/>
      <c r="DG619" s="35"/>
      <c r="DH619" s="35"/>
      <c r="DI619" s="35"/>
      <c r="DJ619" s="35"/>
      <c r="DK619" s="35"/>
      <c r="DL619" s="35"/>
      <c r="DM619" s="35"/>
      <c r="DN619" s="35"/>
      <c r="DO619" s="35"/>
      <c r="DP619" s="35"/>
      <c r="DQ619" s="35"/>
      <c r="DR619" s="35"/>
      <c r="DS619" s="35"/>
      <c r="DT619" s="35"/>
      <c r="DU619" s="35"/>
      <c r="DV619" s="35"/>
      <c r="DW619" s="35"/>
      <c r="DX619" s="35"/>
      <c r="DY619" s="35"/>
      <c r="DZ619" s="35"/>
      <c r="EA619" s="35"/>
      <c r="EB619" s="35"/>
      <c r="EC619" s="35"/>
      <c r="ED619" s="35"/>
      <c r="EE619" s="35"/>
      <c r="EF619" s="35"/>
      <c r="EG619" s="35"/>
      <c r="EH619" s="35"/>
      <c r="EI619" s="35"/>
      <c r="EJ619" s="35"/>
      <c r="EK619" s="35"/>
      <c r="EL619" s="35"/>
      <c r="EM619" s="35"/>
      <c r="EN619" s="35"/>
      <c r="EO619" s="35"/>
      <c r="EP619" s="35"/>
      <c r="EQ619" s="35"/>
      <c r="ER619" s="35"/>
      <c r="ES619" s="35"/>
      <c r="ET619" s="35"/>
    </row>
    <row r="620" spans="1:150" s="63" customFormat="1" x14ac:dyDescent="0.2">
      <c r="A620" s="221"/>
      <c r="K620" s="70"/>
      <c r="L620" s="70"/>
      <c r="O620" s="64"/>
      <c r="P620" s="64"/>
      <c r="U620" s="52"/>
      <c r="V620" s="52"/>
      <c r="W620" s="102"/>
      <c r="X620" s="102"/>
      <c r="AH620" s="276"/>
      <c r="AN620" s="35"/>
      <c r="AO620" s="35"/>
      <c r="AP620" s="35"/>
      <c r="AQ620" s="35"/>
      <c r="AR620" s="35"/>
      <c r="AS620" s="35"/>
      <c r="AT620" s="35"/>
      <c r="AU620" s="35"/>
      <c r="AV620" s="35"/>
      <c r="AW620" s="35"/>
      <c r="AX620" s="35"/>
      <c r="AY620" s="35"/>
      <c r="AZ620" s="35"/>
      <c r="BA620" s="35"/>
      <c r="BB620" s="35"/>
      <c r="BC620" s="35"/>
      <c r="BD620" s="35"/>
      <c r="BE620" s="35"/>
      <c r="BF620" s="35"/>
      <c r="BG620" s="35"/>
      <c r="BH620" s="35"/>
      <c r="BI620" s="35"/>
      <c r="BJ620" s="35"/>
      <c r="BK620" s="35"/>
      <c r="BL620" s="35"/>
      <c r="BM620" s="35"/>
      <c r="BN620" s="35"/>
      <c r="BO620" s="35"/>
      <c r="BP620" s="35"/>
      <c r="BQ620" s="35"/>
      <c r="BR620" s="35"/>
      <c r="BS620" s="35"/>
      <c r="BT620" s="35"/>
      <c r="BU620" s="35"/>
      <c r="BV620" s="35"/>
      <c r="BW620" s="35"/>
      <c r="BX620" s="35"/>
      <c r="BY620" s="35"/>
      <c r="BZ620" s="35"/>
      <c r="CA620" s="35"/>
      <c r="CB620" s="35"/>
      <c r="CC620" s="35"/>
      <c r="CD620" s="35"/>
      <c r="CE620" s="35"/>
      <c r="CF620" s="35"/>
      <c r="CG620" s="35"/>
      <c r="CH620" s="35"/>
      <c r="CI620" s="35"/>
      <c r="CJ620" s="35"/>
      <c r="CK620" s="35"/>
      <c r="CL620" s="35"/>
      <c r="CM620" s="35"/>
      <c r="CN620" s="35"/>
      <c r="CO620" s="35"/>
      <c r="CP620" s="35"/>
      <c r="CQ620" s="35"/>
      <c r="CR620" s="35"/>
      <c r="CS620" s="35"/>
      <c r="CT620" s="35"/>
      <c r="CU620" s="35"/>
      <c r="CV620" s="35"/>
      <c r="CW620" s="35"/>
      <c r="CX620" s="35"/>
      <c r="CY620" s="35"/>
      <c r="CZ620" s="35"/>
      <c r="DA620" s="35"/>
      <c r="DB620" s="35"/>
      <c r="DC620" s="35"/>
      <c r="DD620" s="35"/>
      <c r="DE620" s="35"/>
      <c r="DF620" s="35"/>
      <c r="DG620" s="35"/>
      <c r="DH620" s="35"/>
      <c r="DI620" s="35"/>
      <c r="DJ620" s="35"/>
      <c r="DK620" s="35"/>
      <c r="DL620" s="35"/>
      <c r="DM620" s="35"/>
      <c r="DN620" s="35"/>
      <c r="DO620" s="35"/>
      <c r="DP620" s="35"/>
      <c r="DQ620" s="35"/>
      <c r="DR620" s="35"/>
      <c r="DS620" s="35"/>
      <c r="DT620" s="35"/>
      <c r="DU620" s="35"/>
      <c r="DV620" s="35"/>
      <c r="DW620" s="35"/>
      <c r="DX620" s="35"/>
      <c r="DY620" s="35"/>
      <c r="DZ620" s="35"/>
      <c r="EA620" s="35"/>
      <c r="EB620" s="35"/>
      <c r="EC620" s="35"/>
      <c r="ED620" s="35"/>
      <c r="EE620" s="35"/>
      <c r="EF620" s="35"/>
      <c r="EG620" s="35"/>
      <c r="EH620" s="35"/>
      <c r="EI620" s="35"/>
      <c r="EJ620" s="35"/>
      <c r="EK620" s="35"/>
      <c r="EL620" s="35"/>
      <c r="EM620" s="35"/>
      <c r="EN620" s="35"/>
      <c r="EO620" s="35"/>
      <c r="EP620" s="35"/>
      <c r="EQ620" s="35"/>
      <c r="ER620" s="35"/>
      <c r="ES620" s="35"/>
      <c r="ET620" s="35"/>
    </row>
    <row r="621" spans="1:150" s="63" customFormat="1" x14ac:dyDescent="0.2">
      <c r="A621" s="221"/>
      <c r="K621" s="70"/>
      <c r="L621" s="70"/>
      <c r="O621" s="64"/>
      <c r="P621" s="64"/>
      <c r="U621" s="52"/>
      <c r="V621" s="52"/>
      <c r="W621" s="102"/>
      <c r="X621" s="102"/>
      <c r="AH621" s="276"/>
      <c r="AN621" s="35"/>
      <c r="AO621" s="35"/>
      <c r="AP621" s="35"/>
      <c r="AQ621" s="35"/>
      <c r="AR621" s="35"/>
      <c r="AS621" s="35"/>
      <c r="AT621" s="35"/>
      <c r="AU621" s="35"/>
      <c r="AV621" s="35"/>
      <c r="AW621" s="35"/>
      <c r="AX621" s="35"/>
      <c r="AY621" s="35"/>
      <c r="AZ621" s="35"/>
      <c r="BA621" s="35"/>
      <c r="BB621" s="35"/>
      <c r="BC621" s="35"/>
      <c r="BD621" s="35"/>
      <c r="BE621" s="35"/>
      <c r="BF621" s="35"/>
      <c r="BG621" s="35"/>
      <c r="BH621" s="35"/>
      <c r="BI621" s="35"/>
      <c r="BJ621" s="35"/>
      <c r="BK621" s="35"/>
      <c r="BL621" s="35"/>
      <c r="BM621" s="35"/>
      <c r="BN621" s="35"/>
      <c r="BO621" s="35"/>
      <c r="BP621" s="35"/>
      <c r="BQ621" s="35"/>
      <c r="BR621" s="35"/>
      <c r="BS621" s="35"/>
      <c r="BT621" s="35"/>
      <c r="BU621" s="35"/>
      <c r="BV621" s="35"/>
      <c r="BW621" s="35"/>
      <c r="BX621" s="35"/>
      <c r="BY621" s="35"/>
      <c r="BZ621" s="35"/>
      <c r="CA621" s="35"/>
      <c r="CB621" s="35"/>
      <c r="CC621" s="35"/>
      <c r="CD621" s="35"/>
      <c r="CE621" s="35"/>
      <c r="CF621" s="35"/>
      <c r="CG621" s="35"/>
      <c r="CH621" s="35"/>
      <c r="CI621" s="35"/>
      <c r="CJ621" s="35"/>
      <c r="CK621" s="35"/>
      <c r="CL621" s="35"/>
      <c r="CM621" s="35"/>
      <c r="CN621" s="35"/>
      <c r="CO621" s="35"/>
      <c r="CP621" s="35"/>
      <c r="CQ621" s="35"/>
      <c r="CR621" s="35"/>
      <c r="CS621" s="35"/>
      <c r="CT621" s="35"/>
      <c r="CU621" s="35"/>
      <c r="CV621" s="35"/>
      <c r="CW621" s="35"/>
      <c r="CX621" s="35"/>
      <c r="CY621" s="35"/>
      <c r="CZ621" s="35"/>
      <c r="DA621" s="35"/>
      <c r="DB621" s="35"/>
      <c r="DC621" s="35"/>
      <c r="DD621" s="35"/>
      <c r="DE621" s="35"/>
      <c r="DF621" s="35"/>
      <c r="DG621" s="35"/>
      <c r="DH621" s="35"/>
      <c r="DI621" s="35"/>
      <c r="DJ621" s="35"/>
      <c r="DK621" s="35"/>
      <c r="DL621" s="35"/>
      <c r="DM621" s="35"/>
      <c r="DN621" s="35"/>
      <c r="DO621" s="35"/>
      <c r="DP621" s="35"/>
      <c r="DQ621" s="35"/>
      <c r="DR621" s="35"/>
      <c r="DS621" s="35"/>
      <c r="DT621" s="35"/>
      <c r="DU621" s="35"/>
      <c r="DV621" s="35"/>
      <c r="DW621" s="35"/>
      <c r="DX621" s="35"/>
      <c r="DY621" s="35"/>
      <c r="DZ621" s="35"/>
      <c r="EA621" s="35"/>
      <c r="EB621" s="35"/>
      <c r="EC621" s="35"/>
      <c r="ED621" s="35"/>
      <c r="EE621" s="35"/>
      <c r="EF621" s="35"/>
      <c r="EG621" s="35"/>
      <c r="EH621" s="35"/>
      <c r="EI621" s="35"/>
      <c r="EJ621" s="35"/>
      <c r="EK621" s="35"/>
      <c r="EL621" s="35"/>
      <c r="EM621" s="35"/>
      <c r="EN621" s="35"/>
      <c r="EO621" s="35"/>
      <c r="EP621" s="35"/>
      <c r="EQ621" s="35"/>
      <c r="ER621" s="35"/>
      <c r="ES621" s="35"/>
      <c r="ET621" s="35"/>
    </row>
    <row r="622" spans="1:150" s="63" customFormat="1" x14ac:dyDescent="0.2">
      <c r="A622" s="221"/>
      <c r="K622" s="70"/>
      <c r="L622" s="70"/>
      <c r="O622" s="64"/>
      <c r="P622" s="64"/>
      <c r="U622" s="52"/>
      <c r="V622" s="52"/>
      <c r="W622" s="102"/>
      <c r="X622" s="102"/>
      <c r="AH622" s="276"/>
      <c r="AN622" s="35"/>
      <c r="AO622" s="35"/>
      <c r="AP622" s="35"/>
      <c r="AQ622" s="35"/>
      <c r="AR622" s="35"/>
      <c r="AS622" s="35"/>
      <c r="AT622" s="35"/>
      <c r="AU622" s="35"/>
      <c r="AV622" s="35"/>
      <c r="AW622" s="35"/>
      <c r="AX622" s="35"/>
      <c r="AY622" s="35"/>
      <c r="AZ622" s="35"/>
      <c r="BA622" s="35"/>
      <c r="BB622" s="35"/>
      <c r="BC622" s="35"/>
      <c r="BD622" s="35"/>
      <c r="BE622" s="35"/>
      <c r="BF622" s="35"/>
      <c r="BG622" s="35"/>
      <c r="BH622" s="35"/>
      <c r="BI622" s="35"/>
      <c r="BJ622" s="35"/>
      <c r="BK622" s="35"/>
      <c r="BL622" s="35"/>
      <c r="BM622" s="35"/>
      <c r="BN622" s="35"/>
      <c r="BO622" s="35"/>
      <c r="BP622" s="35"/>
      <c r="BQ622" s="35"/>
      <c r="BR622" s="35"/>
      <c r="BS622" s="35"/>
      <c r="BT622" s="35"/>
      <c r="BU622" s="35"/>
      <c r="BV622" s="35"/>
      <c r="BW622" s="35"/>
      <c r="BX622" s="35"/>
      <c r="BY622" s="35"/>
      <c r="BZ622" s="35"/>
      <c r="CA622" s="35"/>
      <c r="CB622" s="35"/>
      <c r="CC622" s="35"/>
      <c r="CD622" s="35"/>
      <c r="CE622" s="35"/>
      <c r="CF622" s="35"/>
      <c r="CG622" s="35"/>
      <c r="CH622" s="35"/>
      <c r="CI622" s="35"/>
      <c r="CJ622" s="35"/>
      <c r="CK622" s="35"/>
      <c r="CL622" s="35"/>
      <c r="CM622" s="35"/>
      <c r="CN622" s="35"/>
      <c r="CO622" s="35"/>
      <c r="CP622" s="35"/>
      <c r="CQ622" s="35"/>
      <c r="CR622" s="35"/>
      <c r="CS622" s="35"/>
      <c r="CT622" s="35"/>
      <c r="CU622" s="35"/>
      <c r="CV622" s="35"/>
      <c r="CW622" s="35"/>
      <c r="CX622" s="35"/>
      <c r="CY622" s="35"/>
      <c r="CZ622" s="35"/>
      <c r="DA622" s="35"/>
      <c r="DB622" s="35"/>
      <c r="DC622" s="35"/>
      <c r="DD622" s="35"/>
      <c r="DE622" s="35"/>
      <c r="DF622" s="35"/>
      <c r="DG622" s="35"/>
      <c r="DH622" s="35"/>
      <c r="DI622" s="35"/>
      <c r="DJ622" s="35"/>
      <c r="DK622" s="35"/>
      <c r="DL622" s="35"/>
      <c r="DM622" s="35"/>
      <c r="DN622" s="35"/>
      <c r="DO622" s="35"/>
      <c r="DP622" s="35"/>
      <c r="DQ622" s="35"/>
      <c r="DR622" s="35"/>
      <c r="DS622" s="35"/>
      <c r="DT622" s="35"/>
      <c r="DU622" s="35"/>
      <c r="DV622" s="35"/>
      <c r="DW622" s="35"/>
      <c r="DX622" s="35"/>
      <c r="DY622" s="35"/>
      <c r="DZ622" s="35"/>
      <c r="EA622" s="35"/>
      <c r="EB622" s="35"/>
      <c r="EC622" s="35"/>
      <c r="ED622" s="35"/>
      <c r="EE622" s="35"/>
      <c r="EF622" s="35"/>
      <c r="EG622" s="35"/>
      <c r="EH622" s="35"/>
      <c r="EI622" s="35"/>
      <c r="EJ622" s="35"/>
      <c r="EK622" s="35"/>
      <c r="EL622" s="35"/>
      <c r="EM622" s="35"/>
      <c r="EN622" s="35"/>
      <c r="EO622" s="35"/>
      <c r="EP622" s="35"/>
      <c r="EQ622" s="35"/>
      <c r="ER622" s="35"/>
      <c r="ES622" s="35"/>
      <c r="ET622" s="35"/>
    </row>
    <row r="623" spans="1:150" s="63" customFormat="1" x14ac:dyDescent="0.2">
      <c r="A623" s="221"/>
      <c r="K623" s="70"/>
      <c r="L623" s="70"/>
      <c r="O623" s="64"/>
      <c r="P623" s="64"/>
      <c r="U623" s="52"/>
      <c r="V623" s="52"/>
      <c r="W623" s="102"/>
      <c r="X623" s="102"/>
      <c r="AH623" s="276"/>
      <c r="AN623" s="35"/>
      <c r="AO623" s="35"/>
      <c r="AP623" s="35"/>
      <c r="AQ623" s="35"/>
      <c r="AR623" s="35"/>
      <c r="AS623" s="35"/>
      <c r="AT623" s="35"/>
      <c r="AU623" s="35"/>
      <c r="AV623" s="35"/>
      <c r="AW623" s="35"/>
      <c r="AX623" s="35"/>
      <c r="AY623" s="35"/>
      <c r="AZ623" s="35"/>
      <c r="BA623" s="35"/>
      <c r="BB623" s="35"/>
      <c r="BC623" s="35"/>
      <c r="BD623" s="35"/>
      <c r="BE623" s="35"/>
      <c r="BF623" s="35"/>
      <c r="BG623" s="35"/>
      <c r="BH623" s="35"/>
      <c r="BI623" s="35"/>
      <c r="BJ623" s="35"/>
      <c r="BK623" s="35"/>
      <c r="BL623" s="35"/>
      <c r="BM623" s="35"/>
      <c r="BN623" s="35"/>
      <c r="BO623" s="35"/>
      <c r="BP623" s="35"/>
      <c r="BQ623" s="35"/>
      <c r="BR623" s="35"/>
      <c r="BS623" s="35"/>
      <c r="BT623" s="35"/>
      <c r="BU623" s="35"/>
      <c r="BV623" s="35"/>
      <c r="BW623" s="35"/>
      <c r="BX623" s="35"/>
      <c r="BY623" s="35"/>
      <c r="BZ623" s="35"/>
      <c r="CA623" s="35"/>
      <c r="CB623" s="35"/>
      <c r="CC623" s="35"/>
      <c r="CD623" s="35"/>
      <c r="CE623" s="35"/>
      <c r="CF623" s="35"/>
      <c r="CG623" s="35"/>
      <c r="CH623" s="35"/>
      <c r="CI623" s="35"/>
      <c r="CJ623" s="35"/>
      <c r="CK623" s="35"/>
      <c r="CL623" s="35"/>
      <c r="CM623" s="35"/>
      <c r="CN623" s="35"/>
      <c r="CO623" s="35"/>
      <c r="CP623" s="35"/>
      <c r="CQ623" s="35"/>
      <c r="CR623" s="35"/>
      <c r="CS623" s="35"/>
      <c r="CT623" s="35"/>
      <c r="CU623" s="35"/>
      <c r="CV623" s="35"/>
      <c r="CW623" s="35"/>
      <c r="CX623" s="35"/>
      <c r="CY623" s="35"/>
      <c r="CZ623" s="35"/>
      <c r="DA623" s="35"/>
      <c r="DB623" s="35"/>
      <c r="DC623" s="35"/>
      <c r="DD623" s="35"/>
      <c r="DE623" s="35"/>
      <c r="DF623" s="35"/>
      <c r="DG623" s="35"/>
      <c r="DH623" s="35"/>
      <c r="DI623" s="35"/>
      <c r="DJ623" s="35"/>
      <c r="DK623" s="35"/>
      <c r="DL623" s="35"/>
      <c r="DM623" s="35"/>
      <c r="DN623" s="35"/>
      <c r="DO623" s="35"/>
      <c r="DP623" s="35"/>
      <c r="DQ623" s="35"/>
      <c r="DR623" s="35"/>
      <c r="DS623" s="35"/>
      <c r="DT623" s="35"/>
      <c r="DU623" s="35"/>
      <c r="DV623" s="35"/>
      <c r="DW623" s="35"/>
      <c r="DX623" s="35"/>
      <c r="DY623" s="35"/>
      <c r="DZ623" s="35"/>
      <c r="EA623" s="35"/>
      <c r="EB623" s="35"/>
      <c r="EC623" s="35"/>
      <c r="ED623" s="35"/>
      <c r="EE623" s="35"/>
      <c r="EF623" s="35"/>
      <c r="EG623" s="35"/>
      <c r="EH623" s="35"/>
      <c r="EI623" s="35"/>
      <c r="EJ623" s="35"/>
      <c r="EK623" s="35"/>
      <c r="EL623" s="35"/>
      <c r="EM623" s="35"/>
      <c r="EN623" s="35"/>
      <c r="EO623" s="35"/>
      <c r="EP623" s="35"/>
      <c r="EQ623" s="35"/>
      <c r="ER623" s="35"/>
      <c r="ES623" s="35"/>
      <c r="ET623" s="35"/>
    </row>
    <row r="624" spans="1:150" s="63" customFormat="1" x14ac:dyDescent="0.2">
      <c r="A624" s="221"/>
      <c r="K624" s="70"/>
      <c r="L624" s="70"/>
      <c r="O624" s="64"/>
      <c r="P624" s="64"/>
      <c r="U624" s="52"/>
      <c r="V624" s="52"/>
      <c r="W624" s="102"/>
      <c r="X624" s="102"/>
      <c r="AH624" s="276"/>
      <c r="AN624" s="35"/>
      <c r="AO624" s="35"/>
      <c r="AP624" s="35"/>
      <c r="AQ624" s="35"/>
      <c r="AR624" s="35"/>
      <c r="AS624" s="35"/>
      <c r="AT624" s="35"/>
      <c r="AU624" s="35"/>
      <c r="AV624" s="35"/>
      <c r="AW624" s="35"/>
      <c r="AX624" s="35"/>
      <c r="AY624" s="35"/>
      <c r="AZ624" s="35"/>
      <c r="BA624" s="35"/>
      <c r="BB624" s="35"/>
      <c r="BC624" s="35"/>
      <c r="BD624" s="35"/>
      <c r="BE624" s="35"/>
      <c r="BF624" s="35"/>
      <c r="BG624" s="35"/>
      <c r="BH624" s="35"/>
      <c r="BI624" s="35"/>
      <c r="BJ624" s="35"/>
      <c r="BK624" s="35"/>
      <c r="BL624" s="35"/>
      <c r="BM624" s="35"/>
      <c r="BN624" s="35"/>
      <c r="BO624" s="35"/>
      <c r="BP624" s="35"/>
      <c r="BQ624" s="35"/>
      <c r="BR624" s="35"/>
      <c r="BS624" s="35"/>
      <c r="BT624" s="35"/>
      <c r="BU624" s="35"/>
      <c r="BV624" s="35"/>
      <c r="BW624" s="35"/>
      <c r="BX624" s="35"/>
      <c r="BY624" s="35"/>
      <c r="BZ624" s="35"/>
      <c r="CA624" s="35"/>
      <c r="CB624" s="35"/>
      <c r="CC624" s="35"/>
      <c r="CD624" s="35"/>
      <c r="CE624" s="35"/>
      <c r="CF624" s="35"/>
      <c r="CG624" s="35"/>
      <c r="CH624" s="35"/>
      <c r="CI624" s="35"/>
      <c r="CJ624" s="35"/>
      <c r="CK624" s="35"/>
      <c r="CL624" s="35"/>
      <c r="CM624" s="35"/>
      <c r="CN624" s="35"/>
      <c r="CO624" s="35"/>
      <c r="CP624" s="35"/>
      <c r="CQ624" s="35"/>
      <c r="CR624" s="35"/>
      <c r="CS624" s="35"/>
      <c r="CT624" s="35"/>
      <c r="CU624" s="35"/>
      <c r="CV624" s="35"/>
      <c r="CW624" s="35"/>
      <c r="CX624" s="35"/>
      <c r="CY624" s="35"/>
      <c r="CZ624" s="35"/>
      <c r="DA624" s="35"/>
      <c r="DB624" s="35"/>
      <c r="DC624" s="35"/>
      <c r="DD624" s="35"/>
      <c r="DE624" s="35"/>
      <c r="DF624" s="35"/>
      <c r="DG624" s="35"/>
      <c r="DH624" s="35"/>
      <c r="DI624" s="35"/>
      <c r="DJ624" s="35"/>
      <c r="DK624" s="35"/>
      <c r="DL624" s="35"/>
      <c r="DM624" s="35"/>
      <c r="DN624" s="35"/>
      <c r="DO624" s="35"/>
      <c r="DP624" s="35"/>
      <c r="DQ624" s="35"/>
      <c r="DR624" s="35"/>
      <c r="DS624" s="35"/>
      <c r="DT624" s="35"/>
      <c r="DU624" s="35"/>
      <c r="DV624" s="35"/>
      <c r="DW624" s="35"/>
      <c r="DX624" s="35"/>
      <c r="DY624" s="35"/>
      <c r="DZ624" s="35"/>
      <c r="EA624" s="35"/>
      <c r="EB624" s="35"/>
      <c r="EC624" s="35"/>
      <c r="ED624" s="35"/>
      <c r="EE624" s="35"/>
      <c r="EF624" s="35"/>
      <c r="EG624" s="35"/>
      <c r="EH624" s="35"/>
      <c r="EI624" s="35"/>
      <c r="EJ624" s="35"/>
      <c r="EK624" s="35"/>
      <c r="EL624" s="35"/>
      <c r="EM624" s="35"/>
      <c r="EN624" s="35"/>
      <c r="EO624" s="35"/>
      <c r="EP624" s="35"/>
      <c r="EQ624" s="35"/>
      <c r="ER624" s="35"/>
      <c r="ES624" s="35"/>
      <c r="ET624" s="35"/>
    </row>
    <row r="625" spans="1:150" s="63" customFormat="1" x14ac:dyDescent="0.2">
      <c r="A625" s="221"/>
      <c r="K625" s="70"/>
      <c r="L625" s="70"/>
      <c r="O625" s="64"/>
      <c r="P625" s="64"/>
      <c r="U625" s="52"/>
      <c r="V625" s="52"/>
      <c r="W625" s="102"/>
      <c r="X625" s="102"/>
      <c r="AH625" s="276"/>
      <c r="AN625" s="35"/>
      <c r="AO625" s="35"/>
      <c r="AP625" s="35"/>
      <c r="AQ625" s="35"/>
      <c r="AR625" s="35"/>
      <c r="AS625" s="35"/>
      <c r="AT625" s="35"/>
      <c r="AU625" s="35"/>
      <c r="AV625" s="35"/>
      <c r="AW625" s="35"/>
      <c r="AX625" s="35"/>
      <c r="AY625" s="35"/>
      <c r="AZ625" s="35"/>
      <c r="BA625" s="35"/>
      <c r="BB625" s="35"/>
      <c r="BC625" s="35"/>
      <c r="BD625" s="35"/>
      <c r="BE625" s="35"/>
      <c r="BF625" s="35"/>
      <c r="BG625" s="35"/>
      <c r="BH625" s="35"/>
      <c r="BI625" s="35"/>
      <c r="BJ625" s="35"/>
      <c r="BK625" s="35"/>
      <c r="BL625" s="35"/>
      <c r="BM625" s="35"/>
      <c r="BN625" s="35"/>
      <c r="BO625" s="35"/>
      <c r="BP625" s="35"/>
      <c r="BQ625" s="35"/>
      <c r="BR625" s="35"/>
      <c r="BS625" s="35"/>
      <c r="BT625" s="35"/>
      <c r="BU625" s="35"/>
      <c r="BV625" s="35"/>
      <c r="BW625" s="35"/>
      <c r="BX625" s="35"/>
      <c r="BY625" s="35"/>
      <c r="BZ625" s="35"/>
      <c r="CA625" s="35"/>
      <c r="CB625" s="35"/>
      <c r="CC625" s="35"/>
      <c r="CD625" s="35"/>
      <c r="CE625" s="35"/>
      <c r="CF625" s="35"/>
      <c r="CG625" s="35"/>
      <c r="CH625" s="35"/>
      <c r="CI625" s="35"/>
      <c r="CJ625" s="35"/>
      <c r="CK625" s="35"/>
      <c r="CL625" s="35"/>
      <c r="CM625" s="35"/>
      <c r="CN625" s="35"/>
      <c r="CO625" s="35"/>
      <c r="CP625" s="35"/>
      <c r="CQ625" s="35"/>
      <c r="CR625" s="35"/>
      <c r="CS625" s="35"/>
      <c r="CT625" s="35"/>
      <c r="CU625" s="35"/>
      <c r="CV625" s="35"/>
      <c r="CW625" s="35"/>
      <c r="CX625" s="35"/>
      <c r="CY625" s="35"/>
      <c r="CZ625" s="35"/>
      <c r="DA625" s="35"/>
      <c r="DB625" s="35"/>
      <c r="DC625" s="35"/>
      <c r="DD625" s="35"/>
      <c r="DE625" s="35"/>
      <c r="DF625" s="35"/>
      <c r="DG625" s="35"/>
      <c r="DH625" s="35"/>
      <c r="DI625" s="35"/>
      <c r="DJ625" s="35"/>
      <c r="DK625" s="35"/>
      <c r="DL625" s="35"/>
      <c r="DM625" s="35"/>
      <c r="DN625" s="35"/>
      <c r="DO625" s="35"/>
      <c r="DP625" s="35"/>
      <c r="DQ625" s="35"/>
      <c r="DR625" s="35"/>
      <c r="DS625" s="35"/>
      <c r="DT625" s="35"/>
      <c r="DU625" s="35"/>
      <c r="DV625" s="35"/>
      <c r="DW625" s="35"/>
      <c r="DX625" s="35"/>
      <c r="DY625" s="35"/>
      <c r="DZ625" s="35"/>
      <c r="EA625" s="35"/>
      <c r="EB625" s="35"/>
      <c r="EC625" s="35"/>
      <c r="ED625" s="35"/>
      <c r="EE625" s="35"/>
      <c r="EF625" s="35"/>
      <c r="EG625" s="35"/>
      <c r="EH625" s="35"/>
      <c r="EI625" s="35"/>
      <c r="EJ625" s="35"/>
      <c r="EK625" s="35"/>
      <c r="EL625" s="35"/>
      <c r="EM625" s="35"/>
      <c r="EN625" s="35"/>
      <c r="EO625" s="35"/>
      <c r="EP625" s="35"/>
      <c r="EQ625" s="35"/>
      <c r="ER625" s="35"/>
      <c r="ES625" s="35"/>
      <c r="ET625" s="35"/>
    </row>
    <row r="626" spans="1:150" s="63" customFormat="1" x14ac:dyDescent="0.2">
      <c r="A626" s="221"/>
      <c r="K626" s="70"/>
      <c r="L626" s="70"/>
      <c r="O626" s="64"/>
      <c r="P626" s="64"/>
      <c r="U626" s="52"/>
      <c r="V626" s="52"/>
      <c r="W626" s="102"/>
      <c r="X626" s="102"/>
      <c r="AH626" s="276"/>
      <c r="AN626" s="35"/>
      <c r="AO626" s="35"/>
      <c r="AP626" s="35"/>
      <c r="AQ626" s="35"/>
      <c r="AR626" s="35"/>
      <c r="AS626" s="35"/>
      <c r="AT626" s="35"/>
      <c r="AU626" s="35"/>
      <c r="AV626" s="35"/>
      <c r="AW626" s="35"/>
      <c r="AX626" s="35"/>
      <c r="AY626" s="35"/>
      <c r="AZ626" s="35"/>
      <c r="BA626" s="35"/>
      <c r="BB626" s="35"/>
      <c r="BC626" s="35"/>
      <c r="BD626" s="35"/>
      <c r="BE626" s="35"/>
      <c r="BF626" s="35"/>
      <c r="BG626" s="35"/>
      <c r="BH626" s="35"/>
      <c r="BI626" s="35"/>
      <c r="BJ626" s="35"/>
      <c r="BK626" s="35"/>
      <c r="BL626" s="35"/>
      <c r="BM626" s="35"/>
      <c r="BN626" s="35"/>
      <c r="BO626" s="35"/>
      <c r="BP626" s="35"/>
      <c r="BQ626" s="35"/>
      <c r="BR626" s="35"/>
      <c r="BS626" s="35"/>
      <c r="BT626" s="35"/>
      <c r="BU626" s="35"/>
      <c r="BV626" s="35"/>
      <c r="BW626" s="35"/>
      <c r="BX626" s="35"/>
      <c r="BY626" s="35"/>
      <c r="BZ626" s="35"/>
      <c r="CA626" s="35"/>
      <c r="CB626" s="35"/>
      <c r="CC626" s="35"/>
      <c r="CD626" s="35"/>
      <c r="CE626" s="35"/>
      <c r="CF626" s="35"/>
      <c r="CG626" s="35"/>
      <c r="CH626" s="35"/>
      <c r="CI626" s="35"/>
      <c r="CJ626" s="35"/>
      <c r="CK626" s="35"/>
      <c r="CL626" s="35"/>
      <c r="CM626" s="35"/>
      <c r="CN626" s="35"/>
      <c r="CO626" s="35"/>
      <c r="CP626" s="35"/>
      <c r="CQ626" s="35"/>
      <c r="CR626" s="35"/>
      <c r="CS626" s="35"/>
      <c r="CT626" s="35"/>
      <c r="CU626" s="35"/>
      <c r="CV626" s="35"/>
      <c r="CW626" s="35"/>
      <c r="CX626" s="35"/>
      <c r="CY626" s="35"/>
      <c r="CZ626" s="35"/>
      <c r="DA626" s="35"/>
      <c r="DB626" s="35"/>
      <c r="DC626" s="35"/>
      <c r="DD626" s="35"/>
      <c r="DE626" s="35"/>
      <c r="DF626" s="35"/>
      <c r="DG626" s="35"/>
      <c r="DH626" s="35"/>
      <c r="DI626" s="35"/>
      <c r="DJ626" s="35"/>
      <c r="DK626" s="35"/>
      <c r="DL626" s="35"/>
      <c r="DM626" s="35"/>
      <c r="DN626" s="35"/>
      <c r="DO626" s="35"/>
      <c r="DP626" s="35"/>
      <c r="DQ626" s="35"/>
      <c r="DR626" s="35"/>
      <c r="DS626" s="35"/>
      <c r="DT626" s="35"/>
      <c r="DU626" s="35"/>
      <c r="DV626" s="35"/>
      <c r="DW626" s="35"/>
      <c r="DX626" s="35"/>
      <c r="DY626" s="35"/>
      <c r="DZ626" s="35"/>
      <c r="EA626" s="35"/>
      <c r="EB626" s="35"/>
      <c r="EC626" s="35"/>
      <c r="ED626" s="35"/>
      <c r="EE626" s="35"/>
      <c r="EF626" s="35"/>
      <c r="EG626" s="35"/>
      <c r="EH626" s="35"/>
      <c r="EI626" s="35"/>
      <c r="EJ626" s="35"/>
      <c r="EK626" s="35"/>
      <c r="EL626" s="35"/>
      <c r="EM626" s="35"/>
      <c r="EN626" s="35"/>
      <c r="EO626" s="35"/>
      <c r="EP626" s="35"/>
      <c r="EQ626" s="35"/>
      <c r="ER626" s="35"/>
      <c r="ES626" s="35"/>
      <c r="ET626" s="35"/>
    </row>
    <row r="627" spans="1:150" s="63" customFormat="1" x14ac:dyDescent="0.2">
      <c r="A627" s="221"/>
      <c r="K627" s="70"/>
      <c r="L627" s="70"/>
      <c r="O627" s="64"/>
      <c r="P627" s="64"/>
      <c r="U627" s="52"/>
      <c r="V627" s="52"/>
      <c r="W627" s="102"/>
      <c r="X627" s="102"/>
      <c r="AH627" s="276"/>
      <c r="AN627" s="35"/>
      <c r="AO627" s="35"/>
      <c r="AP627" s="35"/>
      <c r="AQ627" s="35"/>
      <c r="AR627" s="35"/>
      <c r="AS627" s="35"/>
      <c r="AT627" s="35"/>
      <c r="AU627" s="35"/>
      <c r="AV627" s="35"/>
      <c r="AW627" s="35"/>
      <c r="AX627" s="35"/>
      <c r="AY627" s="35"/>
      <c r="AZ627" s="35"/>
      <c r="BA627" s="35"/>
      <c r="BB627" s="35"/>
      <c r="BC627" s="35"/>
      <c r="BD627" s="35"/>
      <c r="BE627" s="35"/>
      <c r="BF627" s="35"/>
      <c r="BG627" s="35"/>
      <c r="BH627" s="35"/>
      <c r="BI627" s="35"/>
      <c r="BJ627" s="35"/>
      <c r="BK627" s="35"/>
      <c r="BL627" s="35"/>
      <c r="BM627" s="35"/>
      <c r="BN627" s="35"/>
      <c r="BO627" s="35"/>
      <c r="BP627" s="35"/>
      <c r="BQ627" s="35"/>
      <c r="BR627" s="35"/>
      <c r="BS627" s="35"/>
      <c r="BT627" s="35"/>
      <c r="BU627" s="35"/>
      <c r="BV627" s="35"/>
      <c r="BW627" s="35"/>
      <c r="BX627" s="35"/>
      <c r="BY627" s="35"/>
      <c r="BZ627" s="35"/>
      <c r="CA627" s="35"/>
      <c r="CB627" s="35"/>
      <c r="CC627" s="35"/>
      <c r="CD627" s="35"/>
      <c r="CE627" s="35"/>
      <c r="CF627" s="35"/>
      <c r="CG627" s="35"/>
      <c r="CH627" s="35"/>
      <c r="CI627" s="35"/>
      <c r="CJ627" s="35"/>
      <c r="CK627" s="35"/>
      <c r="CL627" s="35"/>
      <c r="CM627" s="35"/>
      <c r="CN627" s="35"/>
      <c r="CO627" s="35"/>
      <c r="CP627" s="35"/>
      <c r="CQ627" s="35"/>
      <c r="CR627" s="35"/>
      <c r="CS627" s="35"/>
      <c r="CT627" s="35"/>
      <c r="CU627" s="35"/>
      <c r="CV627" s="35"/>
      <c r="CW627" s="35"/>
      <c r="CX627" s="35"/>
      <c r="CY627" s="35"/>
      <c r="CZ627" s="35"/>
      <c r="DA627" s="35"/>
      <c r="DB627" s="35"/>
      <c r="DC627" s="35"/>
      <c r="DD627" s="35"/>
      <c r="DE627" s="35"/>
      <c r="DF627" s="35"/>
      <c r="DG627" s="35"/>
      <c r="DH627" s="35"/>
      <c r="DI627" s="35"/>
      <c r="DJ627" s="35"/>
      <c r="DK627" s="35"/>
      <c r="DL627" s="35"/>
      <c r="DM627" s="35"/>
      <c r="DN627" s="35"/>
      <c r="DO627" s="35"/>
      <c r="DP627" s="35"/>
      <c r="DQ627" s="35"/>
      <c r="DR627" s="35"/>
      <c r="DS627" s="35"/>
      <c r="DT627" s="35"/>
      <c r="DU627" s="35"/>
      <c r="DV627" s="35"/>
      <c r="DW627" s="35"/>
      <c r="DX627" s="35"/>
      <c r="DY627" s="35"/>
      <c r="DZ627" s="35"/>
      <c r="EA627" s="35"/>
      <c r="EB627" s="35"/>
      <c r="EC627" s="35"/>
      <c r="ED627" s="35"/>
      <c r="EE627" s="35"/>
      <c r="EF627" s="35"/>
      <c r="EG627" s="35"/>
      <c r="EH627" s="35"/>
      <c r="EI627" s="35"/>
      <c r="EJ627" s="35"/>
      <c r="EK627" s="35"/>
      <c r="EL627" s="35"/>
      <c r="EM627" s="35"/>
      <c r="EN627" s="35"/>
      <c r="EO627" s="35"/>
      <c r="EP627" s="35"/>
      <c r="EQ627" s="35"/>
      <c r="ER627" s="35"/>
      <c r="ES627" s="35"/>
      <c r="ET627" s="35"/>
    </row>
    <row r="628" spans="1:150" s="63" customFormat="1" x14ac:dyDescent="0.2">
      <c r="A628" s="221"/>
      <c r="K628" s="70"/>
      <c r="L628" s="70"/>
      <c r="O628" s="64"/>
      <c r="P628" s="64"/>
      <c r="U628" s="52"/>
      <c r="V628" s="52"/>
      <c r="W628" s="102"/>
      <c r="X628" s="102"/>
      <c r="AH628" s="276"/>
      <c r="AN628" s="35"/>
      <c r="AO628" s="35"/>
      <c r="AP628" s="35"/>
      <c r="AQ628" s="35"/>
      <c r="AR628" s="35"/>
      <c r="AS628" s="35"/>
      <c r="AT628" s="35"/>
      <c r="AU628" s="35"/>
      <c r="AV628" s="35"/>
      <c r="AW628" s="35"/>
      <c r="AX628" s="35"/>
      <c r="AY628" s="35"/>
      <c r="AZ628" s="35"/>
      <c r="BA628" s="35"/>
      <c r="BB628" s="35"/>
      <c r="BC628" s="35"/>
      <c r="BD628" s="35"/>
      <c r="BE628" s="35"/>
      <c r="BF628" s="35"/>
      <c r="BG628" s="35"/>
      <c r="BH628" s="35"/>
      <c r="BI628" s="35"/>
      <c r="BJ628" s="35"/>
      <c r="BK628" s="35"/>
      <c r="BL628" s="35"/>
      <c r="BM628" s="35"/>
      <c r="BN628" s="35"/>
      <c r="BO628" s="35"/>
      <c r="BP628" s="35"/>
      <c r="BQ628" s="35"/>
      <c r="BR628" s="35"/>
      <c r="BS628" s="35"/>
      <c r="BT628" s="35"/>
      <c r="BU628" s="35"/>
      <c r="BV628" s="35"/>
      <c r="BW628" s="35"/>
      <c r="BX628" s="35"/>
      <c r="BY628" s="35"/>
      <c r="BZ628" s="35"/>
      <c r="CA628" s="35"/>
      <c r="CB628" s="35"/>
      <c r="CC628" s="35"/>
      <c r="CD628" s="35"/>
      <c r="CE628" s="35"/>
      <c r="CF628" s="35"/>
      <c r="CG628" s="35"/>
      <c r="CH628" s="35"/>
      <c r="CI628" s="35"/>
      <c r="CJ628" s="35"/>
      <c r="CK628" s="35"/>
      <c r="CL628" s="35"/>
      <c r="CM628" s="35"/>
      <c r="CN628" s="35"/>
      <c r="CO628" s="35"/>
      <c r="CP628" s="35"/>
      <c r="CQ628" s="35"/>
      <c r="CR628" s="35"/>
      <c r="CS628" s="35"/>
      <c r="CT628" s="35"/>
      <c r="CU628" s="35"/>
      <c r="CV628" s="35"/>
      <c r="CW628" s="35"/>
      <c r="CX628" s="35"/>
      <c r="CY628" s="35"/>
      <c r="CZ628" s="35"/>
      <c r="DA628" s="35"/>
      <c r="DB628" s="35"/>
      <c r="DC628" s="35"/>
      <c r="DD628" s="35"/>
      <c r="DE628" s="35"/>
      <c r="DF628" s="35"/>
      <c r="DG628" s="35"/>
      <c r="DH628" s="35"/>
      <c r="DI628" s="35"/>
      <c r="DJ628" s="35"/>
      <c r="DK628" s="35"/>
      <c r="DL628" s="35"/>
      <c r="DM628" s="35"/>
      <c r="DN628" s="35"/>
      <c r="DO628" s="35"/>
      <c r="DP628" s="35"/>
      <c r="DQ628" s="35"/>
      <c r="DR628" s="35"/>
      <c r="DS628" s="35"/>
      <c r="DT628" s="35"/>
      <c r="DU628" s="35"/>
      <c r="DV628" s="35"/>
      <c r="DW628" s="35"/>
      <c r="DX628" s="35"/>
      <c r="DY628" s="35"/>
      <c r="DZ628" s="35"/>
      <c r="EA628" s="35"/>
      <c r="EB628" s="35"/>
      <c r="EC628" s="35"/>
      <c r="ED628" s="35"/>
      <c r="EE628" s="35"/>
      <c r="EF628" s="35"/>
      <c r="EG628" s="35"/>
      <c r="EH628" s="35"/>
      <c r="EI628" s="35"/>
      <c r="EJ628" s="35"/>
      <c r="EK628" s="35"/>
      <c r="EL628" s="35"/>
      <c r="EM628" s="35"/>
      <c r="EN628" s="35"/>
      <c r="EO628" s="35"/>
      <c r="EP628" s="35"/>
      <c r="EQ628" s="35"/>
      <c r="ER628" s="35"/>
      <c r="ES628" s="35"/>
      <c r="ET628" s="35"/>
    </row>
    <row r="629" spans="1:150" s="63" customFormat="1" x14ac:dyDescent="0.2">
      <c r="A629" s="221"/>
      <c r="K629" s="70"/>
      <c r="L629" s="70"/>
      <c r="O629" s="64"/>
      <c r="P629" s="64"/>
      <c r="U629" s="52"/>
      <c r="V629" s="52"/>
      <c r="W629" s="102"/>
      <c r="X629" s="102"/>
      <c r="AH629" s="276"/>
      <c r="AN629" s="35"/>
      <c r="AO629" s="35"/>
      <c r="AP629" s="35"/>
      <c r="AQ629" s="35"/>
      <c r="AR629" s="35"/>
      <c r="AS629" s="35"/>
      <c r="AT629" s="35"/>
      <c r="AU629" s="35"/>
      <c r="AV629" s="35"/>
      <c r="AW629" s="35"/>
      <c r="AX629" s="35"/>
      <c r="AY629" s="35"/>
      <c r="AZ629" s="35"/>
      <c r="BA629" s="35"/>
      <c r="BB629" s="35"/>
      <c r="BC629" s="35"/>
      <c r="BD629" s="35"/>
      <c r="BE629" s="35"/>
      <c r="BF629" s="35"/>
      <c r="BG629" s="35"/>
      <c r="BH629" s="35"/>
      <c r="BI629" s="35"/>
      <c r="BJ629" s="35"/>
      <c r="BK629" s="35"/>
      <c r="BL629" s="35"/>
      <c r="BM629" s="35"/>
      <c r="BN629" s="35"/>
      <c r="BO629" s="35"/>
      <c r="BP629" s="35"/>
      <c r="BQ629" s="35"/>
      <c r="BR629" s="35"/>
      <c r="BS629" s="35"/>
      <c r="BT629" s="35"/>
      <c r="BU629" s="35"/>
      <c r="BV629" s="35"/>
      <c r="BW629" s="35"/>
      <c r="BX629" s="35"/>
      <c r="BY629" s="35"/>
      <c r="BZ629" s="35"/>
      <c r="CA629" s="35"/>
      <c r="CB629" s="35"/>
      <c r="CC629" s="35"/>
      <c r="CD629" s="35"/>
      <c r="CE629" s="35"/>
      <c r="CF629" s="35"/>
      <c r="CG629" s="35"/>
      <c r="CH629" s="35"/>
      <c r="CI629" s="35"/>
      <c r="CJ629" s="35"/>
      <c r="CK629" s="35"/>
      <c r="CL629" s="35"/>
      <c r="CM629" s="35"/>
      <c r="CN629" s="35"/>
      <c r="CO629" s="35"/>
      <c r="CP629" s="35"/>
      <c r="CQ629" s="35"/>
      <c r="CR629" s="35"/>
      <c r="CS629" s="35"/>
      <c r="CT629" s="35"/>
      <c r="CU629" s="35"/>
      <c r="CV629" s="35"/>
      <c r="CW629" s="35"/>
      <c r="CX629" s="35"/>
      <c r="CY629" s="35"/>
      <c r="CZ629" s="35"/>
      <c r="DA629" s="35"/>
      <c r="DB629" s="35"/>
      <c r="DC629" s="35"/>
      <c r="DD629" s="35"/>
      <c r="DE629" s="35"/>
      <c r="DF629" s="35"/>
      <c r="DG629" s="35"/>
      <c r="DH629" s="35"/>
      <c r="DI629" s="35"/>
      <c r="DJ629" s="35"/>
      <c r="DK629" s="35"/>
      <c r="DL629" s="35"/>
      <c r="DM629" s="35"/>
      <c r="DN629" s="35"/>
      <c r="DO629" s="35"/>
      <c r="DP629" s="35"/>
      <c r="DQ629" s="35"/>
      <c r="DR629" s="35"/>
      <c r="DS629" s="35"/>
      <c r="DT629" s="35"/>
      <c r="DU629" s="35"/>
      <c r="DV629" s="35"/>
      <c r="DW629" s="35"/>
      <c r="DX629" s="35"/>
      <c r="DY629" s="35"/>
      <c r="DZ629" s="35"/>
      <c r="EA629" s="35"/>
      <c r="EB629" s="35"/>
      <c r="EC629" s="35"/>
      <c r="ED629" s="35"/>
      <c r="EE629" s="35"/>
      <c r="EF629" s="35"/>
      <c r="EG629" s="35"/>
      <c r="EH629" s="35"/>
      <c r="EI629" s="35"/>
      <c r="EJ629" s="35"/>
      <c r="EK629" s="35"/>
      <c r="EL629" s="35"/>
      <c r="EM629" s="35"/>
      <c r="EN629" s="35"/>
      <c r="EO629" s="35"/>
      <c r="EP629" s="35"/>
      <c r="EQ629" s="35"/>
      <c r="ER629" s="35"/>
      <c r="ES629" s="35"/>
      <c r="ET629" s="35"/>
    </row>
    <row r="630" spans="1:150" s="63" customFormat="1" x14ac:dyDescent="0.2">
      <c r="A630" s="221"/>
      <c r="K630" s="70"/>
      <c r="L630" s="70"/>
      <c r="O630" s="64"/>
      <c r="P630" s="64"/>
      <c r="U630" s="52"/>
      <c r="V630" s="52"/>
      <c r="W630" s="102"/>
      <c r="X630" s="102"/>
      <c r="AH630" s="276"/>
      <c r="AN630" s="35"/>
      <c r="AO630" s="35"/>
      <c r="AP630" s="35"/>
      <c r="AQ630" s="35"/>
      <c r="AR630" s="35"/>
      <c r="AS630" s="35"/>
      <c r="AT630" s="35"/>
      <c r="AU630" s="35"/>
      <c r="AV630" s="35"/>
      <c r="AW630" s="35"/>
      <c r="AX630" s="35"/>
      <c r="AY630" s="35"/>
      <c r="AZ630" s="35"/>
      <c r="BA630" s="35"/>
      <c r="BB630" s="35"/>
      <c r="BC630" s="35"/>
      <c r="BD630" s="35"/>
      <c r="BE630" s="35"/>
      <c r="BF630" s="35"/>
      <c r="BG630" s="35"/>
      <c r="BH630" s="35"/>
      <c r="BI630" s="35"/>
      <c r="BJ630" s="35"/>
      <c r="BK630" s="35"/>
      <c r="BL630" s="35"/>
      <c r="BM630" s="35"/>
      <c r="BN630" s="35"/>
      <c r="BO630" s="35"/>
      <c r="BP630" s="35"/>
      <c r="BQ630" s="35"/>
      <c r="BR630" s="35"/>
      <c r="BS630" s="35"/>
      <c r="BT630" s="35"/>
      <c r="BU630" s="35"/>
      <c r="BV630" s="35"/>
      <c r="BW630" s="35"/>
      <c r="BX630" s="35"/>
      <c r="BY630" s="35"/>
      <c r="BZ630" s="35"/>
      <c r="CA630" s="35"/>
      <c r="CB630" s="35"/>
      <c r="CC630" s="35"/>
      <c r="CD630" s="35"/>
      <c r="CE630" s="35"/>
      <c r="CF630" s="35"/>
      <c r="CG630" s="35"/>
      <c r="CH630" s="35"/>
      <c r="CI630" s="35"/>
      <c r="CJ630" s="35"/>
      <c r="CK630" s="35"/>
      <c r="CL630" s="35"/>
      <c r="CM630" s="35"/>
      <c r="CN630" s="35"/>
      <c r="CO630" s="35"/>
      <c r="CP630" s="35"/>
      <c r="CQ630" s="35"/>
      <c r="CR630" s="35"/>
      <c r="CS630" s="35"/>
      <c r="CT630" s="35"/>
      <c r="CU630" s="35"/>
      <c r="CV630" s="35"/>
      <c r="CW630" s="35"/>
      <c r="CX630" s="35"/>
      <c r="CY630" s="35"/>
      <c r="CZ630" s="35"/>
      <c r="DA630" s="35"/>
      <c r="DB630" s="35"/>
      <c r="DC630" s="35"/>
      <c r="DD630" s="35"/>
      <c r="DE630" s="35"/>
      <c r="DF630" s="35"/>
      <c r="DG630" s="35"/>
      <c r="DH630" s="35"/>
      <c r="DI630" s="35"/>
      <c r="DJ630" s="35"/>
      <c r="DK630" s="35"/>
      <c r="DL630" s="35"/>
      <c r="DM630" s="35"/>
      <c r="DN630" s="35"/>
      <c r="DO630" s="35"/>
      <c r="DP630" s="35"/>
      <c r="DQ630" s="35"/>
      <c r="DR630" s="35"/>
      <c r="DS630" s="35"/>
      <c r="DT630" s="35"/>
      <c r="DU630" s="35"/>
      <c r="DV630" s="35"/>
      <c r="DW630" s="35"/>
      <c r="DX630" s="35"/>
      <c r="DY630" s="35"/>
      <c r="DZ630" s="35"/>
      <c r="EA630" s="35"/>
      <c r="EB630" s="35"/>
      <c r="EC630" s="35"/>
      <c r="ED630" s="35"/>
      <c r="EE630" s="35"/>
      <c r="EF630" s="35"/>
      <c r="EG630" s="35"/>
      <c r="EH630" s="35"/>
      <c r="EI630" s="35"/>
      <c r="EJ630" s="35"/>
      <c r="EK630" s="35"/>
      <c r="EL630" s="35"/>
      <c r="EM630" s="35"/>
      <c r="EN630" s="35"/>
      <c r="EO630" s="35"/>
      <c r="EP630" s="35"/>
      <c r="EQ630" s="35"/>
      <c r="ER630" s="35"/>
      <c r="ES630" s="35"/>
      <c r="ET630" s="35"/>
    </row>
    <row r="631" spans="1:150" s="63" customFormat="1" x14ac:dyDescent="0.2">
      <c r="A631" s="221"/>
      <c r="K631" s="70"/>
      <c r="L631" s="70"/>
      <c r="O631" s="64"/>
      <c r="P631" s="64"/>
      <c r="U631" s="52"/>
      <c r="V631" s="52"/>
      <c r="W631" s="102"/>
      <c r="X631" s="102"/>
      <c r="AH631" s="276"/>
      <c r="AN631" s="35"/>
      <c r="AO631" s="35"/>
      <c r="AP631" s="35"/>
      <c r="AQ631" s="35"/>
      <c r="AR631" s="35"/>
      <c r="AS631" s="35"/>
      <c r="AT631" s="35"/>
      <c r="AU631" s="35"/>
      <c r="AV631" s="35"/>
      <c r="AW631" s="35"/>
      <c r="AX631" s="35"/>
      <c r="AY631" s="35"/>
      <c r="AZ631" s="35"/>
      <c r="BA631" s="35"/>
      <c r="BB631" s="35"/>
      <c r="BC631" s="35"/>
      <c r="BD631" s="35"/>
      <c r="BE631" s="35"/>
      <c r="BF631" s="35"/>
      <c r="BG631" s="35"/>
      <c r="BH631" s="35"/>
      <c r="BI631" s="35"/>
      <c r="BJ631" s="35"/>
      <c r="BK631" s="35"/>
      <c r="BL631" s="35"/>
      <c r="BM631" s="35"/>
      <c r="BN631" s="35"/>
      <c r="BO631" s="35"/>
      <c r="BP631" s="35"/>
      <c r="BQ631" s="35"/>
      <c r="BR631" s="35"/>
      <c r="BS631" s="35"/>
      <c r="BT631" s="35"/>
      <c r="BU631" s="35"/>
      <c r="BV631" s="35"/>
      <c r="BW631" s="35"/>
      <c r="BX631" s="35"/>
      <c r="BY631" s="35"/>
      <c r="BZ631" s="35"/>
      <c r="CA631" s="35"/>
      <c r="CB631" s="35"/>
      <c r="CC631" s="35"/>
      <c r="CD631" s="35"/>
      <c r="CE631" s="35"/>
      <c r="CF631" s="35"/>
      <c r="CG631" s="35"/>
      <c r="CH631" s="35"/>
      <c r="CI631" s="35"/>
      <c r="CJ631" s="35"/>
      <c r="CK631" s="35"/>
      <c r="CL631" s="35"/>
      <c r="CM631" s="35"/>
      <c r="CN631" s="35"/>
      <c r="CO631" s="35"/>
      <c r="CP631" s="35"/>
      <c r="CQ631" s="35"/>
      <c r="CR631" s="35"/>
      <c r="CS631" s="35"/>
      <c r="CT631" s="35"/>
      <c r="CU631" s="35"/>
      <c r="CV631" s="35"/>
      <c r="CW631" s="35"/>
      <c r="CX631" s="35"/>
      <c r="CY631" s="35"/>
      <c r="CZ631" s="35"/>
      <c r="DA631" s="35"/>
      <c r="DB631" s="35"/>
      <c r="DC631" s="35"/>
      <c r="DD631" s="35"/>
      <c r="DE631" s="35"/>
      <c r="DF631" s="35"/>
      <c r="DG631" s="35"/>
      <c r="DH631" s="35"/>
      <c r="DI631" s="35"/>
      <c r="DJ631" s="35"/>
      <c r="DK631" s="35"/>
      <c r="DL631" s="35"/>
      <c r="DM631" s="35"/>
      <c r="DN631" s="35"/>
      <c r="DO631" s="35"/>
      <c r="DP631" s="35"/>
      <c r="DQ631" s="35"/>
      <c r="DR631" s="35"/>
      <c r="DS631" s="35"/>
      <c r="DT631" s="35"/>
      <c r="DU631" s="35"/>
      <c r="DV631" s="35"/>
      <c r="DW631" s="35"/>
      <c r="DX631" s="35"/>
      <c r="DY631" s="35"/>
      <c r="DZ631" s="35"/>
      <c r="EA631" s="35"/>
      <c r="EB631" s="35"/>
      <c r="EC631" s="35"/>
      <c r="ED631" s="35"/>
      <c r="EE631" s="35"/>
      <c r="EF631" s="35"/>
      <c r="EG631" s="35"/>
      <c r="EH631" s="35"/>
      <c r="EI631" s="35"/>
      <c r="EJ631" s="35"/>
      <c r="EK631" s="35"/>
      <c r="EL631" s="35"/>
      <c r="EM631" s="35"/>
      <c r="EN631" s="35"/>
      <c r="EO631" s="35"/>
      <c r="EP631" s="35"/>
      <c r="EQ631" s="35"/>
      <c r="ER631" s="35"/>
      <c r="ES631" s="35"/>
      <c r="ET631" s="35"/>
    </row>
    <row r="632" spans="1:150" s="63" customFormat="1" x14ac:dyDescent="0.2">
      <c r="A632" s="221"/>
      <c r="K632" s="70"/>
      <c r="L632" s="70"/>
      <c r="O632" s="64"/>
      <c r="P632" s="64"/>
      <c r="U632" s="52"/>
      <c r="V632" s="52"/>
      <c r="W632" s="102"/>
      <c r="X632" s="102"/>
      <c r="AH632" s="276"/>
      <c r="AN632" s="35"/>
      <c r="AO632" s="35"/>
      <c r="AP632" s="35"/>
      <c r="AQ632" s="35"/>
      <c r="AR632" s="35"/>
      <c r="AS632" s="35"/>
      <c r="AT632" s="35"/>
      <c r="AU632" s="35"/>
      <c r="AV632" s="35"/>
      <c r="AW632" s="35"/>
      <c r="AX632" s="35"/>
      <c r="AY632" s="35"/>
      <c r="AZ632" s="35"/>
      <c r="BA632" s="35"/>
      <c r="BB632" s="35"/>
      <c r="BC632" s="35"/>
      <c r="BD632" s="35"/>
      <c r="BE632" s="35"/>
      <c r="BF632" s="35"/>
      <c r="BG632" s="35"/>
      <c r="BH632" s="35"/>
      <c r="BI632" s="35"/>
      <c r="BJ632" s="35"/>
      <c r="BK632" s="35"/>
      <c r="BL632" s="35"/>
      <c r="BM632" s="35"/>
      <c r="BN632" s="35"/>
      <c r="BO632" s="35"/>
      <c r="BP632" s="35"/>
      <c r="BQ632" s="35"/>
      <c r="BR632" s="35"/>
      <c r="BS632" s="35"/>
      <c r="BT632" s="35"/>
      <c r="BU632" s="35"/>
      <c r="BV632" s="35"/>
      <c r="BW632" s="35"/>
      <c r="BX632" s="35"/>
      <c r="BY632" s="35"/>
      <c r="BZ632" s="35"/>
      <c r="CA632" s="35"/>
      <c r="CB632" s="35"/>
      <c r="CC632" s="35"/>
      <c r="CD632" s="35"/>
      <c r="CE632" s="35"/>
      <c r="CF632" s="35"/>
      <c r="CG632" s="35"/>
      <c r="CH632" s="35"/>
      <c r="CI632" s="35"/>
      <c r="CJ632" s="35"/>
      <c r="CK632" s="35"/>
      <c r="CL632" s="35"/>
      <c r="CM632" s="35"/>
      <c r="CN632" s="35"/>
      <c r="CO632" s="35"/>
      <c r="CP632" s="35"/>
      <c r="CQ632" s="35"/>
      <c r="CR632" s="35"/>
      <c r="CS632" s="35"/>
      <c r="CT632" s="35"/>
      <c r="CU632" s="35"/>
      <c r="CV632" s="35"/>
      <c r="CW632" s="35"/>
      <c r="CX632" s="35"/>
      <c r="CY632" s="35"/>
      <c r="CZ632" s="35"/>
      <c r="DA632" s="35"/>
      <c r="DB632" s="35"/>
      <c r="DC632" s="35"/>
      <c r="DD632" s="35"/>
      <c r="DE632" s="35"/>
      <c r="DF632" s="35"/>
      <c r="DG632" s="35"/>
      <c r="DH632" s="35"/>
      <c r="DI632" s="35"/>
      <c r="DJ632" s="35"/>
      <c r="DK632" s="35"/>
      <c r="DL632" s="35"/>
      <c r="DM632" s="35"/>
      <c r="DN632" s="35"/>
      <c r="DO632" s="35"/>
      <c r="DP632" s="35"/>
      <c r="DQ632" s="35"/>
      <c r="DR632" s="35"/>
      <c r="DS632" s="35"/>
      <c r="DT632" s="35"/>
      <c r="DU632" s="35"/>
      <c r="DV632" s="35"/>
      <c r="DW632" s="35"/>
      <c r="DX632" s="35"/>
      <c r="DY632" s="35"/>
      <c r="DZ632" s="35"/>
      <c r="EA632" s="35"/>
      <c r="EB632" s="35"/>
      <c r="EC632" s="35"/>
      <c r="ED632" s="35"/>
      <c r="EE632" s="35"/>
      <c r="EF632" s="35"/>
      <c r="EG632" s="35"/>
      <c r="EH632" s="35"/>
      <c r="EI632" s="35"/>
      <c r="EJ632" s="35"/>
      <c r="EK632" s="35"/>
      <c r="EL632" s="35"/>
      <c r="EM632" s="35"/>
      <c r="EN632" s="35"/>
      <c r="EO632" s="35"/>
      <c r="EP632" s="35"/>
      <c r="EQ632" s="35"/>
      <c r="ER632" s="35"/>
      <c r="ES632" s="35"/>
      <c r="ET632" s="35"/>
    </row>
    <row r="633" spans="1:150" s="63" customFormat="1" x14ac:dyDescent="0.2">
      <c r="A633" s="221"/>
      <c r="K633" s="70"/>
      <c r="L633" s="70"/>
      <c r="O633" s="64"/>
      <c r="P633" s="64"/>
      <c r="U633" s="52"/>
      <c r="V633" s="52"/>
      <c r="W633" s="102"/>
      <c r="X633" s="102"/>
      <c r="AH633" s="276"/>
      <c r="AN633" s="35"/>
      <c r="AO633" s="35"/>
      <c r="AP633" s="35"/>
      <c r="AQ633" s="35"/>
      <c r="AR633" s="35"/>
      <c r="AS633" s="35"/>
      <c r="AT633" s="35"/>
      <c r="AU633" s="35"/>
      <c r="AV633" s="35"/>
      <c r="AW633" s="35"/>
      <c r="AX633" s="35"/>
      <c r="AY633" s="35"/>
      <c r="AZ633" s="35"/>
      <c r="BA633" s="35"/>
      <c r="BB633" s="35"/>
      <c r="BC633" s="35"/>
      <c r="BD633" s="35"/>
      <c r="BE633" s="35"/>
      <c r="BF633" s="35"/>
      <c r="BG633" s="35"/>
      <c r="BH633" s="35"/>
      <c r="BI633" s="35"/>
      <c r="BJ633" s="35"/>
      <c r="BK633" s="35"/>
      <c r="BL633" s="35"/>
      <c r="BM633" s="35"/>
      <c r="BN633" s="35"/>
      <c r="BO633" s="35"/>
      <c r="BP633" s="35"/>
      <c r="BQ633" s="35"/>
      <c r="BR633" s="35"/>
      <c r="BS633" s="35"/>
      <c r="BT633" s="35"/>
      <c r="BU633" s="35"/>
      <c r="BV633" s="35"/>
      <c r="BW633" s="35"/>
      <c r="BX633" s="35"/>
      <c r="BY633" s="35"/>
      <c r="BZ633" s="35"/>
      <c r="CA633" s="35"/>
      <c r="CB633" s="35"/>
      <c r="CC633" s="35"/>
      <c r="CD633" s="35"/>
      <c r="CE633" s="35"/>
      <c r="CF633" s="35"/>
      <c r="CG633" s="35"/>
      <c r="CH633" s="35"/>
      <c r="CI633" s="35"/>
      <c r="CJ633" s="35"/>
      <c r="CK633" s="35"/>
      <c r="CL633" s="35"/>
      <c r="CM633" s="35"/>
      <c r="CN633" s="35"/>
      <c r="CO633" s="35"/>
      <c r="CP633" s="35"/>
      <c r="CQ633" s="35"/>
      <c r="CR633" s="35"/>
      <c r="CS633" s="35"/>
      <c r="CT633" s="35"/>
      <c r="CU633" s="35"/>
      <c r="CV633" s="35"/>
      <c r="CW633" s="35"/>
      <c r="CX633" s="35"/>
      <c r="CY633" s="35"/>
      <c r="CZ633" s="35"/>
      <c r="DA633" s="35"/>
      <c r="DB633" s="35"/>
      <c r="DC633" s="35"/>
      <c r="DD633" s="35"/>
      <c r="DE633" s="35"/>
      <c r="DF633" s="35"/>
      <c r="DG633" s="35"/>
      <c r="DH633" s="35"/>
      <c r="DI633" s="35"/>
      <c r="DJ633" s="35"/>
      <c r="DK633" s="35"/>
      <c r="DL633" s="35"/>
      <c r="DM633" s="35"/>
      <c r="DN633" s="35"/>
      <c r="DO633" s="35"/>
      <c r="DP633" s="35"/>
      <c r="DQ633" s="35"/>
      <c r="DR633" s="35"/>
      <c r="DS633" s="35"/>
      <c r="DT633" s="35"/>
      <c r="DU633" s="35"/>
      <c r="DV633" s="35"/>
      <c r="DW633" s="35"/>
      <c r="DX633" s="35"/>
      <c r="DY633" s="35"/>
      <c r="DZ633" s="35"/>
      <c r="EA633" s="35"/>
      <c r="EB633" s="35"/>
      <c r="EC633" s="35"/>
      <c r="ED633" s="35"/>
      <c r="EE633" s="35"/>
      <c r="EF633" s="35"/>
      <c r="EG633" s="35"/>
      <c r="EH633" s="35"/>
      <c r="EI633" s="35"/>
      <c r="EJ633" s="35"/>
      <c r="EK633" s="35"/>
      <c r="EL633" s="35"/>
      <c r="EM633" s="35"/>
      <c r="EN633" s="35"/>
      <c r="EO633" s="35"/>
      <c r="EP633" s="35"/>
      <c r="EQ633" s="35"/>
      <c r="ER633" s="35"/>
      <c r="ES633" s="35"/>
      <c r="ET633" s="35"/>
    </row>
    <row r="634" spans="1:150" s="63" customFormat="1" x14ac:dyDescent="0.2">
      <c r="A634" s="221"/>
      <c r="K634" s="70"/>
      <c r="L634" s="70"/>
      <c r="O634" s="64"/>
      <c r="P634" s="64"/>
      <c r="U634" s="52"/>
      <c r="V634" s="52"/>
      <c r="W634" s="102"/>
      <c r="X634" s="102"/>
      <c r="AH634" s="276"/>
      <c r="AN634" s="35"/>
      <c r="AO634" s="35"/>
      <c r="AP634" s="35"/>
      <c r="AQ634" s="35"/>
      <c r="AR634" s="35"/>
      <c r="AS634" s="35"/>
      <c r="AT634" s="35"/>
      <c r="AU634" s="35"/>
      <c r="AV634" s="35"/>
      <c r="AW634" s="35"/>
      <c r="AX634" s="35"/>
      <c r="AY634" s="35"/>
      <c r="AZ634" s="35"/>
      <c r="BA634" s="35"/>
      <c r="BB634" s="35"/>
      <c r="BC634" s="35"/>
      <c r="BD634" s="35"/>
      <c r="BE634" s="35"/>
      <c r="BF634" s="35"/>
      <c r="BG634" s="35"/>
      <c r="BH634" s="35"/>
      <c r="BI634" s="35"/>
      <c r="BJ634" s="35"/>
      <c r="BK634" s="35"/>
      <c r="BL634" s="35"/>
      <c r="BM634" s="35"/>
      <c r="BN634" s="35"/>
      <c r="BO634" s="35"/>
      <c r="BP634" s="35"/>
      <c r="BQ634" s="35"/>
      <c r="BR634" s="35"/>
      <c r="BS634" s="35"/>
      <c r="BT634" s="35"/>
      <c r="BU634" s="35"/>
      <c r="BV634" s="35"/>
      <c r="BW634" s="35"/>
      <c r="BX634" s="35"/>
      <c r="BY634" s="35"/>
      <c r="BZ634" s="35"/>
      <c r="CA634" s="35"/>
      <c r="CB634" s="35"/>
      <c r="CC634" s="35"/>
      <c r="CD634" s="35"/>
      <c r="CE634" s="35"/>
      <c r="CF634" s="35"/>
      <c r="CG634" s="35"/>
      <c r="CH634" s="35"/>
      <c r="CI634" s="35"/>
      <c r="CJ634" s="35"/>
      <c r="CK634" s="35"/>
      <c r="CL634" s="35"/>
      <c r="CM634" s="35"/>
      <c r="CN634" s="35"/>
      <c r="CO634" s="35"/>
      <c r="CP634" s="35"/>
      <c r="CQ634" s="35"/>
      <c r="CR634" s="35"/>
      <c r="CS634" s="35"/>
      <c r="CT634" s="35"/>
      <c r="CU634" s="35"/>
      <c r="CV634" s="35"/>
      <c r="CW634" s="35"/>
      <c r="CX634" s="35"/>
      <c r="CY634" s="35"/>
      <c r="CZ634" s="35"/>
      <c r="DA634" s="35"/>
      <c r="DB634" s="35"/>
      <c r="DC634" s="35"/>
      <c r="DD634" s="35"/>
      <c r="DE634" s="35"/>
      <c r="DF634" s="35"/>
      <c r="DG634" s="35"/>
      <c r="DH634" s="35"/>
      <c r="DI634" s="35"/>
      <c r="DJ634" s="35"/>
      <c r="DK634" s="35"/>
      <c r="DL634" s="35"/>
      <c r="DM634" s="35"/>
      <c r="DN634" s="35"/>
      <c r="DO634" s="35"/>
      <c r="DP634" s="35"/>
      <c r="DQ634" s="35"/>
      <c r="DR634" s="35"/>
      <c r="DS634" s="35"/>
      <c r="DT634" s="35"/>
      <c r="DU634" s="35"/>
      <c r="DV634" s="35"/>
      <c r="DW634" s="35"/>
      <c r="DX634" s="35"/>
      <c r="DY634" s="35"/>
      <c r="DZ634" s="35"/>
      <c r="EA634" s="35"/>
      <c r="EB634" s="35"/>
      <c r="EC634" s="35"/>
      <c r="ED634" s="35"/>
      <c r="EE634" s="35"/>
      <c r="EF634" s="35"/>
      <c r="EG634" s="35"/>
      <c r="EH634" s="35"/>
      <c r="EI634" s="35"/>
      <c r="EJ634" s="35"/>
      <c r="EK634" s="35"/>
      <c r="EL634" s="35"/>
      <c r="EM634" s="35"/>
      <c r="EN634" s="35"/>
      <c r="EO634" s="35"/>
      <c r="EP634" s="35"/>
      <c r="EQ634" s="35"/>
      <c r="ER634" s="35"/>
      <c r="ES634" s="35"/>
      <c r="ET634" s="35"/>
    </row>
    <row r="635" spans="1:150" s="63" customFormat="1" x14ac:dyDescent="0.2">
      <c r="A635" s="221"/>
      <c r="K635" s="70"/>
      <c r="L635" s="70"/>
      <c r="O635" s="64"/>
      <c r="P635" s="64"/>
      <c r="U635" s="52"/>
      <c r="V635" s="52"/>
      <c r="W635" s="102"/>
      <c r="X635" s="102"/>
      <c r="AH635" s="276"/>
      <c r="AN635" s="35"/>
      <c r="AO635" s="35"/>
      <c r="AP635" s="35"/>
      <c r="AQ635" s="35"/>
      <c r="AR635" s="35"/>
      <c r="AS635" s="35"/>
      <c r="AT635" s="35"/>
      <c r="AU635" s="35"/>
      <c r="AV635" s="35"/>
      <c r="AW635" s="35"/>
      <c r="AX635" s="35"/>
      <c r="AY635" s="35"/>
      <c r="AZ635" s="35"/>
      <c r="BA635" s="35"/>
      <c r="BB635" s="35"/>
      <c r="BC635" s="35"/>
      <c r="BD635" s="35"/>
      <c r="BE635" s="35"/>
      <c r="BF635" s="35"/>
      <c r="BG635" s="35"/>
      <c r="BH635" s="35"/>
      <c r="BI635" s="35"/>
      <c r="BJ635" s="35"/>
      <c r="BK635" s="35"/>
      <c r="BL635" s="35"/>
      <c r="BM635" s="35"/>
      <c r="BN635" s="35"/>
      <c r="BO635" s="35"/>
      <c r="BP635" s="35"/>
      <c r="BQ635" s="35"/>
      <c r="BR635" s="35"/>
      <c r="BS635" s="35"/>
      <c r="BT635" s="35"/>
      <c r="BU635" s="35"/>
      <c r="BV635" s="35"/>
      <c r="BW635" s="35"/>
      <c r="BX635" s="35"/>
      <c r="BY635" s="35"/>
      <c r="BZ635" s="35"/>
      <c r="CA635" s="35"/>
      <c r="CB635" s="35"/>
      <c r="CC635" s="35"/>
      <c r="CD635" s="35"/>
      <c r="CE635" s="35"/>
      <c r="CF635" s="35"/>
      <c r="CG635" s="35"/>
      <c r="CH635" s="35"/>
      <c r="CI635" s="35"/>
      <c r="CJ635" s="35"/>
      <c r="CK635" s="35"/>
      <c r="CL635" s="35"/>
      <c r="CM635" s="35"/>
      <c r="CN635" s="35"/>
      <c r="CO635" s="35"/>
      <c r="CP635" s="35"/>
      <c r="CQ635" s="35"/>
      <c r="CR635" s="35"/>
      <c r="CS635" s="35"/>
      <c r="CT635" s="35"/>
      <c r="CU635" s="35"/>
      <c r="CV635" s="35"/>
      <c r="CW635" s="35"/>
      <c r="CX635" s="35"/>
      <c r="CY635" s="35"/>
      <c r="CZ635" s="35"/>
      <c r="DA635" s="35"/>
      <c r="DB635" s="35"/>
      <c r="DC635" s="35"/>
      <c r="DD635" s="35"/>
      <c r="DE635" s="35"/>
      <c r="DF635" s="35"/>
      <c r="DG635" s="35"/>
      <c r="DH635" s="35"/>
      <c r="DI635" s="35"/>
      <c r="DJ635" s="35"/>
      <c r="DK635" s="35"/>
      <c r="DL635" s="35"/>
      <c r="DM635" s="35"/>
      <c r="DN635" s="35"/>
      <c r="DO635" s="35"/>
      <c r="DP635" s="35"/>
      <c r="DQ635" s="35"/>
      <c r="DR635" s="35"/>
      <c r="DS635" s="35"/>
      <c r="DT635" s="35"/>
      <c r="DU635" s="35"/>
      <c r="DV635" s="35"/>
      <c r="DW635" s="35"/>
      <c r="DX635" s="35"/>
      <c r="DY635" s="35"/>
      <c r="DZ635" s="35"/>
      <c r="EA635" s="35"/>
      <c r="EB635" s="35"/>
      <c r="EC635" s="35"/>
      <c r="ED635" s="35"/>
      <c r="EE635" s="35"/>
      <c r="EF635" s="35"/>
      <c r="EG635" s="35"/>
      <c r="EH635" s="35"/>
      <c r="EI635" s="35"/>
      <c r="EJ635" s="35"/>
      <c r="EK635" s="35"/>
      <c r="EL635" s="35"/>
      <c r="EM635" s="35"/>
      <c r="EN635" s="35"/>
      <c r="EO635" s="35"/>
      <c r="EP635" s="35"/>
      <c r="EQ635" s="35"/>
      <c r="ER635" s="35"/>
      <c r="ES635" s="35"/>
      <c r="ET635" s="35"/>
    </row>
    <row r="636" spans="1:150" s="63" customFormat="1" x14ac:dyDescent="0.2">
      <c r="A636" s="221"/>
      <c r="K636" s="70"/>
      <c r="L636" s="70"/>
      <c r="O636" s="64"/>
      <c r="P636" s="64"/>
      <c r="U636" s="52"/>
      <c r="V636" s="52"/>
      <c r="W636" s="102"/>
      <c r="X636" s="102"/>
      <c r="AH636" s="276"/>
      <c r="AN636" s="35"/>
      <c r="AO636" s="35"/>
      <c r="AP636" s="35"/>
      <c r="AQ636" s="35"/>
      <c r="AR636" s="35"/>
      <c r="AS636" s="35"/>
      <c r="AT636" s="35"/>
      <c r="AU636" s="35"/>
      <c r="AV636" s="35"/>
      <c r="AW636" s="35"/>
      <c r="AX636" s="35"/>
      <c r="AY636" s="35"/>
      <c r="AZ636" s="35"/>
      <c r="BA636" s="35"/>
      <c r="BB636" s="35"/>
      <c r="BC636" s="35"/>
      <c r="BD636" s="35"/>
      <c r="BE636" s="35"/>
      <c r="BF636" s="35"/>
      <c r="BG636" s="35"/>
      <c r="BH636" s="35"/>
      <c r="BI636" s="35"/>
      <c r="BJ636" s="35"/>
      <c r="BK636" s="35"/>
      <c r="BL636" s="35"/>
      <c r="BM636" s="35"/>
      <c r="BN636" s="35"/>
      <c r="BO636" s="35"/>
      <c r="BP636" s="35"/>
      <c r="BQ636" s="35"/>
      <c r="BR636" s="35"/>
      <c r="BS636" s="35"/>
      <c r="BT636" s="35"/>
      <c r="BU636" s="35"/>
      <c r="BV636" s="35"/>
      <c r="BW636" s="35"/>
      <c r="BX636" s="35"/>
      <c r="BY636" s="35"/>
      <c r="BZ636" s="35"/>
      <c r="CA636" s="35"/>
      <c r="CB636" s="35"/>
      <c r="CC636" s="35"/>
      <c r="CD636" s="35"/>
      <c r="CE636" s="35"/>
      <c r="CF636" s="35"/>
      <c r="CG636" s="35"/>
      <c r="CH636" s="35"/>
      <c r="CI636" s="35"/>
      <c r="CJ636" s="35"/>
      <c r="CK636" s="35"/>
      <c r="CL636" s="35"/>
      <c r="CM636" s="35"/>
      <c r="CN636" s="35"/>
      <c r="CO636" s="35"/>
      <c r="CP636" s="35"/>
      <c r="CQ636" s="35"/>
      <c r="CR636" s="35"/>
      <c r="CS636" s="35"/>
      <c r="CT636" s="35"/>
      <c r="CU636" s="35"/>
      <c r="CV636" s="35"/>
      <c r="CW636" s="35"/>
      <c r="CX636" s="35"/>
      <c r="CY636" s="35"/>
      <c r="CZ636" s="35"/>
      <c r="DA636" s="35"/>
      <c r="DB636" s="35"/>
      <c r="DC636" s="35"/>
      <c r="DD636" s="35"/>
      <c r="DE636" s="35"/>
      <c r="DF636" s="35"/>
      <c r="DG636" s="35"/>
      <c r="DH636" s="35"/>
      <c r="DI636" s="35"/>
      <c r="DJ636" s="35"/>
      <c r="DK636" s="35"/>
      <c r="DL636" s="35"/>
      <c r="DM636" s="35"/>
      <c r="DN636" s="35"/>
      <c r="DO636" s="35"/>
      <c r="DP636" s="35"/>
      <c r="DQ636" s="35"/>
      <c r="DR636" s="35"/>
      <c r="DS636" s="35"/>
      <c r="DT636" s="35"/>
      <c r="DU636" s="35"/>
      <c r="DV636" s="35"/>
      <c r="DW636" s="35"/>
      <c r="DX636" s="35"/>
      <c r="DY636" s="35"/>
      <c r="DZ636" s="35"/>
      <c r="EA636" s="35"/>
      <c r="EB636" s="35"/>
      <c r="EC636" s="35"/>
      <c r="ED636" s="35"/>
      <c r="EE636" s="35"/>
      <c r="EF636" s="35"/>
      <c r="EG636" s="35"/>
      <c r="EH636" s="35"/>
      <c r="EI636" s="35"/>
      <c r="EJ636" s="35"/>
      <c r="EK636" s="35"/>
      <c r="EL636" s="35"/>
      <c r="EM636" s="35"/>
      <c r="EN636" s="35"/>
      <c r="EO636" s="35"/>
      <c r="EP636" s="35"/>
      <c r="EQ636" s="35"/>
      <c r="ER636" s="35"/>
      <c r="ES636" s="35"/>
      <c r="ET636" s="35"/>
    </row>
    <row r="637" spans="1:150" s="63" customFormat="1" x14ac:dyDescent="0.2">
      <c r="A637" s="221"/>
      <c r="K637" s="70"/>
      <c r="L637" s="70"/>
      <c r="O637" s="64"/>
      <c r="P637" s="64"/>
      <c r="U637" s="52"/>
      <c r="V637" s="52"/>
      <c r="W637" s="102"/>
      <c r="X637" s="102"/>
      <c r="AH637" s="276"/>
      <c r="AN637" s="35"/>
      <c r="AO637" s="35"/>
      <c r="AP637" s="35"/>
      <c r="AQ637" s="35"/>
      <c r="AR637" s="35"/>
      <c r="AS637" s="35"/>
      <c r="AT637" s="35"/>
      <c r="AU637" s="35"/>
      <c r="AV637" s="35"/>
      <c r="AW637" s="35"/>
      <c r="AX637" s="35"/>
      <c r="AY637" s="35"/>
      <c r="AZ637" s="35"/>
      <c r="BA637" s="35"/>
      <c r="BB637" s="35"/>
      <c r="BC637" s="35"/>
      <c r="BD637" s="35"/>
      <c r="BE637" s="35"/>
      <c r="BF637" s="35"/>
      <c r="BG637" s="35"/>
      <c r="BH637" s="35"/>
      <c r="BI637" s="35"/>
      <c r="BJ637" s="35"/>
      <c r="BK637" s="35"/>
      <c r="BL637" s="35"/>
      <c r="BM637" s="35"/>
      <c r="BN637" s="35"/>
      <c r="BO637" s="35"/>
      <c r="BP637" s="35"/>
      <c r="BQ637" s="35"/>
      <c r="BR637" s="35"/>
      <c r="BS637" s="35"/>
      <c r="BT637" s="35"/>
      <c r="BU637" s="35"/>
      <c r="BV637" s="35"/>
      <c r="BW637" s="35"/>
      <c r="BX637" s="35"/>
      <c r="BY637" s="35"/>
      <c r="BZ637" s="35"/>
      <c r="CA637" s="35"/>
      <c r="CB637" s="35"/>
      <c r="CC637" s="35"/>
      <c r="CD637" s="35"/>
      <c r="CE637" s="35"/>
      <c r="CF637" s="35"/>
      <c r="CG637" s="35"/>
      <c r="CH637" s="35"/>
      <c r="CI637" s="35"/>
      <c r="CJ637" s="35"/>
      <c r="CK637" s="35"/>
      <c r="CL637" s="35"/>
      <c r="CM637" s="35"/>
      <c r="CN637" s="35"/>
      <c r="CO637" s="35"/>
      <c r="CP637" s="35"/>
      <c r="CQ637" s="35"/>
      <c r="CR637" s="35"/>
      <c r="CS637" s="35"/>
      <c r="CT637" s="35"/>
      <c r="CU637" s="35"/>
      <c r="CV637" s="35"/>
      <c r="CW637" s="35"/>
      <c r="CX637" s="35"/>
      <c r="CY637" s="35"/>
      <c r="CZ637" s="35"/>
      <c r="DA637" s="35"/>
      <c r="DB637" s="35"/>
      <c r="DC637" s="35"/>
      <c r="DD637" s="35"/>
      <c r="DE637" s="35"/>
      <c r="DF637" s="35"/>
      <c r="DG637" s="35"/>
      <c r="DH637" s="35"/>
      <c r="DI637" s="35"/>
      <c r="DJ637" s="35"/>
      <c r="DK637" s="35"/>
      <c r="DL637" s="35"/>
      <c r="DM637" s="35"/>
      <c r="DN637" s="35"/>
      <c r="DO637" s="35"/>
      <c r="DP637" s="35"/>
      <c r="DQ637" s="35"/>
      <c r="DR637" s="35"/>
      <c r="DS637" s="35"/>
      <c r="DT637" s="35"/>
      <c r="DU637" s="35"/>
      <c r="DV637" s="35"/>
      <c r="DW637" s="35"/>
      <c r="DX637" s="35"/>
      <c r="DY637" s="35"/>
      <c r="DZ637" s="35"/>
      <c r="EA637" s="35"/>
      <c r="EB637" s="35"/>
      <c r="EC637" s="35"/>
      <c r="ED637" s="35"/>
      <c r="EE637" s="35"/>
      <c r="EF637" s="35"/>
      <c r="EG637" s="35"/>
      <c r="EH637" s="35"/>
      <c r="EI637" s="35"/>
      <c r="EJ637" s="35"/>
      <c r="EK637" s="35"/>
      <c r="EL637" s="35"/>
      <c r="EM637" s="35"/>
      <c r="EN637" s="35"/>
      <c r="EO637" s="35"/>
      <c r="EP637" s="35"/>
      <c r="EQ637" s="35"/>
      <c r="ER637" s="35"/>
      <c r="ES637" s="35"/>
      <c r="ET637" s="35"/>
    </row>
    <row r="638" spans="1:150" s="63" customFormat="1" x14ac:dyDescent="0.2">
      <c r="A638" s="221"/>
      <c r="K638" s="70"/>
      <c r="L638" s="70"/>
      <c r="O638" s="64"/>
      <c r="P638" s="64"/>
      <c r="U638" s="52"/>
      <c r="V638" s="52"/>
      <c r="W638" s="102"/>
      <c r="X638" s="102"/>
      <c r="AH638" s="276"/>
      <c r="AN638" s="35"/>
      <c r="AO638" s="35"/>
      <c r="AP638" s="35"/>
      <c r="AQ638" s="35"/>
      <c r="AR638" s="35"/>
      <c r="AS638" s="35"/>
      <c r="AT638" s="35"/>
      <c r="AU638" s="35"/>
      <c r="AV638" s="35"/>
      <c r="AW638" s="35"/>
      <c r="AX638" s="35"/>
      <c r="AY638" s="35"/>
      <c r="AZ638" s="35"/>
      <c r="BA638" s="35"/>
      <c r="BB638" s="35"/>
      <c r="BC638" s="35"/>
      <c r="BD638" s="35"/>
      <c r="BE638" s="35"/>
      <c r="BF638" s="35"/>
      <c r="BG638" s="35"/>
      <c r="BH638" s="35"/>
      <c r="BI638" s="35"/>
      <c r="BJ638" s="35"/>
      <c r="BK638" s="35"/>
      <c r="BL638" s="35"/>
      <c r="BM638" s="35"/>
      <c r="BN638" s="35"/>
      <c r="BO638" s="35"/>
      <c r="BP638" s="35"/>
      <c r="BQ638" s="35"/>
      <c r="BR638" s="35"/>
      <c r="BS638" s="35"/>
      <c r="BT638" s="35"/>
      <c r="BU638" s="35"/>
      <c r="BV638" s="35"/>
      <c r="BW638" s="35"/>
      <c r="BX638" s="35"/>
      <c r="BY638" s="35"/>
      <c r="BZ638" s="35"/>
      <c r="CA638" s="35"/>
      <c r="CB638" s="35"/>
      <c r="CC638" s="35"/>
      <c r="CD638" s="35"/>
      <c r="CE638" s="35"/>
      <c r="CF638" s="35"/>
      <c r="CG638" s="35"/>
      <c r="CH638" s="35"/>
      <c r="CI638" s="35"/>
      <c r="CJ638" s="35"/>
      <c r="CK638" s="35"/>
      <c r="CL638" s="35"/>
      <c r="CM638" s="35"/>
      <c r="CN638" s="35"/>
      <c r="CO638" s="35"/>
      <c r="CP638" s="35"/>
      <c r="CQ638" s="35"/>
      <c r="CR638" s="35"/>
      <c r="CS638" s="35"/>
      <c r="CT638" s="35"/>
      <c r="CU638" s="35"/>
      <c r="CV638" s="35"/>
      <c r="CW638" s="35"/>
      <c r="CX638" s="35"/>
      <c r="CY638" s="35"/>
      <c r="CZ638" s="35"/>
      <c r="DA638" s="35"/>
      <c r="DB638" s="35"/>
      <c r="DC638" s="35"/>
      <c r="DD638" s="35"/>
      <c r="DE638" s="35"/>
      <c r="DF638" s="35"/>
      <c r="DG638" s="35"/>
      <c r="DH638" s="35"/>
      <c r="DI638" s="35"/>
      <c r="DJ638" s="35"/>
      <c r="DK638" s="35"/>
      <c r="DL638" s="35"/>
      <c r="DM638" s="35"/>
      <c r="DN638" s="35"/>
      <c r="DO638" s="35"/>
      <c r="DP638" s="35"/>
      <c r="DQ638" s="35"/>
      <c r="DR638" s="35"/>
      <c r="DS638" s="35"/>
      <c r="DT638" s="35"/>
      <c r="DU638" s="35"/>
      <c r="DV638" s="35"/>
      <c r="DW638" s="35"/>
      <c r="DX638" s="35"/>
      <c r="DY638" s="35"/>
      <c r="DZ638" s="35"/>
      <c r="EA638" s="35"/>
      <c r="EB638" s="35"/>
      <c r="EC638" s="35"/>
      <c r="ED638" s="35"/>
      <c r="EE638" s="35"/>
      <c r="EF638" s="35"/>
      <c r="EG638" s="35"/>
      <c r="EH638" s="35"/>
      <c r="EI638" s="35"/>
      <c r="EJ638" s="35"/>
      <c r="EK638" s="35"/>
      <c r="EL638" s="35"/>
      <c r="EM638" s="35"/>
      <c r="EN638" s="35"/>
      <c r="EO638" s="35"/>
      <c r="EP638" s="35"/>
      <c r="EQ638" s="35"/>
      <c r="ER638" s="35"/>
      <c r="ES638" s="35"/>
      <c r="ET638" s="35"/>
    </row>
    <row r="639" spans="1:150" s="63" customFormat="1" x14ac:dyDescent="0.2">
      <c r="A639" s="221"/>
      <c r="K639" s="70"/>
      <c r="L639" s="70"/>
      <c r="O639" s="64"/>
      <c r="P639" s="64"/>
      <c r="U639" s="52"/>
      <c r="V639" s="52"/>
      <c r="W639" s="102"/>
      <c r="X639" s="102"/>
      <c r="AH639" s="276"/>
      <c r="AN639" s="35"/>
      <c r="AO639" s="35"/>
      <c r="AP639" s="35"/>
      <c r="AQ639" s="35"/>
      <c r="AR639" s="35"/>
      <c r="AS639" s="35"/>
      <c r="AT639" s="35"/>
      <c r="AU639" s="35"/>
      <c r="AV639" s="35"/>
      <c r="AW639" s="35"/>
      <c r="AX639" s="35"/>
      <c r="AY639" s="35"/>
      <c r="AZ639" s="35"/>
      <c r="BA639" s="35"/>
      <c r="BB639" s="35"/>
      <c r="BC639" s="35"/>
      <c r="BD639" s="35"/>
      <c r="BE639" s="35"/>
      <c r="BF639" s="35"/>
      <c r="BG639" s="35"/>
      <c r="BH639" s="35"/>
      <c r="BI639" s="35"/>
      <c r="BJ639" s="35"/>
      <c r="BK639" s="35"/>
      <c r="BL639" s="35"/>
      <c r="BM639" s="35"/>
      <c r="BN639" s="35"/>
      <c r="BO639" s="35"/>
      <c r="BP639" s="35"/>
      <c r="BQ639" s="35"/>
      <c r="BR639" s="35"/>
      <c r="BS639" s="35"/>
      <c r="BT639" s="35"/>
      <c r="BU639" s="35"/>
      <c r="BV639" s="35"/>
      <c r="BW639" s="35"/>
      <c r="BX639" s="35"/>
      <c r="BY639" s="35"/>
      <c r="BZ639" s="35"/>
      <c r="CA639" s="35"/>
      <c r="CB639" s="35"/>
      <c r="CC639" s="35"/>
      <c r="CD639" s="35"/>
      <c r="CE639" s="35"/>
      <c r="CF639" s="35"/>
      <c r="CG639" s="35"/>
      <c r="CH639" s="35"/>
      <c r="CI639" s="35"/>
      <c r="CJ639" s="35"/>
      <c r="CK639" s="35"/>
      <c r="CL639" s="35"/>
      <c r="CM639" s="35"/>
      <c r="CN639" s="35"/>
      <c r="CO639" s="35"/>
      <c r="CP639" s="35"/>
      <c r="CQ639" s="35"/>
      <c r="CR639" s="35"/>
      <c r="CS639" s="35"/>
      <c r="CT639" s="35"/>
      <c r="CU639" s="35"/>
      <c r="CV639" s="35"/>
      <c r="CW639" s="35"/>
      <c r="CX639" s="35"/>
      <c r="CY639" s="35"/>
      <c r="CZ639" s="35"/>
      <c r="DA639" s="35"/>
      <c r="DB639" s="35"/>
      <c r="DC639" s="35"/>
      <c r="DD639" s="35"/>
      <c r="DE639" s="35"/>
      <c r="DF639" s="35"/>
      <c r="DG639" s="35"/>
      <c r="DH639" s="35"/>
      <c r="DI639" s="35"/>
      <c r="DJ639" s="35"/>
      <c r="DK639" s="35"/>
      <c r="DL639" s="35"/>
      <c r="DM639" s="35"/>
      <c r="DN639" s="35"/>
      <c r="DO639" s="35"/>
      <c r="DP639" s="35"/>
      <c r="DQ639" s="35"/>
      <c r="DR639" s="35"/>
      <c r="DS639" s="35"/>
      <c r="DT639" s="35"/>
      <c r="DU639" s="35"/>
      <c r="DV639" s="35"/>
      <c r="DW639" s="35"/>
      <c r="DX639" s="35"/>
      <c r="DY639" s="35"/>
      <c r="DZ639" s="35"/>
      <c r="EA639" s="35"/>
      <c r="EB639" s="35"/>
      <c r="EC639" s="35"/>
      <c r="ED639" s="35"/>
      <c r="EE639" s="35"/>
      <c r="EF639" s="35"/>
      <c r="EG639" s="35"/>
      <c r="EH639" s="35"/>
      <c r="EI639" s="35"/>
      <c r="EJ639" s="35"/>
      <c r="EK639" s="35"/>
      <c r="EL639" s="35"/>
      <c r="EM639" s="35"/>
      <c r="EN639" s="35"/>
      <c r="EO639" s="35"/>
      <c r="EP639" s="35"/>
      <c r="EQ639" s="35"/>
      <c r="ER639" s="35"/>
      <c r="ES639" s="35"/>
      <c r="ET639" s="35"/>
    </row>
    <row r="640" spans="1:150" s="63" customFormat="1" x14ac:dyDescent="0.2">
      <c r="A640" s="221"/>
      <c r="K640" s="70"/>
      <c r="L640" s="70"/>
      <c r="O640" s="64"/>
      <c r="P640" s="64"/>
      <c r="U640" s="52"/>
      <c r="V640" s="52"/>
      <c r="W640" s="102"/>
      <c r="X640" s="102"/>
      <c r="AH640" s="276"/>
      <c r="AN640" s="35"/>
      <c r="AO640" s="35"/>
      <c r="AP640" s="35"/>
      <c r="AQ640" s="35"/>
      <c r="AR640" s="35"/>
      <c r="AS640" s="35"/>
      <c r="AT640" s="35"/>
      <c r="AU640" s="35"/>
      <c r="AV640" s="35"/>
      <c r="AW640" s="35"/>
      <c r="AX640" s="35"/>
      <c r="AY640" s="35"/>
      <c r="AZ640" s="35"/>
      <c r="BA640" s="35"/>
      <c r="BB640" s="35"/>
      <c r="BC640" s="35"/>
      <c r="BD640" s="35"/>
      <c r="BE640" s="35"/>
      <c r="BF640" s="35"/>
      <c r="BG640" s="35"/>
      <c r="BH640" s="35"/>
      <c r="BI640" s="35"/>
      <c r="BJ640" s="35"/>
      <c r="BK640" s="35"/>
      <c r="BL640" s="35"/>
      <c r="BM640" s="35"/>
      <c r="BN640" s="35"/>
      <c r="BO640" s="35"/>
      <c r="BP640" s="35"/>
      <c r="BQ640" s="35"/>
      <c r="BR640" s="35"/>
      <c r="BS640" s="35"/>
      <c r="BT640" s="35"/>
      <c r="BU640" s="35"/>
      <c r="BV640" s="35"/>
      <c r="BW640" s="35"/>
      <c r="BX640" s="35"/>
      <c r="BY640" s="35"/>
      <c r="BZ640" s="35"/>
      <c r="CA640" s="35"/>
      <c r="CB640" s="35"/>
      <c r="CC640" s="35"/>
      <c r="CD640" s="35"/>
      <c r="CE640" s="35"/>
      <c r="CF640" s="35"/>
      <c r="CG640" s="35"/>
      <c r="CH640" s="35"/>
      <c r="CI640" s="35"/>
      <c r="CJ640" s="35"/>
      <c r="CK640" s="35"/>
      <c r="CL640" s="35"/>
      <c r="CM640" s="35"/>
      <c r="CN640" s="35"/>
      <c r="CO640" s="35"/>
      <c r="CP640" s="35"/>
      <c r="CQ640" s="35"/>
      <c r="CR640" s="35"/>
      <c r="CS640" s="35"/>
      <c r="CT640" s="35"/>
      <c r="CU640" s="35"/>
      <c r="CV640" s="35"/>
      <c r="CW640" s="35"/>
      <c r="CX640" s="35"/>
      <c r="CY640" s="35"/>
      <c r="CZ640" s="35"/>
      <c r="DA640" s="35"/>
      <c r="DB640" s="35"/>
      <c r="DC640" s="35"/>
      <c r="DD640" s="35"/>
      <c r="DE640" s="35"/>
      <c r="DF640" s="35"/>
      <c r="DG640" s="35"/>
      <c r="DH640" s="35"/>
      <c r="DI640" s="35"/>
      <c r="DJ640" s="35"/>
      <c r="DK640" s="35"/>
      <c r="DL640" s="35"/>
      <c r="DM640" s="35"/>
      <c r="DN640" s="35"/>
      <c r="DO640" s="35"/>
      <c r="DP640" s="35"/>
      <c r="DQ640" s="35"/>
      <c r="DR640" s="35"/>
      <c r="DS640" s="35"/>
      <c r="DT640" s="35"/>
      <c r="DU640" s="35"/>
      <c r="DV640" s="35"/>
      <c r="DW640" s="35"/>
      <c r="DX640" s="35"/>
      <c r="DY640" s="35"/>
      <c r="DZ640" s="35"/>
      <c r="EA640" s="35"/>
      <c r="EB640" s="35"/>
      <c r="EC640" s="35"/>
      <c r="ED640" s="35"/>
      <c r="EE640" s="35"/>
      <c r="EF640" s="35"/>
      <c r="EG640" s="35"/>
      <c r="EH640" s="35"/>
      <c r="EI640" s="35"/>
      <c r="EJ640" s="35"/>
      <c r="EK640" s="35"/>
      <c r="EL640" s="35"/>
      <c r="EM640" s="35"/>
      <c r="EN640" s="35"/>
      <c r="EO640" s="35"/>
      <c r="EP640" s="35"/>
      <c r="EQ640" s="35"/>
      <c r="ER640" s="35"/>
      <c r="ES640" s="35"/>
      <c r="ET640" s="35"/>
    </row>
    <row r="641" spans="1:150" s="63" customFormat="1" x14ac:dyDescent="0.2">
      <c r="A641" s="221"/>
      <c r="K641" s="70"/>
      <c r="L641" s="70"/>
      <c r="O641" s="64"/>
      <c r="P641" s="64"/>
      <c r="U641" s="52"/>
      <c r="V641" s="52"/>
      <c r="W641" s="102"/>
      <c r="X641" s="102"/>
      <c r="AH641" s="276"/>
      <c r="AN641" s="35"/>
      <c r="AO641" s="35"/>
      <c r="AP641" s="35"/>
      <c r="AQ641" s="35"/>
      <c r="AR641" s="35"/>
      <c r="AS641" s="35"/>
      <c r="AT641" s="35"/>
      <c r="AU641" s="35"/>
      <c r="AV641" s="35"/>
      <c r="AW641" s="35"/>
      <c r="AX641" s="35"/>
      <c r="AY641" s="35"/>
      <c r="AZ641" s="35"/>
      <c r="BA641" s="35"/>
      <c r="BB641" s="35"/>
      <c r="BC641" s="35"/>
      <c r="BD641" s="35"/>
      <c r="BE641" s="35"/>
      <c r="BF641" s="35"/>
      <c r="BG641" s="35"/>
      <c r="BH641" s="35"/>
      <c r="BI641" s="35"/>
      <c r="BJ641" s="35"/>
      <c r="BK641" s="35"/>
      <c r="BL641" s="35"/>
      <c r="BM641" s="35"/>
      <c r="BN641" s="35"/>
      <c r="BO641" s="35"/>
      <c r="BP641" s="35"/>
      <c r="BQ641" s="35"/>
      <c r="BR641" s="35"/>
      <c r="BS641" s="35"/>
      <c r="BT641" s="35"/>
      <c r="BU641" s="35"/>
      <c r="BV641" s="35"/>
      <c r="BW641" s="35"/>
      <c r="BX641" s="35"/>
      <c r="BY641" s="35"/>
      <c r="BZ641" s="35"/>
      <c r="CA641" s="35"/>
      <c r="CB641" s="35"/>
      <c r="CC641" s="35"/>
      <c r="CD641" s="35"/>
      <c r="CE641" s="35"/>
      <c r="CF641" s="35"/>
      <c r="CG641" s="35"/>
      <c r="CH641" s="35"/>
      <c r="CI641" s="35"/>
      <c r="CJ641" s="35"/>
      <c r="CK641" s="35"/>
      <c r="CL641" s="35"/>
      <c r="CM641" s="35"/>
      <c r="CN641" s="35"/>
      <c r="CO641" s="35"/>
      <c r="CP641" s="35"/>
      <c r="CQ641" s="35"/>
      <c r="CR641" s="35"/>
      <c r="CS641" s="35"/>
      <c r="CT641" s="35"/>
      <c r="CU641" s="35"/>
      <c r="CV641" s="35"/>
      <c r="CW641" s="35"/>
      <c r="CX641" s="35"/>
      <c r="CY641" s="35"/>
      <c r="CZ641" s="35"/>
      <c r="DA641" s="35"/>
      <c r="DB641" s="35"/>
      <c r="DC641" s="35"/>
      <c r="DD641" s="35"/>
      <c r="DE641" s="35"/>
      <c r="DF641" s="35"/>
      <c r="DG641" s="35"/>
      <c r="DH641" s="35"/>
      <c r="DI641" s="35"/>
      <c r="DJ641" s="35"/>
      <c r="DK641" s="35"/>
      <c r="DL641" s="35"/>
      <c r="DM641" s="35"/>
      <c r="DN641" s="35"/>
      <c r="DO641" s="35"/>
      <c r="DP641" s="35"/>
      <c r="DQ641" s="35"/>
      <c r="DR641" s="35"/>
      <c r="DS641" s="35"/>
      <c r="DT641" s="35"/>
      <c r="DU641" s="35"/>
      <c r="DV641" s="35"/>
      <c r="DW641" s="35"/>
      <c r="DX641" s="35"/>
      <c r="DY641" s="35"/>
      <c r="DZ641" s="35"/>
      <c r="EA641" s="35"/>
      <c r="EB641" s="35"/>
      <c r="EC641" s="35"/>
      <c r="ED641" s="35"/>
      <c r="EE641" s="35"/>
      <c r="EF641" s="35"/>
      <c r="EG641" s="35"/>
      <c r="EH641" s="35"/>
      <c r="EI641" s="35"/>
      <c r="EJ641" s="35"/>
      <c r="EK641" s="35"/>
      <c r="EL641" s="35"/>
      <c r="EM641" s="35"/>
      <c r="EN641" s="35"/>
      <c r="EO641" s="35"/>
      <c r="EP641" s="35"/>
      <c r="EQ641" s="35"/>
      <c r="ER641" s="35"/>
      <c r="ES641" s="35"/>
      <c r="ET641" s="35"/>
    </row>
    <row r="642" spans="1:150" s="63" customFormat="1" x14ac:dyDescent="0.2">
      <c r="A642" s="221"/>
      <c r="K642" s="70"/>
      <c r="L642" s="70"/>
      <c r="O642" s="64"/>
      <c r="P642" s="64"/>
      <c r="U642" s="52"/>
      <c r="V642" s="52"/>
      <c r="W642" s="102"/>
      <c r="X642" s="102"/>
      <c r="AH642" s="276"/>
      <c r="AN642" s="35"/>
      <c r="AO642" s="35"/>
      <c r="AP642" s="35"/>
      <c r="AQ642" s="35"/>
      <c r="AR642" s="35"/>
      <c r="AS642" s="35"/>
      <c r="AT642" s="35"/>
      <c r="AU642" s="35"/>
      <c r="AV642" s="35"/>
      <c r="AW642" s="35"/>
      <c r="AX642" s="35"/>
      <c r="AY642" s="35"/>
      <c r="AZ642" s="35"/>
      <c r="BA642" s="35"/>
      <c r="BB642" s="35"/>
      <c r="BC642" s="35"/>
      <c r="BD642" s="35"/>
      <c r="BE642" s="35"/>
      <c r="BF642" s="35"/>
      <c r="BG642" s="35"/>
      <c r="BH642" s="35"/>
      <c r="BI642" s="35"/>
      <c r="BJ642" s="35"/>
      <c r="BK642" s="35"/>
      <c r="BL642" s="35"/>
      <c r="BM642" s="35"/>
      <c r="BN642" s="35"/>
      <c r="BO642" s="35"/>
      <c r="BP642" s="35"/>
      <c r="BQ642" s="35"/>
      <c r="BR642" s="35"/>
      <c r="BS642" s="35"/>
      <c r="BT642" s="35"/>
      <c r="BU642" s="35"/>
      <c r="BV642" s="35"/>
      <c r="BW642" s="35"/>
      <c r="BX642" s="35"/>
      <c r="BY642" s="35"/>
      <c r="BZ642" s="35"/>
      <c r="CA642" s="35"/>
      <c r="CB642" s="35"/>
      <c r="CC642" s="35"/>
      <c r="CD642" s="35"/>
      <c r="CE642" s="35"/>
      <c r="CF642" s="35"/>
      <c r="CG642" s="35"/>
      <c r="CH642" s="35"/>
      <c r="CI642" s="35"/>
      <c r="CJ642" s="35"/>
      <c r="CK642" s="35"/>
      <c r="CL642" s="35"/>
      <c r="CM642" s="35"/>
      <c r="CN642" s="35"/>
      <c r="CO642" s="35"/>
      <c r="CP642" s="35"/>
      <c r="CQ642" s="35"/>
      <c r="CR642" s="35"/>
      <c r="CS642" s="35"/>
      <c r="CT642" s="35"/>
      <c r="CU642" s="35"/>
      <c r="CV642" s="35"/>
      <c r="CW642" s="35"/>
      <c r="CX642" s="35"/>
      <c r="CY642" s="35"/>
      <c r="CZ642" s="35"/>
      <c r="DA642" s="35"/>
      <c r="DB642" s="35"/>
      <c r="DC642" s="35"/>
      <c r="DD642" s="35"/>
      <c r="DE642" s="35"/>
      <c r="DF642" s="35"/>
      <c r="DG642" s="35"/>
      <c r="DH642" s="35"/>
      <c r="DI642" s="35"/>
      <c r="DJ642" s="35"/>
      <c r="DK642" s="35"/>
      <c r="DL642" s="35"/>
      <c r="DM642" s="35"/>
      <c r="DN642" s="35"/>
      <c r="DO642" s="35"/>
      <c r="DP642" s="35"/>
      <c r="DQ642" s="35"/>
      <c r="DR642" s="35"/>
      <c r="DS642" s="35"/>
      <c r="DT642" s="35"/>
      <c r="DU642" s="35"/>
      <c r="DV642" s="35"/>
      <c r="DW642" s="35"/>
      <c r="DX642" s="35"/>
      <c r="DY642" s="35"/>
      <c r="DZ642" s="35"/>
      <c r="EA642" s="35"/>
      <c r="EB642" s="35"/>
      <c r="EC642" s="35"/>
      <c r="ED642" s="35"/>
      <c r="EE642" s="35"/>
      <c r="EF642" s="35"/>
      <c r="EG642" s="35"/>
      <c r="EH642" s="35"/>
      <c r="EI642" s="35"/>
      <c r="EJ642" s="35"/>
      <c r="EK642" s="35"/>
      <c r="EL642" s="35"/>
      <c r="EM642" s="35"/>
      <c r="EN642" s="35"/>
      <c r="EO642" s="35"/>
      <c r="EP642" s="35"/>
      <c r="EQ642" s="35"/>
      <c r="ER642" s="35"/>
      <c r="ES642" s="35"/>
      <c r="ET642" s="35"/>
    </row>
    <row r="643" spans="1:150" s="63" customFormat="1" x14ac:dyDescent="0.2">
      <c r="A643" s="221"/>
      <c r="K643" s="70"/>
      <c r="L643" s="70"/>
      <c r="O643" s="64"/>
      <c r="P643" s="64"/>
      <c r="U643" s="52"/>
      <c r="V643" s="52"/>
      <c r="W643" s="102"/>
      <c r="X643" s="102"/>
      <c r="AH643" s="276"/>
      <c r="AN643" s="35"/>
      <c r="AO643" s="35"/>
      <c r="AP643" s="35"/>
      <c r="AQ643" s="35"/>
      <c r="AR643" s="35"/>
      <c r="AS643" s="35"/>
      <c r="AT643" s="35"/>
      <c r="AU643" s="35"/>
      <c r="AV643" s="35"/>
      <c r="AW643" s="35"/>
      <c r="AX643" s="35"/>
      <c r="AY643" s="35"/>
      <c r="AZ643" s="35"/>
      <c r="BA643" s="35"/>
      <c r="BB643" s="35"/>
      <c r="BC643" s="35"/>
      <c r="BD643" s="35"/>
      <c r="BE643" s="35"/>
      <c r="BF643" s="35"/>
      <c r="BG643" s="35"/>
      <c r="BH643" s="35"/>
      <c r="BI643" s="35"/>
      <c r="BJ643" s="35"/>
      <c r="BK643" s="35"/>
      <c r="BL643" s="35"/>
      <c r="BM643" s="35"/>
      <c r="BN643" s="35"/>
      <c r="BO643" s="35"/>
      <c r="BP643" s="35"/>
      <c r="BQ643" s="35"/>
      <c r="BR643" s="35"/>
      <c r="BS643" s="35"/>
      <c r="BT643" s="35"/>
      <c r="BU643" s="35"/>
      <c r="BV643" s="35"/>
      <c r="BW643" s="35"/>
      <c r="BX643" s="35"/>
      <c r="BY643" s="35"/>
      <c r="BZ643" s="35"/>
      <c r="CA643" s="35"/>
      <c r="CB643" s="35"/>
      <c r="CC643" s="35"/>
      <c r="CD643" s="35"/>
      <c r="CE643" s="35"/>
      <c r="CF643" s="35"/>
      <c r="CG643" s="35"/>
      <c r="CH643" s="35"/>
      <c r="CI643" s="35"/>
      <c r="CJ643" s="35"/>
      <c r="CK643" s="35"/>
      <c r="CL643" s="35"/>
      <c r="CM643" s="35"/>
      <c r="CN643" s="35"/>
      <c r="CO643" s="35"/>
      <c r="CP643" s="35"/>
      <c r="CQ643" s="35"/>
      <c r="CR643" s="35"/>
      <c r="CS643" s="35"/>
      <c r="CT643" s="35"/>
      <c r="CU643" s="35"/>
      <c r="CV643" s="35"/>
      <c r="CW643" s="35"/>
      <c r="CX643" s="35"/>
      <c r="CY643" s="35"/>
      <c r="CZ643" s="35"/>
      <c r="DA643" s="35"/>
      <c r="DB643" s="35"/>
      <c r="DC643" s="35"/>
      <c r="DD643" s="35"/>
      <c r="DE643" s="35"/>
      <c r="DF643" s="35"/>
      <c r="DG643" s="35"/>
      <c r="DH643" s="35"/>
      <c r="DI643" s="35"/>
      <c r="DJ643" s="35"/>
      <c r="DK643" s="35"/>
      <c r="DL643" s="35"/>
      <c r="DM643" s="35"/>
      <c r="DN643" s="35"/>
      <c r="DO643" s="35"/>
      <c r="DP643" s="35"/>
      <c r="DQ643" s="35"/>
      <c r="DR643" s="35"/>
      <c r="DS643" s="35"/>
      <c r="DT643" s="35"/>
      <c r="DU643" s="35"/>
      <c r="DV643" s="35"/>
      <c r="DW643" s="35"/>
      <c r="DX643" s="35"/>
      <c r="DY643" s="35"/>
      <c r="DZ643" s="35"/>
      <c r="EA643" s="35"/>
      <c r="EB643" s="35"/>
      <c r="EC643" s="35"/>
      <c r="ED643" s="35"/>
      <c r="EE643" s="35"/>
      <c r="EF643" s="35"/>
      <c r="EG643" s="35"/>
      <c r="EH643" s="35"/>
      <c r="EI643" s="35"/>
      <c r="EJ643" s="35"/>
      <c r="EK643" s="35"/>
      <c r="EL643" s="35"/>
      <c r="EM643" s="35"/>
      <c r="EN643" s="35"/>
      <c r="EO643" s="35"/>
      <c r="EP643" s="35"/>
      <c r="EQ643" s="35"/>
      <c r="ER643" s="35"/>
      <c r="ES643" s="35"/>
      <c r="ET643" s="35"/>
    </row>
    <row r="644" spans="1:150" s="63" customFormat="1" x14ac:dyDescent="0.2">
      <c r="A644" s="221"/>
      <c r="K644" s="70"/>
      <c r="L644" s="70"/>
      <c r="O644" s="64"/>
      <c r="P644" s="64"/>
      <c r="U644" s="52"/>
      <c r="V644" s="52"/>
      <c r="W644" s="102"/>
      <c r="X644" s="102"/>
      <c r="AH644" s="276"/>
      <c r="AN644" s="35"/>
      <c r="AO644" s="35"/>
      <c r="AP644" s="35"/>
      <c r="AQ644" s="35"/>
      <c r="AR644" s="35"/>
      <c r="AS644" s="35"/>
      <c r="AT644" s="35"/>
      <c r="AU644" s="35"/>
      <c r="AV644" s="35"/>
      <c r="AW644" s="35"/>
      <c r="AX644" s="35"/>
      <c r="AY644" s="35"/>
      <c r="AZ644" s="35"/>
      <c r="BA644" s="35"/>
      <c r="BB644" s="35"/>
      <c r="BC644" s="35"/>
      <c r="BD644" s="35"/>
      <c r="BE644" s="35"/>
      <c r="BF644" s="35"/>
      <c r="BG644" s="35"/>
      <c r="BH644" s="35"/>
      <c r="BI644" s="35"/>
      <c r="BJ644" s="35"/>
      <c r="BK644" s="35"/>
      <c r="BL644" s="35"/>
      <c r="BM644" s="35"/>
      <c r="BN644" s="35"/>
      <c r="BO644" s="35"/>
      <c r="BP644" s="35"/>
      <c r="BQ644" s="35"/>
      <c r="BR644" s="35"/>
      <c r="BS644" s="35"/>
      <c r="BT644" s="35"/>
      <c r="BU644" s="35"/>
      <c r="BV644" s="35"/>
      <c r="BW644" s="35"/>
      <c r="BX644" s="35"/>
      <c r="BY644" s="35"/>
      <c r="BZ644" s="35"/>
      <c r="CA644" s="35"/>
      <c r="CB644" s="35"/>
      <c r="CC644" s="35"/>
      <c r="CD644" s="35"/>
      <c r="CE644" s="35"/>
      <c r="CF644" s="35"/>
      <c r="CG644" s="35"/>
      <c r="CH644" s="35"/>
      <c r="CI644" s="35"/>
      <c r="CJ644" s="35"/>
      <c r="CK644" s="35"/>
      <c r="CL644" s="35"/>
      <c r="CM644" s="35"/>
      <c r="CN644" s="35"/>
      <c r="CO644" s="35"/>
      <c r="CP644" s="35"/>
      <c r="CQ644" s="35"/>
      <c r="CR644" s="35"/>
      <c r="CS644" s="35"/>
      <c r="CT644" s="35"/>
      <c r="CU644" s="35"/>
      <c r="CV644" s="35"/>
      <c r="CW644" s="35"/>
      <c r="CX644" s="35"/>
      <c r="CY644" s="35"/>
      <c r="CZ644" s="35"/>
      <c r="DA644" s="35"/>
      <c r="DB644" s="35"/>
      <c r="DC644" s="35"/>
      <c r="DD644" s="35"/>
      <c r="DE644" s="35"/>
      <c r="DF644" s="35"/>
      <c r="DG644" s="35"/>
      <c r="DH644" s="35"/>
      <c r="DI644" s="35"/>
      <c r="DJ644" s="35"/>
      <c r="DK644" s="35"/>
      <c r="DL644" s="35"/>
      <c r="DM644" s="35"/>
      <c r="DN644" s="35"/>
      <c r="DO644" s="35"/>
      <c r="DP644" s="35"/>
      <c r="DQ644" s="35"/>
      <c r="DR644" s="35"/>
      <c r="DS644" s="35"/>
      <c r="DT644" s="35"/>
      <c r="DU644" s="35"/>
      <c r="DV644" s="35"/>
      <c r="DW644" s="35"/>
      <c r="DX644" s="35"/>
      <c r="DY644" s="35"/>
      <c r="DZ644" s="35"/>
      <c r="EA644" s="35"/>
      <c r="EB644" s="35"/>
      <c r="EC644" s="35"/>
      <c r="ED644" s="35"/>
      <c r="EE644" s="35"/>
      <c r="EF644" s="35"/>
      <c r="EG644" s="35"/>
      <c r="EH644" s="35"/>
      <c r="EI644" s="35"/>
      <c r="EJ644" s="35"/>
      <c r="EK644" s="35"/>
      <c r="EL644" s="35"/>
      <c r="EM644" s="35"/>
      <c r="EN644" s="35"/>
      <c r="EO644" s="35"/>
      <c r="EP644" s="35"/>
      <c r="EQ644" s="35"/>
      <c r="ER644" s="35"/>
      <c r="ES644" s="35"/>
      <c r="ET644" s="35"/>
    </row>
    <row r="645" spans="1:150" s="63" customFormat="1" x14ac:dyDescent="0.2">
      <c r="A645" s="221"/>
      <c r="K645" s="70"/>
      <c r="L645" s="70"/>
      <c r="O645" s="64"/>
      <c r="P645" s="64"/>
      <c r="U645" s="52"/>
      <c r="V645" s="52"/>
      <c r="W645" s="102"/>
      <c r="X645" s="102"/>
      <c r="AH645" s="276"/>
      <c r="AN645" s="35"/>
      <c r="AO645" s="35"/>
      <c r="AP645" s="35"/>
      <c r="AQ645" s="35"/>
      <c r="AR645" s="35"/>
      <c r="AS645" s="35"/>
      <c r="AT645" s="35"/>
      <c r="AU645" s="35"/>
      <c r="AV645" s="35"/>
      <c r="AW645" s="35"/>
      <c r="AX645" s="35"/>
      <c r="AY645" s="35"/>
      <c r="AZ645" s="35"/>
      <c r="BA645" s="35"/>
      <c r="BB645" s="35"/>
      <c r="BC645" s="35"/>
      <c r="BD645" s="35"/>
      <c r="BE645" s="35"/>
      <c r="BF645" s="35"/>
      <c r="BG645" s="35"/>
      <c r="BH645" s="35"/>
      <c r="BI645" s="35"/>
      <c r="BJ645" s="35"/>
      <c r="BK645" s="35"/>
      <c r="BL645" s="35"/>
      <c r="BM645" s="35"/>
      <c r="BN645" s="35"/>
      <c r="BO645" s="35"/>
      <c r="BP645" s="35"/>
      <c r="BQ645" s="35"/>
      <c r="BR645" s="35"/>
      <c r="BS645" s="35"/>
      <c r="BT645" s="35"/>
      <c r="BU645" s="35"/>
      <c r="BV645" s="35"/>
      <c r="BW645" s="35"/>
      <c r="BX645" s="35"/>
      <c r="BY645" s="35"/>
      <c r="BZ645" s="35"/>
      <c r="CA645" s="35"/>
      <c r="CB645" s="35"/>
      <c r="CC645" s="35"/>
      <c r="CD645" s="35"/>
      <c r="CE645" s="35"/>
      <c r="CF645" s="35"/>
      <c r="CG645" s="35"/>
      <c r="CH645" s="35"/>
      <c r="CI645" s="35"/>
      <c r="CJ645" s="35"/>
      <c r="CK645" s="35"/>
      <c r="CL645" s="35"/>
      <c r="CM645" s="35"/>
      <c r="CN645" s="35"/>
      <c r="CO645" s="35"/>
      <c r="CP645" s="35"/>
      <c r="CQ645" s="35"/>
      <c r="CR645" s="35"/>
      <c r="CS645" s="35"/>
      <c r="CT645" s="35"/>
      <c r="CU645" s="35"/>
      <c r="CV645" s="35"/>
      <c r="CW645" s="35"/>
      <c r="CX645" s="35"/>
      <c r="CY645" s="35"/>
      <c r="CZ645" s="35"/>
      <c r="DA645" s="35"/>
      <c r="DB645" s="35"/>
      <c r="DC645" s="35"/>
      <c r="DD645" s="35"/>
      <c r="DE645" s="35"/>
      <c r="DF645" s="35"/>
      <c r="DG645" s="35"/>
      <c r="DH645" s="35"/>
      <c r="DI645" s="35"/>
      <c r="DJ645" s="35"/>
      <c r="DK645" s="35"/>
      <c r="DL645" s="35"/>
      <c r="DM645" s="35"/>
      <c r="DN645" s="35"/>
      <c r="DO645" s="35"/>
      <c r="DP645" s="35"/>
      <c r="DQ645" s="35"/>
      <c r="DR645" s="35"/>
      <c r="DS645" s="35"/>
      <c r="DT645" s="35"/>
      <c r="DU645" s="35"/>
      <c r="DV645" s="35"/>
      <c r="DW645" s="35"/>
      <c r="DX645" s="35"/>
      <c r="DY645" s="35"/>
      <c r="DZ645" s="35"/>
      <c r="EA645" s="35"/>
      <c r="EB645" s="35"/>
      <c r="EC645" s="35"/>
      <c r="ED645" s="35"/>
      <c r="EE645" s="35"/>
      <c r="EF645" s="35"/>
      <c r="EG645" s="35"/>
      <c r="EH645" s="35"/>
      <c r="EI645" s="35"/>
      <c r="EJ645" s="35"/>
      <c r="EK645" s="35"/>
      <c r="EL645" s="35"/>
      <c r="EM645" s="35"/>
      <c r="EN645" s="35"/>
      <c r="EO645" s="35"/>
      <c r="EP645" s="35"/>
      <c r="EQ645" s="35"/>
      <c r="ER645" s="35"/>
      <c r="ES645" s="35"/>
      <c r="ET645" s="35"/>
    </row>
    <row r="646" spans="1:150" s="63" customFormat="1" x14ac:dyDescent="0.2">
      <c r="A646" s="221"/>
      <c r="K646" s="70"/>
      <c r="L646" s="70"/>
      <c r="O646" s="64"/>
      <c r="P646" s="64"/>
      <c r="U646" s="52"/>
      <c r="V646" s="52"/>
      <c r="W646" s="102"/>
      <c r="X646" s="102"/>
      <c r="AH646" s="276"/>
      <c r="AN646" s="35"/>
      <c r="AO646" s="35"/>
      <c r="AP646" s="35"/>
      <c r="AQ646" s="35"/>
      <c r="AR646" s="35"/>
      <c r="AS646" s="35"/>
      <c r="AT646" s="35"/>
      <c r="AU646" s="35"/>
      <c r="AV646" s="35"/>
      <c r="AW646" s="35"/>
      <c r="AX646" s="35"/>
      <c r="AY646" s="35"/>
      <c r="AZ646" s="35"/>
      <c r="BA646" s="35"/>
      <c r="BB646" s="35"/>
      <c r="BC646" s="35"/>
      <c r="BD646" s="35"/>
      <c r="BE646" s="35"/>
      <c r="BF646" s="35"/>
      <c r="BG646" s="35"/>
      <c r="BH646" s="35"/>
      <c r="BI646" s="35"/>
      <c r="BJ646" s="35"/>
      <c r="BK646" s="35"/>
      <c r="BL646" s="35"/>
      <c r="BM646" s="35"/>
      <c r="BN646" s="35"/>
      <c r="BO646" s="35"/>
      <c r="BP646" s="35"/>
      <c r="BQ646" s="35"/>
      <c r="BR646" s="35"/>
      <c r="BS646" s="35"/>
      <c r="BT646" s="35"/>
      <c r="BU646" s="35"/>
      <c r="BV646" s="35"/>
      <c r="BW646" s="35"/>
      <c r="BX646" s="35"/>
      <c r="BY646" s="35"/>
      <c r="BZ646" s="35"/>
      <c r="CA646" s="35"/>
      <c r="CB646" s="35"/>
      <c r="CC646" s="35"/>
      <c r="CD646" s="35"/>
      <c r="CE646" s="35"/>
      <c r="CF646" s="35"/>
      <c r="CG646" s="35"/>
      <c r="CH646" s="35"/>
      <c r="CI646" s="35"/>
      <c r="CJ646" s="35"/>
      <c r="CK646" s="35"/>
      <c r="CL646" s="35"/>
      <c r="CM646" s="35"/>
      <c r="CN646" s="35"/>
      <c r="CO646" s="35"/>
      <c r="CP646" s="35"/>
      <c r="CQ646" s="35"/>
      <c r="CR646" s="35"/>
      <c r="CS646" s="35"/>
      <c r="CT646" s="35"/>
      <c r="CU646" s="35"/>
      <c r="CV646" s="35"/>
      <c r="CW646" s="35"/>
      <c r="CX646" s="35"/>
      <c r="CY646" s="35"/>
      <c r="CZ646" s="35"/>
      <c r="DA646" s="35"/>
      <c r="DB646" s="35"/>
      <c r="DC646" s="35"/>
      <c r="DD646" s="35"/>
      <c r="DE646" s="35"/>
      <c r="DF646" s="35"/>
      <c r="DG646" s="35"/>
      <c r="DH646" s="35"/>
      <c r="DI646" s="35"/>
      <c r="DJ646" s="35"/>
      <c r="DK646" s="35"/>
      <c r="DL646" s="35"/>
      <c r="DM646" s="35"/>
      <c r="DN646" s="35"/>
      <c r="DO646" s="35"/>
      <c r="DP646" s="35"/>
      <c r="DQ646" s="35"/>
      <c r="DR646" s="35"/>
      <c r="DS646" s="35"/>
      <c r="DT646" s="35"/>
      <c r="DU646" s="35"/>
      <c r="DV646" s="35"/>
      <c r="DW646" s="35"/>
      <c r="DX646" s="35"/>
      <c r="DY646" s="35"/>
      <c r="DZ646" s="35"/>
      <c r="EA646" s="35"/>
      <c r="EB646" s="35"/>
      <c r="EC646" s="35"/>
      <c r="ED646" s="35"/>
      <c r="EE646" s="35"/>
      <c r="EF646" s="35"/>
      <c r="EG646" s="35"/>
      <c r="EH646" s="35"/>
      <c r="EI646" s="35"/>
      <c r="EJ646" s="35"/>
      <c r="EK646" s="35"/>
      <c r="EL646" s="35"/>
      <c r="EM646" s="35"/>
      <c r="EN646" s="35"/>
      <c r="EO646" s="35"/>
      <c r="EP646" s="35"/>
      <c r="EQ646" s="35"/>
      <c r="ER646" s="35"/>
      <c r="ES646" s="35"/>
      <c r="ET646" s="35"/>
    </row>
    <row r="647" spans="1:150" s="63" customFormat="1" x14ac:dyDescent="0.2">
      <c r="A647" s="221"/>
      <c r="K647" s="70"/>
      <c r="L647" s="70"/>
      <c r="O647" s="64"/>
      <c r="P647" s="64"/>
      <c r="U647" s="52"/>
      <c r="V647" s="52"/>
      <c r="W647" s="102"/>
      <c r="X647" s="102"/>
      <c r="AH647" s="276"/>
      <c r="AN647" s="35"/>
      <c r="AO647" s="35"/>
      <c r="AP647" s="35"/>
      <c r="AQ647" s="35"/>
      <c r="AR647" s="35"/>
      <c r="AS647" s="35"/>
      <c r="AT647" s="35"/>
      <c r="AU647" s="35"/>
      <c r="AV647" s="35"/>
      <c r="AW647" s="35"/>
      <c r="AX647" s="35"/>
      <c r="AY647" s="35"/>
      <c r="AZ647" s="35"/>
      <c r="BA647" s="35"/>
      <c r="BB647" s="35"/>
      <c r="BC647" s="35"/>
      <c r="BD647" s="35"/>
      <c r="BE647" s="35"/>
      <c r="BF647" s="35"/>
      <c r="BG647" s="35"/>
      <c r="BH647" s="35"/>
      <c r="BI647" s="35"/>
      <c r="BJ647" s="35"/>
      <c r="BK647" s="35"/>
      <c r="BL647" s="35"/>
      <c r="BM647" s="35"/>
      <c r="BN647" s="35"/>
      <c r="BO647" s="35"/>
      <c r="BP647" s="35"/>
      <c r="BQ647" s="35"/>
      <c r="BR647" s="35"/>
      <c r="BS647" s="35"/>
      <c r="BT647" s="35"/>
      <c r="BU647" s="35"/>
      <c r="BV647" s="35"/>
      <c r="BW647" s="35"/>
      <c r="BX647" s="35"/>
      <c r="BY647" s="35"/>
      <c r="BZ647" s="35"/>
      <c r="CA647" s="35"/>
      <c r="CB647" s="35"/>
      <c r="CC647" s="35"/>
      <c r="CD647" s="35"/>
      <c r="CE647" s="35"/>
      <c r="CF647" s="35"/>
      <c r="CG647" s="35"/>
      <c r="CH647" s="35"/>
      <c r="CI647" s="35"/>
      <c r="CJ647" s="35"/>
      <c r="CK647" s="35"/>
      <c r="CL647" s="35"/>
      <c r="CM647" s="35"/>
      <c r="CN647" s="35"/>
      <c r="CO647" s="35"/>
      <c r="CP647" s="35"/>
      <c r="CQ647" s="35"/>
      <c r="CR647" s="35"/>
      <c r="CS647" s="35"/>
      <c r="CT647" s="35"/>
      <c r="CU647" s="35"/>
      <c r="CV647" s="35"/>
      <c r="CW647" s="35"/>
      <c r="CX647" s="35"/>
      <c r="CY647" s="35"/>
      <c r="CZ647" s="35"/>
      <c r="DA647" s="35"/>
      <c r="DB647" s="35"/>
      <c r="DC647" s="35"/>
      <c r="DD647" s="35"/>
      <c r="DE647" s="35"/>
      <c r="DF647" s="35"/>
      <c r="DG647" s="35"/>
      <c r="DH647" s="35"/>
      <c r="DI647" s="35"/>
      <c r="DJ647" s="35"/>
      <c r="DK647" s="35"/>
      <c r="DL647" s="35"/>
      <c r="DM647" s="35"/>
      <c r="DN647" s="35"/>
      <c r="DO647" s="35"/>
      <c r="DP647" s="35"/>
      <c r="DQ647" s="35"/>
      <c r="DR647" s="35"/>
      <c r="DS647" s="35"/>
      <c r="DT647" s="35"/>
      <c r="DU647" s="35"/>
      <c r="DV647" s="35"/>
      <c r="DW647" s="35"/>
      <c r="DX647" s="35"/>
      <c r="DY647" s="35"/>
      <c r="DZ647" s="35"/>
      <c r="EA647" s="35"/>
      <c r="EB647" s="35"/>
      <c r="EC647" s="35"/>
      <c r="ED647" s="35"/>
      <c r="EE647" s="35"/>
      <c r="EF647" s="35"/>
      <c r="EG647" s="35"/>
      <c r="EH647" s="35"/>
      <c r="EI647" s="35"/>
      <c r="EJ647" s="35"/>
      <c r="EK647" s="35"/>
      <c r="EL647" s="35"/>
      <c r="EM647" s="35"/>
      <c r="EN647" s="35"/>
      <c r="EO647" s="35"/>
      <c r="EP647" s="35"/>
      <c r="EQ647" s="35"/>
      <c r="ER647" s="35"/>
      <c r="ES647" s="35"/>
      <c r="ET647" s="35"/>
    </row>
    <row r="648" spans="1:150" s="63" customFormat="1" x14ac:dyDescent="0.2">
      <c r="A648" s="221"/>
      <c r="K648" s="70"/>
      <c r="L648" s="70"/>
      <c r="O648" s="64"/>
      <c r="P648" s="64"/>
      <c r="U648" s="52"/>
      <c r="V648" s="52"/>
      <c r="W648" s="102"/>
      <c r="X648" s="102"/>
      <c r="AH648" s="276"/>
      <c r="AN648" s="35"/>
      <c r="AO648" s="35"/>
      <c r="AP648" s="35"/>
      <c r="AQ648" s="35"/>
      <c r="AR648" s="35"/>
      <c r="AS648" s="35"/>
      <c r="AT648" s="35"/>
      <c r="AU648" s="35"/>
      <c r="AV648" s="35"/>
      <c r="AW648" s="35"/>
      <c r="AX648" s="35"/>
      <c r="AY648" s="35"/>
      <c r="AZ648" s="35"/>
      <c r="BA648" s="35"/>
      <c r="BB648" s="35"/>
      <c r="BC648" s="35"/>
      <c r="BD648" s="35"/>
      <c r="BE648" s="35"/>
      <c r="BF648" s="35"/>
      <c r="BG648" s="35"/>
      <c r="BH648" s="35"/>
      <c r="BI648" s="35"/>
      <c r="BJ648" s="35"/>
      <c r="BK648" s="35"/>
      <c r="BL648" s="35"/>
      <c r="BM648" s="35"/>
      <c r="BN648" s="35"/>
      <c r="BO648" s="35"/>
      <c r="BP648" s="35"/>
      <c r="BQ648" s="35"/>
      <c r="BR648" s="35"/>
      <c r="BS648" s="35"/>
      <c r="BT648" s="35"/>
      <c r="BU648" s="35"/>
      <c r="BV648" s="35"/>
      <c r="BW648" s="35"/>
      <c r="BX648" s="35"/>
      <c r="BY648" s="35"/>
      <c r="BZ648" s="35"/>
      <c r="CA648" s="35"/>
      <c r="CB648" s="35"/>
      <c r="CC648" s="35"/>
      <c r="CD648" s="35"/>
      <c r="CE648" s="35"/>
      <c r="CF648" s="35"/>
      <c r="CG648" s="35"/>
      <c r="CH648" s="35"/>
      <c r="CI648" s="35"/>
      <c r="CJ648" s="35"/>
      <c r="CK648" s="35"/>
      <c r="CL648" s="35"/>
      <c r="CM648" s="35"/>
      <c r="CN648" s="35"/>
      <c r="CO648" s="35"/>
      <c r="CP648" s="35"/>
      <c r="CQ648" s="35"/>
      <c r="CR648" s="35"/>
      <c r="CS648" s="35"/>
      <c r="CT648" s="35"/>
      <c r="CU648" s="35"/>
      <c r="CV648" s="35"/>
      <c r="CW648" s="35"/>
      <c r="CX648" s="35"/>
      <c r="CY648" s="35"/>
      <c r="CZ648" s="35"/>
      <c r="DA648" s="35"/>
      <c r="DB648" s="35"/>
      <c r="DC648" s="35"/>
      <c r="DD648" s="35"/>
      <c r="DE648" s="35"/>
      <c r="DF648" s="35"/>
      <c r="DG648" s="35"/>
      <c r="DH648" s="35"/>
      <c r="DI648" s="35"/>
      <c r="DJ648" s="35"/>
      <c r="DK648" s="35"/>
      <c r="DL648" s="35"/>
      <c r="DM648" s="35"/>
      <c r="DN648" s="35"/>
      <c r="DO648" s="35"/>
      <c r="DP648" s="35"/>
      <c r="DQ648" s="35"/>
      <c r="DR648" s="35"/>
      <c r="DS648" s="35"/>
      <c r="DT648" s="35"/>
      <c r="DU648" s="35"/>
      <c r="DV648" s="35"/>
      <c r="DW648" s="35"/>
      <c r="DX648" s="35"/>
      <c r="DY648" s="35"/>
      <c r="DZ648" s="35"/>
      <c r="EA648" s="35"/>
      <c r="EB648" s="35"/>
      <c r="EC648" s="35"/>
      <c r="ED648" s="35"/>
      <c r="EE648" s="35"/>
      <c r="EF648" s="35"/>
      <c r="EG648" s="35"/>
      <c r="EH648" s="35"/>
      <c r="EI648" s="35"/>
      <c r="EJ648" s="35"/>
      <c r="EK648" s="35"/>
      <c r="EL648" s="35"/>
      <c r="EM648" s="35"/>
      <c r="EN648" s="35"/>
      <c r="EO648" s="35"/>
      <c r="EP648" s="35"/>
      <c r="EQ648" s="35"/>
      <c r="ER648" s="35"/>
      <c r="ES648" s="35"/>
      <c r="ET648" s="35"/>
    </row>
    <row r="649" spans="1:150" s="63" customFormat="1" x14ac:dyDescent="0.2">
      <c r="A649" s="221"/>
      <c r="K649" s="70"/>
      <c r="L649" s="70"/>
      <c r="O649" s="64"/>
      <c r="P649" s="64"/>
      <c r="U649" s="52"/>
      <c r="V649" s="52"/>
      <c r="W649" s="102"/>
      <c r="X649" s="102"/>
      <c r="AH649" s="276"/>
      <c r="AN649" s="35"/>
      <c r="AO649" s="35"/>
      <c r="AP649" s="35"/>
      <c r="AQ649" s="35"/>
      <c r="AR649" s="35"/>
      <c r="AS649" s="35"/>
      <c r="AT649" s="35"/>
      <c r="AU649" s="35"/>
      <c r="AV649" s="35"/>
      <c r="AW649" s="35"/>
      <c r="AX649" s="35"/>
      <c r="AY649" s="35"/>
      <c r="AZ649" s="35"/>
      <c r="BA649" s="35"/>
      <c r="BB649" s="35"/>
      <c r="BC649" s="35"/>
      <c r="BD649" s="35"/>
      <c r="BE649" s="35"/>
      <c r="BF649" s="35"/>
      <c r="BG649" s="35"/>
      <c r="BH649" s="35"/>
      <c r="BI649" s="35"/>
      <c r="BJ649" s="35"/>
      <c r="BK649" s="35"/>
      <c r="BL649" s="35"/>
      <c r="BM649" s="35"/>
      <c r="BN649" s="35"/>
      <c r="BO649" s="35"/>
      <c r="BP649" s="35"/>
      <c r="BQ649" s="35"/>
      <c r="BR649" s="35"/>
      <c r="BS649" s="35"/>
      <c r="BT649" s="35"/>
      <c r="BU649" s="35"/>
      <c r="BV649" s="35"/>
      <c r="BW649" s="35"/>
      <c r="BX649" s="35"/>
      <c r="BY649" s="35"/>
      <c r="BZ649" s="35"/>
      <c r="CA649" s="35"/>
      <c r="CB649" s="35"/>
      <c r="CC649" s="35"/>
      <c r="CD649" s="35"/>
      <c r="CE649" s="35"/>
      <c r="CF649" s="35"/>
      <c r="CG649" s="35"/>
      <c r="CH649" s="35"/>
      <c r="CI649" s="35"/>
      <c r="CJ649" s="35"/>
      <c r="CK649" s="35"/>
      <c r="CL649" s="35"/>
      <c r="CM649" s="35"/>
      <c r="CN649" s="35"/>
      <c r="CO649" s="35"/>
      <c r="CP649" s="35"/>
      <c r="CQ649" s="35"/>
      <c r="CR649" s="35"/>
      <c r="CS649" s="35"/>
      <c r="CT649" s="35"/>
      <c r="CU649" s="35"/>
      <c r="CV649" s="35"/>
      <c r="CW649" s="35"/>
      <c r="CX649" s="35"/>
      <c r="CY649" s="35"/>
      <c r="CZ649" s="35"/>
      <c r="DA649" s="35"/>
      <c r="DB649" s="35"/>
      <c r="DC649" s="35"/>
      <c r="DD649" s="35"/>
      <c r="DE649" s="35"/>
      <c r="DF649" s="35"/>
      <c r="DG649" s="35"/>
      <c r="DH649" s="35"/>
      <c r="DI649" s="35"/>
      <c r="DJ649" s="35"/>
      <c r="DK649" s="35"/>
      <c r="DL649" s="35"/>
      <c r="DM649" s="35"/>
      <c r="DN649" s="35"/>
      <c r="DO649" s="35"/>
      <c r="DP649" s="35"/>
      <c r="DQ649" s="35"/>
      <c r="DR649" s="35"/>
      <c r="DS649" s="35"/>
      <c r="DT649" s="35"/>
      <c r="DU649" s="35"/>
      <c r="DV649" s="35"/>
      <c r="DW649" s="35"/>
      <c r="DX649" s="35"/>
      <c r="DY649" s="35"/>
      <c r="DZ649" s="35"/>
      <c r="EA649" s="35"/>
      <c r="EB649" s="35"/>
      <c r="EC649" s="35"/>
      <c r="ED649" s="35"/>
      <c r="EE649" s="35"/>
      <c r="EF649" s="35"/>
      <c r="EG649" s="35"/>
      <c r="EH649" s="35"/>
      <c r="EI649" s="35"/>
      <c r="EJ649" s="35"/>
      <c r="EK649" s="35"/>
      <c r="EL649" s="35"/>
      <c r="EM649" s="35"/>
      <c r="EN649" s="35"/>
      <c r="EO649" s="35"/>
      <c r="EP649" s="35"/>
      <c r="EQ649" s="35"/>
      <c r="ER649" s="35"/>
      <c r="ES649" s="35"/>
      <c r="ET649" s="35"/>
    </row>
    <row r="650" spans="1:150" s="63" customFormat="1" x14ac:dyDescent="0.2">
      <c r="A650" s="221"/>
      <c r="K650" s="70"/>
      <c r="L650" s="70"/>
      <c r="O650" s="64"/>
      <c r="P650" s="64"/>
      <c r="U650" s="52"/>
      <c r="V650" s="52"/>
      <c r="W650" s="102"/>
      <c r="X650" s="102"/>
      <c r="AH650" s="276"/>
      <c r="AN650" s="35"/>
      <c r="AO650" s="35"/>
      <c r="AP650" s="35"/>
      <c r="AQ650" s="35"/>
      <c r="AR650" s="35"/>
      <c r="AS650" s="35"/>
      <c r="AT650" s="35"/>
      <c r="AU650" s="35"/>
      <c r="AV650" s="35"/>
      <c r="AW650" s="35"/>
      <c r="AX650" s="35"/>
      <c r="AY650" s="35"/>
      <c r="AZ650" s="35"/>
      <c r="BA650" s="35"/>
      <c r="BB650" s="35"/>
      <c r="BC650" s="35"/>
      <c r="BD650" s="35"/>
      <c r="BE650" s="35"/>
      <c r="BF650" s="35"/>
      <c r="BG650" s="35"/>
      <c r="BH650" s="35"/>
      <c r="BI650" s="35"/>
      <c r="BJ650" s="35"/>
      <c r="BK650" s="35"/>
      <c r="BL650" s="35"/>
      <c r="BM650" s="35"/>
      <c r="BN650" s="35"/>
      <c r="BO650" s="35"/>
      <c r="BP650" s="35"/>
      <c r="BQ650" s="35"/>
      <c r="BR650" s="35"/>
      <c r="BS650" s="35"/>
      <c r="BT650" s="35"/>
      <c r="BU650" s="35"/>
      <c r="BV650" s="35"/>
      <c r="BW650" s="35"/>
      <c r="BX650" s="35"/>
      <c r="BY650" s="35"/>
      <c r="BZ650" s="35"/>
      <c r="CA650" s="35"/>
      <c r="CB650" s="35"/>
      <c r="CC650" s="35"/>
      <c r="CD650" s="35"/>
      <c r="CE650" s="35"/>
      <c r="CF650" s="35"/>
      <c r="CG650" s="35"/>
      <c r="CH650" s="35"/>
      <c r="CI650" s="35"/>
      <c r="CJ650" s="35"/>
      <c r="CK650" s="35"/>
      <c r="CL650" s="35"/>
      <c r="CM650" s="35"/>
      <c r="CN650" s="35"/>
      <c r="CO650" s="35"/>
      <c r="CP650" s="35"/>
      <c r="CQ650" s="35"/>
      <c r="CR650" s="35"/>
      <c r="CS650" s="35"/>
      <c r="CT650" s="35"/>
      <c r="CU650" s="35"/>
      <c r="CV650" s="35"/>
      <c r="CW650" s="35"/>
      <c r="CX650" s="35"/>
      <c r="CY650" s="35"/>
      <c r="CZ650" s="35"/>
      <c r="DA650" s="35"/>
      <c r="DB650" s="35"/>
      <c r="DC650" s="35"/>
      <c r="DD650" s="35"/>
      <c r="DE650" s="35"/>
      <c r="DF650" s="35"/>
      <c r="DG650" s="35"/>
      <c r="DH650" s="35"/>
      <c r="DI650" s="35"/>
      <c r="DJ650" s="35"/>
      <c r="DK650" s="35"/>
      <c r="DL650" s="35"/>
      <c r="DM650" s="35"/>
      <c r="DN650" s="35"/>
      <c r="DO650" s="35"/>
      <c r="DP650" s="35"/>
      <c r="DQ650" s="35"/>
      <c r="DR650" s="35"/>
      <c r="DS650" s="35"/>
      <c r="DT650" s="35"/>
      <c r="DU650" s="35"/>
      <c r="DV650" s="35"/>
      <c r="DW650" s="35"/>
      <c r="DX650" s="35"/>
      <c r="DY650" s="35"/>
      <c r="DZ650" s="35"/>
      <c r="EA650" s="35"/>
      <c r="EB650" s="35"/>
      <c r="EC650" s="35"/>
      <c r="ED650" s="35"/>
      <c r="EE650" s="35"/>
      <c r="EF650" s="35"/>
      <c r="EG650" s="35"/>
      <c r="EH650" s="35"/>
      <c r="EI650" s="35"/>
      <c r="EJ650" s="35"/>
      <c r="EK650" s="35"/>
      <c r="EL650" s="35"/>
      <c r="EM650" s="35"/>
      <c r="EN650" s="35"/>
      <c r="EO650" s="35"/>
      <c r="EP650" s="35"/>
      <c r="EQ650" s="35"/>
      <c r="ER650" s="35"/>
      <c r="ES650" s="35"/>
      <c r="ET650" s="35"/>
    </row>
    <row r="651" spans="1:150" s="63" customFormat="1" x14ac:dyDescent="0.2">
      <c r="A651" s="221"/>
      <c r="K651" s="70"/>
      <c r="L651" s="70"/>
      <c r="O651" s="64"/>
      <c r="P651" s="64"/>
      <c r="U651" s="52"/>
      <c r="V651" s="52"/>
      <c r="W651" s="102"/>
      <c r="X651" s="102"/>
      <c r="AH651" s="276"/>
      <c r="AN651" s="35"/>
      <c r="AO651" s="35"/>
      <c r="AP651" s="35"/>
      <c r="AQ651" s="35"/>
      <c r="AR651" s="35"/>
      <c r="AS651" s="35"/>
      <c r="AT651" s="35"/>
      <c r="AU651" s="35"/>
      <c r="AV651" s="35"/>
      <c r="AW651" s="35"/>
      <c r="AX651" s="35"/>
      <c r="AY651" s="35"/>
      <c r="AZ651" s="35"/>
      <c r="BA651" s="35"/>
      <c r="BB651" s="35"/>
      <c r="BC651" s="35"/>
      <c r="BD651" s="35"/>
      <c r="BE651" s="35"/>
      <c r="BF651" s="35"/>
      <c r="BG651" s="35"/>
      <c r="BH651" s="35"/>
      <c r="BI651" s="35"/>
      <c r="BJ651" s="35"/>
      <c r="BK651" s="35"/>
      <c r="BL651" s="35"/>
      <c r="BM651" s="35"/>
      <c r="BN651" s="35"/>
      <c r="BO651" s="35"/>
      <c r="BP651" s="35"/>
      <c r="BQ651" s="35"/>
      <c r="BR651" s="35"/>
      <c r="BS651" s="35"/>
      <c r="BT651" s="35"/>
      <c r="BU651" s="35"/>
      <c r="BV651" s="35"/>
      <c r="BW651" s="35"/>
      <c r="BX651" s="35"/>
      <c r="BY651" s="35"/>
      <c r="BZ651" s="35"/>
      <c r="CA651" s="35"/>
      <c r="CB651" s="35"/>
      <c r="CC651" s="35"/>
      <c r="CD651" s="35"/>
      <c r="CE651" s="35"/>
      <c r="CF651" s="35"/>
      <c r="CG651" s="35"/>
      <c r="CH651" s="35"/>
      <c r="CI651" s="35"/>
      <c r="CJ651" s="35"/>
      <c r="CK651" s="35"/>
      <c r="CL651" s="35"/>
      <c r="CM651" s="35"/>
      <c r="CN651" s="35"/>
      <c r="CO651" s="35"/>
      <c r="CP651" s="35"/>
      <c r="CQ651" s="35"/>
      <c r="CR651" s="35"/>
      <c r="CS651" s="35"/>
      <c r="CT651" s="35"/>
      <c r="CU651" s="35"/>
      <c r="CV651" s="35"/>
      <c r="CW651" s="35"/>
      <c r="CX651" s="35"/>
      <c r="CY651" s="35"/>
      <c r="CZ651" s="35"/>
      <c r="DA651" s="35"/>
      <c r="DB651" s="35"/>
      <c r="DC651" s="35"/>
      <c r="DD651" s="35"/>
      <c r="DE651" s="35"/>
      <c r="DF651" s="35"/>
      <c r="DG651" s="35"/>
      <c r="DH651" s="35"/>
      <c r="DI651" s="35"/>
      <c r="DJ651" s="35"/>
      <c r="DK651" s="35"/>
      <c r="DL651" s="35"/>
      <c r="DM651" s="35"/>
      <c r="DN651" s="35"/>
      <c r="DO651" s="35"/>
      <c r="DP651" s="35"/>
      <c r="DQ651" s="35"/>
      <c r="DR651" s="35"/>
      <c r="DS651" s="35"/>
      <c r="DT651" s="35"/>
      <c r="DU651" s="35"/>
      <c r="DV651" s="35"/>
      <c r="DW651" s="35"/>
      <c r="DX651" s="35"/>
      <c r="DY651" s="35"/>
      <c r="DZ651" s="35"/>
      <c r="EA651" s="35"/>
      <c r="EB651" s="35"/>
      <c r="EC651" s="35"/>
      <c r="ED651" s="35"/>
      <c r="EE651" s="35"/>
      <c r="EF651" s="35"/>
      <c r="EG651" s="35"/>
      <c r="EH651" s="35"/>
      <c r="EI651" s="35"/>
      <c r="EJ651" s="35"/>
      <c r="EK651" s="35"/>
      <c r="EL651" s="35"/>
      <c r="EM651" s="35"/>
      <c r="EN651" s="35"/>
      <c r="EO651" s="35"/>
      <c r="EP651" s="35"/>
      <c r="EQ651" s="35"/>
      <c r="ER651" s="35"/>
      <c r="ES651" s="35"/>
      <c r="ET651" s="35"/>
    </row>
    <row r="652" spans="1:150" s="63" customFormat="1" x14ac:dyDescent="0.2">
      <c r="A652" s="221"/>
      <c r="K652" s="70"/>
      <c r="L652" s="70"/>
      <c r="O652" s="64"/>
      <c r="P652" s="64"/>
      <c r="U652" s="52"/>
      <c r="V652" s="52"/>
      <c r="W652" s="102"/>
      <c r="X652" s="102"/>
      <c r="AH652" s="276"/>
      <c r="AN652" s="35"/>
      <c r="AO652" s="35"/>
      <c r="AP652" s="35"/>
      <c r="AQ652" s="35"/>
      <c r="AR652" s="35"/>
      <c r="AS652" s="35"/>
      <c r="AT652" s="35"/>
      <c r="AU652" s="35"/>
      <c r="AV652" s="35"/>
      <c r="AW652" s="35"/>
      <c r="AX652" s="35"/>
      <c r="AY652" s="35"/>
      <c r="AZ652" s="35"/>
      <c r="BA652" s="35"/>
      <c r="BB652" s="35"/>
      <c r="BC652" s="35"/>
      <c r="BD652" s="35"/>
      <c r="BE652" s="35"/>
      <c r="BF652" s="35"/>
      <c r="BG652" s="35"/>
      <c r="BH652" s="35"/>
      <c r="BI652" s="35"/>
      <c r="BJ652" s="35"/>
      <c r="BK652" s="35"/>
      <c r="BL652" s="35"/>
      <c r="BM652" s="35"/>
      <c r="BN652" s="35"/>
      <c r="BO652" s="35"/>
      <c r="BP652" s="35"/>
      <c r="BQ652" s="35"/>
      <c r="BR652" s="35"/>
      <c r="BS652" s="35"/>
      <c r="BT652" s="35"/>
      <c r="BU652" s="35"/>
      <c r="BV652" s="35"/>
      <c r="BW652" s="35"/>
      <c r="BX652" s="35"/>
      <c r="BY652" s="35"/>
      <c r="BZ652" s="35"/>
      <c r="CA652" s="35"/>
      <c r="CB652" s="35"/>
      <c r="CC652" s="35"/>
      <c r="CD652" s="35"/>
      <c r="CE652" s="35"/>
      <c r="CF652" s="35"/>
      <c r="CG652" s="35"/>
      <c r="CH652" s="35"/>
      <c r="CI652" s="35"/>
      <c r="CJ652" s="35"/>
      <c r="CK652" s="35"/>
      <c r="CL652" s="35"/>
      <c r="CM652" s="35"/>
      <c r="CN652" s="35"/>
      <c r="CO652" s="35"/>
      <c r="CP652" s="35"/>
      <c r="CQ652" s="35"/>
      <c r="CR652" s="35"/>
      <c r="CS652" s="35"/>
      <c r="CT652" s="35"/>
      <c r="CU652" s="35"/>
      <c r="CV652" s="35"/>
      <c r="CW652" s="35"/>
      <c r="CX652" s="35"/>
      <c r="CY652" s="35"/>
      <c r="CZ652" s="35"/>
      <c r="DA652" s="35"/>
      <c r="DB652" s="35"/>
      <c r="DC652" s="35"/>
      <c r="DD652" s="35"/>
      <c r="DE652" s="35"/>
      <c r="DF652" s="35"/>
      <c r="DG652" s="35"/>
      <c r="DH652" s="35"/>
      <c r="DI652" s="35"/>
      <c r="DJ652" s="35"/>
      <c r="DK652" s="35"/>
      <c r="DL652" s="35"/>
      <c r="DM652" s="35"/>
      <c r="DN652" s="35"/>
      <c r="DO652" s="35"/>
      <c r="DP652" s="35"/>
      <c r="DQ652" s="35"/>
      <c r="DR652" s="35"/>
      <c r="DS652" s="35"/>
      <c r="DT652" s="35"/>
      <c r="DU652" s="35"/>
      <c r="DV652" s="35"/>
      <c r="DW652" s="35"/>
      <c r="DX652" s="35"/>
      <c r="DY652" s="35"/>
      <c r="DZ652" s="35"/>
      <c r="EA652" s="35"/>
      <c r="EB652" s="35"/>
      <c r="EC652" s="35"/>
      <c r="ED652" s="35"/>
      <c r="EE652" s="35"/>
      <c r="EF652" s="35"/>
      <c r="EG652" s="35"/>
      <c r="EH652" s="35"/>
      <c r="EI652" s="35"/>
      <c r="EJ652" s="35"/>
      <c r="EK652" s="35"/>
      <c r="EL652" s="35"/>
      <c r="EM652" s="35"/>
      <c r="EN652" s="35"/>
      <c r="EO652" s="35"/>
      <c r="EP652" s="35"/>
      <c r="EQ652" s="35"/>
      <c r="ER652" s="35"/>
      <c r="ES652" s="35"/>
      <c r="ET652" s="35"/>
    </row>
    <row r="653" spans="1:150" s="63" customFormat="1" x14ac:dyDescent="0.2">
      <c r="A653" s="221"/>
      <c r="K653" s="70"/>
      <c r="L653" s="70"/>
      <c r="O653" s="64"/>
      <c r="P653" s="64"/>
      <c r="U653" s="52"/>
      <c r="V653" s="52"/>
      <c r="W653" s="102"/>
      <c r="X653" s="102"/>
      <c r="AH653" s="276"/>
      <c r="AN653" s="35"/>
      <c r="AO653" s="35"/>
      <c r="AP653" s="35"/>
      <c r="AQ653" s="35"/>
      <c r="AR653" s="35"/>
      <c r="AS653" s="35"/>
      <c r="AT653" s="35"/>
      <c r="AU653" s="35"/>
      <c r="AV653" s="35"/>
      <c r="AW653" s="35"/>
      <c r="AX653" s="35"/>
      <c r="AY653" s="35"/>
      <c r="AZ653" s="35"/>
      <c r="BA653" s="35"/>
      <c r="BB653" s="35"/>
      <c r="BC653" s="35"/>
      <c r="BD653" s="35"/>
      <c r="BE653" s="35"/>
      <c r="BF653" s="35"/>
      <c r="BG653" s="35"/>
      <c r="BH653" s="35"/>
      <c r="BI653" s="35"/>
      <c r="BJ653" s="35"/>
      <c r="BK653" s="35"/>
      <c r="BL653" s="35"/>
      <c r="BM653" s="35"/>
      <c r="BN653" s="35"/>
      <c r="BO653" s="35"/>
      <c r="BP653" s="35"/>
      <c r="BQ653" s="35"/>
      <c r="BR653" s="35"/>
      <c r="BS653" s="35"/>
      <c r="BT653" s="35"/>
      <c r="BU653" s="35"/>
      <c r="BV653" s="35"/>
      <c r="BW653" s="35"/>
      <c r="BX653" s="35"/>
      <c r="BY653" s="35"/>
      <c r="BZ653" s="35"/>
      <c r="CA653" s="35"/>
      <c r="CB653" s="35"/>
      <c r="CC653" s="35"/>
      <c r="CD653" s="35"/>
      <c r="CE653" s="35"/>
      <c r="CF653" s="35"/>
      <c r="CG653" s="35"/>
      <c r="CH653" s="35"/>
      <c r="CI653" s="35"/>
      <c r="CJ653" s="35"/>
      <c r="CK653" s="35"/>
      <c r="CL653" s="35"/>
      <c r="CM653" s="35"/>
      <c r="CN653" s="35"/>
      <c r="CO653" s="35"/>
      <c r="CP653" s="35"/>
      <c r="CQ653" s="35"/>
      <c r="CR653" s="35"/>
      <c r="CS653" s="35"/>
      <c r="CT653" s="35"/>
      <c r="CU653" s="35"/>
      <c r="CV653" s="35"/>
      <c r="CW653" s="35"/>
      <c r="CX653" s="35"/>
      <c r="CY653" s="35"/>
      <c r="CZ653" s="35"/>
      <c r="DA653" s="35"/>
      <c r="DB653" s="35"/>
      <c r="DC653" s="35"/>
      <c r="DD653" s="35"/>
      <c r="DE653" s="35"/>
      <c r="DF653" s="35"/>
      <c r="DG653" s="35"/>
      <c r="DH653" s="35"/>
      <c r="DI653" s="35"/>
      <c r="DJ653" s="35"/>
      <c r="DK653" s="35"/>
      <c r="DL653" s="35"/>
      <c r="DM653" s="35"/>
      <c r="DN653" s="35"/>
      <c r="DO653" s="35"/>
      <c r="DP653" s="35"/>
      <c r="DQ653" s="35"/>
      <c r="DR653" s="35"/>
      <c r="DS653" s="35"/>
      <c r="DT653" s="35"/>
      <c r="DU653" s="35"/>
      <c r="DV653" s="35"/>
      <c r="DW653" s="35"/>
      <c r="DX653" s="35"/>
      <c r="DY653" s="35"/>
      <c r="DZ653" s="35"/>
      <c r="EA653" s="35"/>
      <c r="EB653" s="35"/>
      <c r="EC653" s="35"/>
      <c r="ED653" s="35"/>
      <c r="EE653" s="35"/>
      <c r="EF653" s="35"/>
      <c r="EG653" s="35"/>
      <c r="EH653" s="35"/>
      <c r="EI653" s="35"/>
      <c r="EJ653" s="35"/>
      <c r="EK653" s="35"/>
      <c r="EL653" s="35"/>
      <c r="EM653" s="35"/>
      <c r="EN653" s="35"/>
      <c r="EO653" s="35"/>
      <c r="EP653" s="35"/>
      <c r="EQ653" s="35"/>
      <c r="ER653" s="35"/>
      <c r="ES653" s="35"/>
      <c r="ET653" s="35"/>
    </row>
    <row r="654" spans="1:150" s="63" customFormat="1" x14ac:dyDescent="0.2">
      <c r="A654" s="221"/>
      <c r="K654" s="70"/>
      <c r="L654" s="70"/>
      <c r="O654" s="64"/>
      <c r="P654" s="64"/>
      <c r="U654" s="52"/>
      <c r="V654" s="52"/>
      <c r="W654" s="102"/>
      <c r="X654" s="102"/>
      <c r="AH654" s="276"/>
      <c r="AN654" s="35"/>
      <c r="AO654" s="35"/>
      <c r="AP654" s="35"/>
      <c r="AQ654" s="35"/>
      <c r="AR654" s="35"/>
      <c r="AS654" s="35"/>
      <c r="AT654" s="35"/>
      <c r="AU654" s="35"/>
      <c r="AV654" s="35"/>
      <c r="AW654" s="35"/>
      <c r="AX654" s="35"/>
      <c r="AY654" s="35"/>
      <c r="AZ654" s="35"/>
      <c r="BA654" s="35"/>
      <c r="BB654" s="35"/>
      <c r="BC654" s="35"/>
      <c r="BD654" s="35"/>
      <c r="BE654" s="35"/>
      <c r="BF654" s="35"/>
      <c r="BG654" s="35"/>
      <c r="BH654" s="35"/>
      <c r="BI654" s="35"/>
      <c r="BJ654" s="35"/>
      <c r="BK654" s="35"/>
      <c r="BL654" s="35"/>
      <c r="BM654" s="35"/>
      <c r="BN654" s="35"/>
      <c r="BO654" s="35"/>
      <c r="BP654" s="35"/>
      <c r="BQ654" s="35"/>
      <c r="BR654" s="35"/>
      <c r="BS654" s="35"/>
      <c r="BT654" s="35"/>
      <c r="BU654" s="35"/>
      <c r="BV654" s="35"/>
      <c r="BW654" s="35"/>
      <c r="BX654" s="35"/>
      <c r="BY654" s="35"/>
      <c r="BZ654" s="35"/>
      <c r="CA654" s="35"/>
      <c r="CB654" s="35"/>
      <c r="CC654" s="35"/>
      <c r="CD654" s="35"/>
      <c r="CE654" s="35"/>
      <c r="CF654" s="35"/>
      <c r="CG654" s="35"/>
      <c r="CH654" s="35"/>
      <c r="CI654" s="35"/>
      <c r="CJ654" s="35"/>
      <c r="CK654" s="35"/>
      <c r="CL654" s="35"/>
      <c r="CM654" s="35"/>
      <c r="CN654" s="35"/>
      <c r="CO654" s="35"/>
      <c r="CP654" s="35"/>
      <c r="CQ654" s="35"/>
      <c r="CR654" s="35"/>
      <c r="CS654" s="35"/>
      <c r="CT654" s="35"/>
      <c r="CU654" s="35"/>
      <c r="CV654" s="35"/>
      <c r="CW654" s="35"/>
      <c r="CX654" s="35"/>
      <c r="CY654" s="35"/>
      <c r="CZ654" s="35"/>
      <c r="DA654" s="35"/>
      <c r="DB654" s="35"/>
      <c r="DC654" s="35"/>
      <c r="DD654" s="35"/>
      <c r="DE654" s="35"/>
      <c r="DF654" s="35"/>
      <c r="DG654" s="35"/>
      <c r="DH654" s="35"/>
      <c r="DI654" s="35"/>
      <c r="DJ654" s="35"/>
      <c r="DK654" s="35"/>
      <c r="DL654" s="35"/>
      <c r="DM654" s="35"/>
      <c r="DN654" s="35"/>
      <c r="DO654" s="35"/>
      <c r="DP654" s="35"/>
      <c r="DQ654" s="35"/>
      <c r="DR654" s="35"/>
      <c r="DS654" s="35"/>
      <c r="DT654" s="35"/>
      <c r="DU654" s="35"/>
      <c r="DV654" s="35"/>
      <c r="DW654" s="35"/>
      <c r="DX654" s="35"/>
      <c r="DY654" s="35"/>
      <c r="DZ654" s="35"/>
      <c r="EA654" s="35"/>
      <c r="EB654" s="35"/>
      <c r="EC654" s="35"/>
      <c r="ED654" s="35"/>
      <c r="EE654" s="35"/>
      <c r="EF654" s="35"/>
      <c r="EG654" s="35"/>
      <c r="EH654" s="35"/>
      <c r="EI654" s="35"/>
      <c r="EJ654" s="35"/>
      <c r="EK654" s="35"/>
      <c r="EL654" s="35"/>
      <c r="EM654" s="35"/>
      <c r="EN654" s="35"/>
      <c r="EO654" s="35"/>
      <c r="EP654" s="35"/>
      <c r="EQ654" s="35"/>
      <c r="ER654" s="35"/>
      <c r="ES654" s="35"/>
      <c r="ET654" s="35"/>
    </row>
    <row r="655" spans="1:150" s="63" customFormat="1" x14ac:dyDescent="0.2">
      <c r="A655" s="221"/>
      <c r="K655" s="70"/>
      <c r="L655" s="70"/>
      <c r="O655" s="64"/>
      <c r="P655" s="64"/>
      <c r="U655" s="52"/>
      <c r="V655" s="52"/>
      <c r="W655" s="102"/>
      <c r="X655" s="102"/>
      <c r="AH655" s="276"/>
      <c r="AN655" s="35"/>
      <c r="AO655" s="35"/>
      <c r="AP655" s="35"/>
      <c r="AQ655" s="35"/>
      <c r="AR655" s="35"/>
      <c r="AS655" s="35"/>
      <c r="AT655" s="35"/>
      <c r="AU655" s="35"/>
      <c r="AV655" s="35"/>
      <c r="AW655" s="35"/>
      <c r="AX655" s="35"/>
      <c r="AY655" s="35"/>
      <c r="AZ655" s="35"/>
      <c r="BA655" s="35"/>
      <c r="BB655" s="35"/>
      <c r="BC655" s="35"/>
      <c r="BD655" s="35"/>
      <c r="BE655" s="35"/>
      <c r="BF655" s="35"/>
      <c r="BG655" s="35"/>
      <c r="BH655" s="35"/>
      <c r="BI655" s="35"/>
      <c r="BJ655" s="35"/>
      <c r="BK655" s="35"/>
      <c r="BL655" s="35"/>
      <c r="BM655" s="35"/>
      <c r="BN655" s="35"/>
      <c r="BO655" s="35"/>
      <c r="BP655" s="35"/>
      <c r="BQ655" s="35"/>
      <c r="BR655" s="35"/>
      <c r="BS655" s="35"/>
      <c r="BT655" s="35"/>
      <c r="BU655" s="35"/>
      <c r="BV655" s="35"/>
      <c r="BW655" s="35"/>
      <c r="BX655" s="35"/>
      <c r="BY655" s="35"/>
      <c r="BZ655" s="35"/>
      <c r="CA655" s="35"/>
      <c r="CB655" s="35"/>
      <c r="CC655" s="35"/>
      <c r="CD655" s="35"/>
      <c r="CE655" s="35"/>
      <c r="CF655" s="35"/>
      <c r="CG655" s="35"/>
      <c r="CH655" s="35"/>
      <c r="CI655" s="35"/>
      <c r="CJ655" s="35"/>
      <c r="CK655" s="35"/>
      <c r="CL655" s="35"/>
      <c r="CM655" s="35"/>
      <c r="CN655" s="35"/>
      <c r="CO655" s="35"/>
      <c r="CP655" s="35"/>
      <c r="CQ655" s="35"/>
      <c r="CR655" s="35"/>
      <c r="CS655" s="35"/>
      <c r="CT655" s="35"/>
      <c r="CU655" s="35"/>
      <c r="CV655" s="35"/>
      <c r="CW655" s="35"/>
      <c r="CX655" s="35"/>
      <c r="CY655" s="35"/>
      <c r="CZ655" s="35"/>
      <c r="DA655" s="35"/>
      <c r="DB655" s="35"/>
      <c r="DC655" s="35"/>
      <c r="DD655" s="35"/>
      <c r="DE655" s="35"/>
      <c r="DF655" s="35"/>
      <c r="DG655" s="35"/>
      <c r="DH655" s="35"/>
      <c r="DI655" s="35"/>
      <c r="DJ655" s="35"/>
      <c r="DK655" s="35"/>
      <c r="DL655" s="35"/>
      <c r="DM655" s="35"/>
      <c r="DN655" s="35"/>
      <c r="DO655" s="35"/>
      <c r="DP655" s="35"/>
      <c r="DQ655" s="35"/>
      <c r="DR655" s="35"/>
      <c r="DS655" s="35"/>
      <c r="DT655" s="35"/>
      <c r="DU655" s="35"/>
      <c r="DV655" s="35"/>
      <c r="DW655" s="35"/>
      <c r="DX655" s="35"/>
      <c r="DY655" s="35"/>
      <c r="DZ655" s="35"/>
      <c r="EA655" s="35"/>
      <c r="EB655" s="35"/>
      <c r="EC655" s="35"/>
      <c r="ED655" s="35"/>
      <c r="EE655" s="35"/>
      <c r="EF655" s="35"/>
      <c r="EG655" s="35"/>
      <c r="EH655" s="35"/>
      <c r="EI655" s="35"/>
      <c r="EJ655" s="35"/>
      <c r="EK655" s="35"/>
      <c r="EL655" s="35"/>
      <c r="EM655" s="35"/>
      <c r="EN655" s="35"/>
      <c r="EO655" s="35"/>
      <c r="EP655" s="35"/>
      <c r="EQ655" s="35"/>
      <c r="ER655" s="35"/>
      <c r="ES655" s="35"/>
      <c r="ET655" s="35"/>
    </row>
    <row r="656" spans="1:150" s="63" customFormat="1" x14ac:dyDescent="0.2">
      <c r="A656" s="221"/>
      <c r="K656" s="70"/>
      <c r="L656" s="70"/>
      <c r="O656" s="64"/>
      <c r="P656" s="64"/>
      <c r="U656" s="52"/>
      <c r="V656" s="52"/>
      <c r="W656" s="102"/>
      <c r="X656" s="102"/>
      <c r="AH656" s="276"/>
      <c r="AN656" s="35"/>
      <c r="AO656" s="35"/>
      <c r="AP656" s="35"/>
      <c r="AQ656" s="35"/>
      <c r="AR656" s="35"/>
      <c r="AS656" s="35"/>
      <c r="AT656" s="35"/>
      <c r="AU656" s="35"/>
      <c r="AV656" s="35"/>
      <c r="AW656" s="35"/>
      <c r="AX656" s="35"/>
      <c r="AY656" s="35"/>
      <c r="AZ656" s="35"/>
      <c r="BA656" s="35"/>
      <c r="BB656" s="35"/>
      <c r="BC656" s="35"/>
      <c r="BD656" s="35"/>
      <c r="BE656" s="35"/>
      <c r="BF656" s="35"/>
      <c r="BG656" s="35"/>
      <c r="BH656" s="35"/>
      <c r="BI656" s="35"/>
      <c r="BJ656" s="35"/>
      <c r="BK656" s="35"/>
      <c r="BL656" s="35"/>
      <c r="BM656" s="35"/>
      <c r="BN656" s="35"/>
      <c r="BO656" s="35"/>
      <c r="BP656" s="35"/>
      <c r="BQ656" s="35"/>
      <c r="BR656" s="35"/>
      <c r="BS656" s="35"/>
      <c r="BT656" s="35"/>
      <c r="BU656" s="35"/>
      <c r="BV656" s="35"/>
      <c r="BW656" s="35"/>
      <c r="BX656" s="35"/>
      <c r="BY656" s="35"/>
      <c r="BZ656" s="35"/>
      <c r="CA656" s="35"/>
      <c r="CB656" s="35"/>
      <c r="CC656" s="35"/>
      <c r="CD656" s="35"/>
      <c r="CE656" s="35"/>
      <c r="CF656" s="35"/>
      <c r="CG656" s="35"/>
      <c r="CH656" s="35"/>
      <c r="CI656" s="35"/>
      <c r="CJ656" s="35"/>
      <c r="CK656" s="35"/>
      <c r="CL656" s="35"/>
      <c r="CM656" s="35"/>
      <c r="CN656" s="35"/>
      <c r="CO656" s="35"/>
      <c r="CP656" s="35"/>
      <c r="CQ656" s="35"/>
      <c r="CR656" s="35"/>
      <c r="CS656" s="35"/>
      <c r="CT656" s="35"/>
      <c r="CU656" s="35"/>
      <c r="CV656" s="35"/>
      <c r="CW656" s="35"/>
      <c r="CX656" s="35"/>
      <c r="CY656" s="35"/>
      <c r="CZ656" s="35"/>
      <c r="DA656" s="35"/>
      <c r="DB656" s="35"/>
      <c r="DC656" s="35"/>
      <c r="DD656" s="35"/>
      <c r="DE656" s="35"/>
      <c r="DF656" s="35"/>
      <c r="DG656" s="35"/>
      <c r="DH656" s="35"/>
      <c r="DI656" s="35"/>
      <c r="DJ656" s="35"/>
      <c r="DK656" s="35"/>
      <c r="DL656" s="35"/>
      <c r="DM656" s="35"/>
      <c r="DN656" s="35"/>
      <c r="DO656" s="35"/>
      <c r="DP656" s="35"/>
      <c r="DQ656" s="35"/>
      <c r="DR656" s="35"/>
      <c r="DS656" s="35"/>
      <c r="DT656" s="35"/>
      <c r="DU656" s="35"/>
      <c r="DV656" s="35"/>
      <c r="DW656" s="35"/>
      <c r="DX656" s="35"/>
      <c r="DY656" s="35"/>
      <c r="DZ656" s="35"/>
      <c r="EA656" s="35"/>
      <c r="EB656" s="35"/>
      <c r="EC656" s="35"/>
      <c r="ED656" s="35"/>
      <c r="EE656" s="35"/>
      <c r="EF656" s="35"/>
      <c r="EG656" s="35"/>
      <c r="EH656" s="35"/>
      <c r="EI656" s="35"/>
      <c r="EJ656" s="35"/>
      <c r="EK656" s="35"/>
      <c r="EL656" s="35"/>
      <c r="EM656" s="35"/>
      <c r="EN656" s="35"/>
      <c r="EO656" s="35"/>
      <c r="EP656" s="35"/>
      <c r="EQ656" s="35"/>
      <c r="ER656" s="35"/>
      <c r="ES656" s="35"/>
      <c r="ET656" s="35"/>
    </row>
    <row r="657" spans="1:150" s="63" customFormat="1" x14ac:dyDescent="0.2">
      <c r="A657" s="221"/>
      <c r="K657" s="70"/>
      <c r="L657" s="70"/>
      <c r="O657" s="64"/>
      <c r="P657" s="64"/>
      <c r="U657" s="52"/>
      <c r="V657" s="52"/>
      <c r="W657" s="102"/>
      <c r="X657" s="102"/>
      <c r="AH657" s="276"/>
      <c r="AN657" s="35"/>
      <c r="AO657" s="35"/>
      <c r="AP657" s="35"/>
      <c r="AQ657" s="35"/>
      <c r="AR657" s="35"/>
      <c r="AS657" s="35"/>
      <c r="AT657" s="35"/>
      <c r="AU657" s="35"/>
      <c r="AV657" s="35"/>
      <c r="AW657" s="35"/>
      <c r="AX657" s="35"/>
      <c r="AY657" s="35"/>
      <c r="AZ657" s="35"/>
      <c r="BA657" s="35"/>
      <c r="BB657" s="35"/>
      <c r="BC657" s="35"/>
      <c r="BD657" s="35"/>
      <c r="BE657" s="35"/>
      <c r="BF657" s="35"/>
      <c r="BG657" s="35"/>
      <c r="BH657" s="35"/>
      <c r="BI657" s="35"/>
      <c r="BJ657" s="35"/>
      <c r="BK657" s="35"/>
      <c r="BL657" s="35"/>
      <c r="BM657" s="35"/>
      <c r="BN657" s="35"/>
      <c r="BO657" s="35"/>
      <c r="BP657" s="35"/>
      <c r="BQ657" s="35"/>
      <c r="BR657" s="35"/>
      <c r="BS657" s="35"/>
      <c r="BT657" s="35"/>
      <c r="BU657" s="35"/>
      <c r="BV657" s="35"/>
      <c r="BW657" s="35"/>
      <c r="BX657" s="35"/>
      <c r="BY657" s="35"/>
      <c r="BZ657" s="35"/>
      <c r="CA657" s="35"/>
      <c r="CB657" s="35"/>
      <c r="CC657" s="35"/>
      <c r="CD657" s="35"/>
      <c r="CE657" s="35"/>
      <c r="CF657" s="35"/>
      <c r="CG657" s="35"/>
      <c r="CH657" s="35"/>
      <c r="CI657" s="35"/>
      <c r="CJ657" s="35"/>
      <c r="CK657" s="35"/>
      <c r="CL657" s="35"/>
      <c r="CM657" s="35"/>
      <c r="CN657" s="35"/>
      <c r="CO657" s="35"/>
      <c r="CP657" s="35"/>
      <c r="CQ657" s="35"/>
      <c r="CR657" s="35"/>
      <c r="CS657" s="35"/>
      <c r="CT657" s="35"/>
      <c r="CU657" s="35"/>
      <c r="CV657" s="35"/>
      <c r="CW657" s="35"/>
      <c r="CX657" s="35"/>
      <c r="CY657" s="35"/>
      <c r="CZ657" s="35"/>
      <c r="DA657" s="35"/>
      <c r="DB657" s="35"/>
      <c r="DC657" s="35"/>
      <c r="DD657" s="35"/>
      <c r="DE657" s="35"/>
      <c r="DF657" s="35"/>
      <c r="DG657" s="35"/>
      <c r="DH657" s="35"/>
      <c r="DI657" s="35"/>
      <c r="DJ657" s="35"/>
      <c r="DK657" s="35"/>
      <c r="DL657" s="35"/>
      <c r="DM657" s="35"/>
      <c r="DN657" s="35"/>
      <c r="DO657" s="35"/>
      <c r="DP657" s="35"/>
      <c r="DQ657" s="35"/>
      <c r="DR657" s="35"/>
      <c r="DS657" s="35"/>
      <c r="DT657" s="35"/>
      <c r="DU657" s="35"/>
      <c r="DV657" s="35"/>
      <c r="DW657" s="35"/>
      <c r="DX657" s="35"/>
      <c r="DY657" s="35"/>
      <c r="DZ657" s="35"/>
      <c r="EA657" s="35"/>
      <c r="EB657" s="35"/>
      <c r="EC657" s="35"/>
      <c r="ED657" s="35"/>
      <c r="EE657" s="35"/>
      <c r="EF657" s="35"/>
      <c r="EG657" s="35"/>
      <c r="EH657" s="35"/>
      <c r="EI657" s="35"/>
      <c r="EJ657" s="35"/>
      <c r="EK657" s="35"/>
      <c r="EL657" s="35"/>
      <c r="EM657" s="35"/>
      <c r="EN657" s="35"/>
      <c r="EO657" s="35"/>
      <c r="EP657" s="35"/>
      <c r="EQ657" s="35"/>
      <c r="ER657" s="35"/>
      <c r="ES657" s="35"/>
      <c r="ET657" s="35"/>
    </row>
    <row r="658" spans="1:150" s="63" customFormat="1" x14ac:dyDescent="0.2">
      <c r="A658" s="221"/>
      <c r="K658" s="70"/>
      <c r="L658" s="70"/>
      <c r="O658" s="64"/>
      <c r="P658" s="64"/>
      <c r="U658" s="52"/>
      <c r="V658" s="52"/>
      <c r="W658" s="102"/>
      <c r="X658" s="102"/>
      <c r="AH658" s="276"/>
      <c r="AN658" s="35"/>
      <c r="AO658" s="35"/>
      <c r="AP658" s="35"/>
      <c r="AQ658" s="35"/>
      <c r="AR658" s="35"/>
      <c r="AS658" s="35"/>
      <c r="AT658" s="35"/>
      <c r="AU658" s="35"/>
      <c r="AV658" s="35"/>
      <c r="AW658" s="35"/>
      <c r="AX658" s="35"/>
      <c r="AY658" s="35"/>
      <c r="AZ658" s="35"/>
      <c r="BA658" s="35"/>
      <c r="BB658" s="35"/>
      <c r="BC658" s="35"/>
      <c r="BD658" s="35"/>
      <c r="BE658" s="35"/>
      <c r="BF658" s="35"/>
      <c r="BG658" s="35"/>
      <c r="BH658" s="35"/>
      <c r="BI658" s="35"/>
      <c r="BJ658" s="35"/>
      <c r="BK658" s="35"/>
      <c r="BL658" s="35"/>
      <c r="BM658" s="35"/>
      <c r="BN658" s="35"/>
      <c r="BO658" s="35"/>
      <c r="BP658" s="35"/>
      <c r="BQ658" s="35"/>
      <c r="BR658" s="35"/>
      <c r="BS658" s="35"/>
      <c r="BT658" s="35"/>
      <c r="BU658" s="35"/>
      <c r="BV658" s="35"/>
      <c r="BW658" s="35"/>
      <c r="BX658" s="35"/>
      <c r="BY658" s="35"/>
      <c r="BZ658" s="35"/>
      <c r="CA658" s="35"/>
      <c r="CB658" s="35"/>
      <c r="CC658" s="35"/>
      <c r="CD658" s="35"/>
      <c r="CE658" s="35"/>
      <c r="CF658" s="35"/>
      <c r="CG658" s="35"/>
      <c r="CH658" s="35"/>
      <c r="CI658" s="35"/>
      <c r="CJ658" s="35"/>
      <c r="CK658" s="35"/>
      <c r="CL658" s="35"/>
      <c r="CM658" s="35"/>
      <c r="CN658" s="35"/>
      <c r="CO658" s="35"/>
      <c r="CP658" s="35"/>
      <c r="CQ658" s="35"/>
      <c r="CR658" s="35"/>
      <c r="CS658" s="35"/>
      <c r="CT658" s="35"/>
      <c r="CU658" s="35"/>
      <c r="CV658" s="35"/>
      <c r="CW658" s="35"/>
      <c r="CX658" s="35"/>
      <c r="CY658" s="35"/>
      <c r="CZ658" s="35"/>
      <c r="DA658" s="35"/>
      <c r="DB658" s="35"/>
      <c r="DC658" s="35"/>
      <c r="DD658" s="35"/>
      <c r="DE658" s="35"/>
      <c r="DF658" s="35"/>
      <c r="DG658" s="35"/>
      <c r="DH658" s="35"/>
      <c r="DI658" s="35"/>
      <c r="DJ658" s="35"/>
      <c r="DK658" s="35"/>
      <c r="DL658" s="35"/>
      <c r="DM658" s="35"/>
      <c r="DN658" s="35"/>
      <c r="DO658" s="35"/>
      <c r="DP658" s="35"/>
      <c r="DQ658" s="35"/>
      <c r="DR658" s="35"/>
      <c r="DS658" s="35"/>
      <c r="DT658" s="35"/>
      <c r="DU658" s="35"/>
      <c r="DV658" s="35"/>
      <c r="DW658" s="35"/>
      <c r="DX658" s="35"/>
      <c r="DY658" s="35"/>
      <c r="DZ658" s="35"/>
      <c r="EA658" s="35"/>
      <c r="EB658" s="35"/>
      <c r="EC658" s="35"/>
      <c r="ED658" s="35"/>
      <c r="EE658" s="35"/>
      <c r="EF658" s="35"/>
      <c r="EG658" s="35"/>
      <c r="EH658" s="35"/>
      <c r="EI658" s="35"/>
      <c r="EJ658" s="35"/>
      <c r="EK658" s="35"/>
      <c r="EL658" s="35"/>
      <c r="EM658" s="35"/>
      <c r="EN658" s="35"/>
      <c r="EO658" s="35"/>
      <c r="EP658" s="35"/>
      <c r="EQ658" s="35"/>
      <c r="ER658" s="35"/>
      <c r="ES658" s="35"/>
      <c r="ET658" s="35"/>
    </row>
    <row r="659" spans="1:150" s="63" customFormat="1" x14ac:dyDescent="0.2">
      <c r="A659" s="221"/>
      <c r="K659" s="70"/>
      <c r="L659" s="70"/>
      <c r="O659" s="64"/>
      <c r="P659" s="64"/>
      <c r="U659" s="52"/>
      <c r="V659" s="52"/>
      <c r="W659" s="102"/>
      <c r="X659" s="102"/>
      <c r="AH659" s="276"/>
      <c r="AN659" s="35"/>
      <c r="AO659" s="35"/>
      <c r="AP659" s="35"/>
      <c r="AQ659" s="35"/>
      <c r="AR659" s="35"/>
      <c r="AS659" s="35"/>
      <c r="AT659" s="35"/>
      <c r="AU659" s="35"/>
      <c r="AV659" s="35"/>
      <c r="AW659" s="35"/>
      <c r="AX659" s="35"/>
      <c r="AY659" s="35"/>
      <c r="AZ659" s="35"/>
      <c r="BA659" s="35"/>
      <c r="BB659" s="35"/>
      <c r="BC659" s="35"/>
      <c r="BD659" s="35"/>
      <c r="BE659" s="35"/>
      <c r="BF659" s="35"/>
      <c r="BG659" s="35"/>
      <c r="BH659" s="35"/>
      <c r="BI659" s="35"/>
      <c r="BJ659" s="35"/>
      <c r="BK659" s="35"/>
      <c r="BL659" s="35"/>
      <c r="BM659" s="35"/>
      <c r="BN659" s="35"/>
      <c r="BO659" s="35"/>
      <c r="BP659" s="35"/>
      <c r="BQ659" s="35"/>
      <c r="BR659" s="35"/>
      <c r="BS659" s="35"/>
      <c r="BT659" s="35"/>
      <c r="BU659" s="35"/>
      <c r="BV659" s="35"/>
      <c r="BW659" s="35"/>
      <c r="BX659" s="35"/>
      <c r="BY659" s="35"/>
      <c r="BZ659" s="35"/>
      <c r="CA659" s="35"/>
      <c r="CB659" s="35"/>
      <c r="CC659" s="35"/>
      <c r="CD659" s="35"/>
      <c r="CE659" s="35"/>
      <c r="CF659" s="35"/>
      <c r="CG659" s="35"/>
      <c r="CH659" s="35"/>
      <c r="CI659" s="35"/>
      <c r="CJ659" s="35"/>
      <c r="CK659" s="35"/>
      <c r="CL659" s="35"/>
      <c r="CM659" s="35"/>
      <c r="CN659" s="35"/>
      <c r="CO659" s="35"/>
      <c r="CP659" s="35"/>
      <c r="CQ659" s="35"/>
      <c r="CR659" s="35"/>
      <c r="CS659" s="35"/>
      <c r="CT659" s="35"/>
      <c r="CU659" s="35"/>
      <c r="CV659" s="35"/>
      <c r="CW659" s="35"/>
      <c r="CX659" s="35"/>
      <c r="CY659" s="35"/>
      <c r="CZ659" s="35"/>
      <c r="DA659" s="35"/>
      <c r="DB659" s="35"/>
      <c r="DC659" s="35"/>
      <c r="DD659" s="35"/>
      <c r="DE659" s="35"/>
      <c r="DF659" s="35"/>
      <c r="DG659" s="35"/>
      <c r="DH659" s="35"/>
      <c r="DI659" s="35"/>
      <c r="DJ659" s="35"/>
      <c r="DK659" s="35"/>
      <c r="DL659" s="35"/>
      <c r="DM659" s="35"/>
      <c r="DN659" s="35"/>
      <c r="DO659" s="35"/>
      <c r="DP659" s="35"/>
      <c r="DQ659" s="35"/>
      <c r="DR659" s="35"/>
      <c r="DS659" s="35"/>
      <c r="DT659" s="35"/>
      <c r="DU659" s="35"/>
      <c r="DV659" s="35"/>
      <c r="DW659" s="35"/>
      <c r="DX659" s="35"/>
      <c r="DY659" s="35"/>
      <c r="DZ659" s="35"/>
      <c r="EA659" s="35"/>
      <c r="EB659" s="35"/>
      <c r="EC659" s="35"/>
      <c r="ED659" s="35"/>
      <c r="EE659" s="35"/>
      <c r="EF659" s="35"/>
      <c r="EG659" s="35"/>
      <c r="EH659" s="35"/>
      <c r="EI659" s="35"/>
      <c r="EJ659" s="35"/>
      <c r="EK659" s="35"/>
      <c r="EL659" s="35"/>
      <c r="EM659" s="35"/>
      <c r="EN659" s="35"/>
      <c r="EO659" s="35"/>
      <c r="EP659" s="35"/>
      <c r="EQ659" s="35"/>
      <c r="ER659" s="35"/>
      <c r="ES659" s="35"/>
      <c r="ET659" s="35"/>
    </row>
    <row r="660" spans="1:150" s="63" customFormat="1" x14ac:dyDescent="0.2">
      <c r="A660" s="221"/>
      <c r="K660" s="70"/>
      <c r="L660" s="70"/>
      <c r="O660" s="64"/>
      <c r="P660" s="64"/>
      <c r="U660" s="52"/>
      <c r="V660" s="52"/>
      <c r="W660" s="102"/>
      <c r="X660" s="102"/>
      <c r="AH660" s="276"/>
      <c r="AN660" s="35"/>
      <c r="AO660" s="35"/>
      <c r="AP660" s="35"/>
      <c r="AQ660" s="35"/>
      <c r="AR660" s="35"/>
      <c r="AS660" s="35"/>
      <c r="AT660" s="35"/>
      <c r="AU660" s="35"/>
      <c r="AV660" s="35"/>
      <c r="AW660" s="35"/>
      <c r="AX660" s="35"/>
      <c r="AY660" s="35"/>
      <c r="AZ660" s="35"/>
      <c r="BA660" s="35"/>
      <c r="BB660" s="35"/>
      <c r="BC660" s="35"/>
      <c r="BD660" s="35"/>
      <c r="BE660" s="35"/>
      <c r="BF660" s="35"/>
      <c r="BG660" s="35"/>
      <c r="BH660" s="35"/>
      <c r="BI660" s="35"/>
      <c r="BJ660" s="35"/>
      <c r="BK660" s="35"/>
      <c r="BL660" s="35"/>
      <c r="BM660" s="35"/>
      <c r="BN660" s="35"/>
      <c r="BO660" s="35"/>
      <c r="BP660" s="35"/>
      <c r="BQ660" s="35"/>
      <c r="BR660" s="35"/>
      <c r="BS660" s="35"/>
      <c r="BT660" s="35"/>
      <c r="BU660" s="35"/>
      <c r="BV660" s="35"/>
      <c r="BW660" s="35"/>
      <c r="BX660" s="35"/>
      <c r="BY660" s="35"/>
      <c r="BZ660" s="35"/>
      <c r="CA660" s="35"/>
      <c r="CB660" s="35"/>
      <c r="CC660" s="35"/>
      <c r="CD660" s="35"/>
      <c r="CE660" s="35"/>
      <c r="CF660" s="35"/>
      <c r="CG660" s="35"/>
      <c r="CH660" s="35"/>
      <c r="CI660" s="35"/>
      <c r="CJ660" s="35"/>
      <c r="CK660" s="35"/>
      <c r="CL660" s="35"/>
      <c r="CM660" s="35"/>
      <c r="CN660" s="35"/>
      <c r="CO660" s="35"/>
      <c r="CP660" s="35"/>
      <c r="CQ660" s="35"/>
      <c r="CR660" s="35"/>
      <c r="CS660" s="35"/>
      <c r="CT660" s="35"/>
      <c r="CU660" s="35"/>
      <c r="CV660" s="35"/>
      <c r="CW660" s="35"/>
      <c r="CX660" s="35"/>
      <c r="CY660" s="35"/>
      <c r="CZ660" s="35"/>
      <c r="DA660" s="35"/>
      <c r="DB660" s="35"/>
      <c r="DC660" s="35"/>
      <c r="DD660" s="35"/>
      <c r="DE660" s="35"/>
      <c r="DF660" s="35"/>
      <c r="DG660" s="35"/>
      <c r="DH660" s="35"/>
      <c r="DI660" s="35"/>
      <c r="DJ660" s="35"/>
      <c r="DK660" s="35"/>
      <c r="DL660" s="35"/>
      <c r="DM660" s="35"/>
      <c r="DN660" s="35"/>
      <c r="DO660" s="35"/>
      <c r="DP660" s="35"/>
      <c r="DQ660" s="35"/>
      <c r="DR660" s="35"/>
      <c r="DS660" s="35"/>
      <c r="DT660" s="35"/>
      <c r="DU660" s="35"/>
      <c r="DV660" s="35"/>
      <c r="DW660" s="35"/>
      <c r="DX660" s="35"/>
      <c r="DY660" s="35"/>
      <c r="DZ660" s="35"/>
      <c r="EA660" s="35"/>
      <c r="EB660" s="35"/>
      <c r="EC660" s="35"/>
      <c r="ED660" s="35"/>
      <c r="EE660" s="35"/>
      <c r="EF660" s="35"/>
      <c r="EG660" s="35"/>
      <c r="EH660" s="35"/>
      <c r="EI660" s="35"/>
      <c r="EJ660" s="35"/>
      <c r="EK660" s="35"/>
      <c r="EL660" s="35"/>
      <c r="EM660" s="35"/>
      <c r="EN660" s="35"/>
      <c r="EO660" s="35"/>
      <c r="EP660" s="35"/>
      <c r="EQ660" s="35"/>
      <c r="ER660" s="35"/>
      <c r="ES660" s="35"/>
      <c r="ET660" s="35"/>
    </row>
    <row r="661" spans="1:150" s="63" customFormat="1" x14ac:dyDescent="0.2">
      <c r="A661" s="221"/>
      <c r="K661" s="70"/>
      <c r="L661" s="70"/>
      <c r="O661" s="64"/>
      <c r="P661" s="64"/>
      <c r="U661" s="52"/>
      <c r="V661" s="52"/>
      <c r="W661" s="102"/>
      <c r="X661" s="102"/>
      <c r="AH661" s="276"/>
      <c r="AN661" s="35"/>
      <c r="AO661" s="35"/>
      <c r="AP661" s="35"/>
      <c r="AQ661" s="35"/>
      <c r="AR661" s="35"/>
      <c r="AS661" s="35"/>
      <c r="AT661" s="35"/>
      <c r="AU661" s="35"/>
      <c r="AV661" s="35"/>
      <c r="AW661" s="35"/>
      <c r="AX661" s="35"/>
      <c r="AY661" s="35"/>
      <c r="AZ661" s="35"/>
      <c r="BA661" s="35"/>
      <c r="BB661" s="35"/>
      <c r="BC661" s="35"/>
      <c r="BD661" s="35"/>
      <c r="BE661" s="35"/>
      <c r="BF661" s="35"/>
      <c r="BG661" s="35"/>
      <c r="BH661" s="35"/>
      <c r="BI661" s="35"/>
      <c r="BJ661" s="35"/>
      <c r="BK661" s="35"/>
      <c r="BL661" s="35"/>
      <c r="BM661" s="35"/>
      <c r="BN661" s="35"/>
      <c r="BO661" s="35"/>
      <c r="BP661" s="35"/>
      <c r="BQ661" s="35"/>
      <c r="BR661" s="35"/>
      <c r="BS661" s="35"/>
      <c r="BT661" s="35"/>
      <c r="BU661" s="35"/>
      <c r="BV661" s="35"/>
      <c r="BW661" s="35"/>
      <c r="BX661" s="35"/>
      <c r="BY661" s="35"/>
      <c r="BZ661" s="35"/>
      <c r="CA661" s="35"/>
      <c r="CB661" s="35"/>
      <c r="CC661" s="35"/>
      <c r="CD661" s="35"/>
      <c r="CE661" s="35"/>
      <c r="CF661" s="35"/>
      <c r="CG661" s="35"/>
      <c r="CH661" s="35"/>
      <c r="CI661" s="35"/>
      <c r="CJ661" s="35"/>
      <c r="CK661" s="35"/>
      <c r="CL661" s="35"/>
      <c r="CM661" s="35"/>
      <c r="CN661" s="35"/>
      <c r="CO661" s="35"/>
      <c r="CP661" s="35"/>
      <c r="CQ661" s="35"/>
      <c r="CR661" s="35"/>
      <c r="CS661" s="35"/>
      <c r="CT661" s="35"/>
      <c r="CU661" s="35"/>
      <c r="CV661" s="35"/>
      <c r="CW661" s="35"/>
      <c r="CX661" s="35"/>
      <c r="CY661" s="35"/>
      <c r="CZ661" s="35"/>
      <c r="DA661" s="35"/>
      <c r="DB661" s="35"/>
      <c r="DC661" s="35"/>
      <c r="DD661" s="35"/>
      <c r="DE661" s="35"/>
      <c r="DF661" s="35"/>
      <c r="DG661" s="35"/>
      <c r="DH661" s="35"/>
      <c r="DI661" s="35"/>
      <c r="DJ661" s="35"/>
      <c r="DK661" s="35"/>
      <c r="DL661" s="35"/>
      <c r="DM661" s="35"/>
      <c r="DN661" s="35"/>
      <c r="DO661" s="35"/>
      <c r="DP661" s="35"/>
      <c r="DQ661" s="35"/>
      <c r="DR661" s="35"/>
      <c r="DS661" s="35"/>
      <c r="DT661" s="35"/>
      <c r="DU661" s="35"/>
      <c r="DV661" s="35"/>
      <c r="DW661" s="35"/>
      <c r="DX661" s="35"/>
      <c r="DY661" s="35"/>
      <c r="DZ661" s="35"/>
      <c r="EA661" s="35"/>
      <c r="EB661" s="35"/>
      <c r="EC661" s="35"/>
      <c r="ED661" s="35"/>
      <c r="EE661" s="35"/>
      <c r="EF661" s="35"/>
      <c r="EG661" s="35"/>
      <c r="EH661" s="35"/>
      <c r="EI661" s="35"/>
      <c r="EJ661" s="35"/>
      <c r="EK661" s="35"/>
      <c r="EL661" s="35"/>
      <c r="EM661" s="35"/>
      <c r="EN661" s="35"/>
      <c r="EO661" s="35"/>
      <c r="EP661" s="35"/>
      <c r="EQ661" s="35"/>
      <c r="ER661" s="35"/>
      <c r="ES661" s="35"/>
      <c r="ET661" s="35"/>
    </row>
    <row r="662" spans="1:150" s="63" customFormat="1" x14ac:dyDescent="0.2">
      <c r="A662" s="221"/>
      <c r="K662" s="70"/>
      <c r="L662" s="70"/>
      <c r="O662" s="64"/>
      <c r="P662" s="64"/>
      <c r="U662" s="52"/>
      <c r="V662" s="52"/>
      <c r="W662" s="102"/>
      <c r="X662" s="102"/>
      <c r="AH662" s="276"/>
      <c r="AN662" s="35"/>
      <c r="AO662" s="35"/>
      <c r="AP662" s="35"/>
      <c r="AQ662" s="35"/>
      <c r="AR662" s="35"/>
      <c r="AS662" s="35"/>
      <c r="AT662" s="35"/>
      <c r="AU662" s="35"/>
      <c r="AV662" s="35"/>
      <c r="AW662" s="35"/>
      <c r="AX662" s="35"/>
      <c r="AY662" s="35"/>
      <c r="AZ662" s="35"/>
      <c r="BA662" s="35"/>
      <c r="BB662" s="35"/>
      <c r="BC662" s="35"/>
      <c r="BD662" s="35"/>
      <c r="BE662" s="35"/>
      <c r="BF662" s="35"/>
      <c r="BG662" s="35"/>
      <c r="BH662" s="35"/>
      <c r="BI662" s="35"/>
      <c r="BJ662" s="35"/>
      <c r="BK662" s="35"/>
      <c r="BL662" s="35"/>
      <c r="BM662" s="35"/>
      <c r="BN662" s="35"/>
      <c r="BO662" s="35"/>
      <c r="BP662" s="35"/>
      <c r="BQ662" s="35"/>
      <c r="BR662" s="35"/>
      <c r="BS662" s="35"/>
      <c r="BT662" s="35"/>
      <c r="BU662" s="35"/>
      <c r="BV662" s="35"/>
      <c r="BW662" s="35"/>
      <c r="BX662" s="35"/>
      <c r="BY662" s="35"/>
      <c r="BZ662" s="35"/>
      <c r="CA662" s="35"/>
      <c r="CB662" s="35"/>
      <c r="CC662" s="35"/>
      <c r="CD662" s="35"/>
      <c r="CE662" s="35"/>
      <c r="CF662" s="35"/>
      <c r="CG662" s="35"/>
      <c r="CH662" s="35"/>
      <c r="CI662" s="35"/>
      <c r="CJ662" s="35"/>
      <c r="CK662" s="35"/>
      <c r="CL662" s="35"/>
      <c r="CM662" s="35"/>
      <c r="CN662" s="35"/>
      <c r="CO662" s="35"/>
      <c r="CP662" s="35"/>
      <c r="CQ662" s="35"/>
      <c r="CR662" s="35"/>
      <c r="CS662" s="35"/>
      <c r="CT662" s="35"/>
      <c r="CU662" s="35"/>
      <c r="CV662" s="35"/>
      <c r="CW662" s="35"/>
      <c r="CX662" s="35"/>
      <c r="CY662" s="35"/>
      <c r="CZ662" s="35"/>
      <c r="DA662" s="35"/>
      <c r="DB662" s="35"/>
      <c r="DC662" s="35"/>
      <c r="DD662" s="35"/>
      <c r="DE662" s="35"/>
      <c r="DF662" s="35"/>
      <c r="DG662" s="35"/>
      <c r="DH662" s="35"/>
      <c r="DI662" s="35"/>
      <c r="DJ662" s="35"/>
      <c r="DK662" s="35"/>
      <c r="DL662" s="35"/>
      <c r="DM662" s="35"/>
      <c r="DN662" s="35"/>
      <c r="DO662" s="35"/>
      <c r="DP662" s="35"/>
      <c r="DQ662" s="35"/>
      <c r="DR662" s="35"/>
      <c r="DS662" s="35"/>
      <c r="DT662" s="35"/>
      <c r="DU662" s="35"/>
      <c r="DV662" s="35"/>
      <c r="DW662" s="35"/>
      <c r="DX662" s="35"/>
      <c r="DY662" s="35"/>
      <c r="DZ662" s="35"/>
      <c r="EA662" s="35"/>
      <c r="EB662" s="35"/>
      <c r="EC662" s="35"/>
      <c r="ED662" s="35"/>
      <c r="EE662" s="35"/>
      <c r="EF662" s="35"/>
      <c r="EG662" s="35"/>
      <c r="EH662" s="35"/>
      <c r="EI662" s="35"/>
      <c r="EJ662" s="35"/>
      <c r="EK662" s="35"/>
      <c r="EL662" s="35"/>
      <c r="EM662" s="35"/>
      <c r="EN662" s="35"/>
      <c r="EO662" s="35"/>
      <c r="EP662" s="35"/>
      <c r="EQ662" s="35"/>
      <c r="ER662" s="35"/>
      <c r="ES662" s="35"/>
      <c r="ET662" s="35"/>
    </row>
    <row r="663" spans="1:150" s="63" customFormat="1" x14ac:dyDescent="0.2">
      <c r="A663" s="221"/>
      <c r="K663" s="70"/>
      <c r="L663" s="70"/>
      <c r="O663" s="64"/>
      <c r="P663" s="64"/>
      <c r="U663" s="52"/>
      <c r="V663" s="52"/>
      <c r="W663" s="102"/>
      <c r="X663" s="102"/>
      <c r="AH663" s="276"/>
      <c r="AN663" s="35"/>
      <c r="AO663" s="35"/>
      <c r="AP663" s="35"/>
      <c r="AQ663" s="35"/>
      <c r="AR663" s="35"/>
      <c r="AS663" s="35"/>
      <c r="AT663" s="35"/>
      <c r="AU663" s="35"/>
      <c r="AV663" s="35"/>
      <c r="AW663" s="35"/>
      <c r="AX663" s="35"/>
      <c r="AY663" s="35"/>
      <c r="AZ663" s="35"/>
      <c r="BA663" s="35"/>
      <c r="BB663" s="35"/>
      <c r="BC663" s="35"/>
      <c r="BD663" s="35"/>
      <c r="BE663" s="35"/>
      <c r="BF663" s="35"/>
      <c r="BG663" s="35"/>
      <c r="BH663" s="35"/>
      <c r="BI663" s="35"/>
      <c r="BJ663" s="35"/>
      <c r="BK663" s="35"/>
      <c r="BL663" s="35"/>
      <c r="BM663" s="35"/>
      <c r="BN663" s="35"/>
      <c r="BO663" s="35"/>
      <c r="BP663" s="35"/>
      <c r="BQ663" s="35"/>
      <c r="BR663" s="35"/>
      <c r="BS663" s="35"/>
      <c r="BT663" s="35"/>
      <c r="BU663" s="35"/>
      <c r="BV663" s="35"/>
      <c r="BW663" s="35"/>
      <c r="BX663" s="35"/>
      <c r="BY663" s="35"/>
      <c r="BZ663" s="35"/>
      <c r="CA663" s="35"/>
      <c r="CB663" s="35"/>
      <c r="CC663" s="35"/>
      <c r="CD663" s="35"/>
      <c r="CE663" s="35"/>
      <c r="CF663" s="35"/>
      <c r="CG663" s="35"/>
      <c r="CH663" s="35"/>
      <c r="CI663" s="35"/>
      <c r="CJ663" s="35"/>
      <c r="CK663" s="35"/>
      <c r="CL663" s="35"/>
      <c r="CM663" s="35"/>
      <c r="CN663" s="35"/>
      <c r="CO663" s="35"/>
      <c r="CP663" s="35"/>
      <c r="CQ663" s="35"/>
      <c r="CR663" s="35"/>
      <c r="CS663" s="35"/>
      <c r="CT663" s="35"/>
      <c r="CU663" s="35"/>
      <c r="CV663" s="35"/>
      <c r="CW663" s="35"/>
      <c r="CX663" s="35"/>
      <c r="CY663" s="35"/>
      <c r="CZ663" s="35"/>
      <c r="DA663" s="35"/>
      <c r="DB663" s="35"/>
      <c r="DC663" s="35"/>
      <c r="DD663" s="35"/>
      <c r="DE663" s="35"/>
      <c r="DF663" s="35"/>
      <c r="DG663" s="35"/>
      <c r="DH663" s="35"/>
      <c r="DI663" s="35"/>
      <c r="DJ663" s="35"/>
      <c r="DK663" s="35"/>
      <c r="DL663" s="35"/>
      <c r="DM663" s="35"/>
      <c r="DN663" s="35"/>
      <c r="DO663" s="35"/>
      <c r="DP663" s="35"/>
      <c r="DQ663" s="35"/>
      <c r="DR663" s="35"/>
      <c r="DS663" s="35"/>
      <c r="DT663" s="35"/>
      <c r="DU663" s="35"/>
      <c r="DV663" s="35"/>
      <c r="DW663" s="35"/>
      <c r="DX663" s="35"/>
      <c r="DY663" s="35"/>
      <c r="DZ663" s="35"/>
      <c r="EA663" s="35"/>
      <c r="EB663" s="35"/>
      <c r="EC663" s="35"/>
      <c r="ED663" s="35"/>
      <c r="EE663" s="35"/>
      <c r="EF663" s="35"/>
      <c r="EG663" s="35"/>
      <c r="EH663" s="35"/>
      <c r="EI663" s="35"/>
      <c r="EJ663" s="35"/>
      <c r="EK663" s="35"/>
      <c r="EL663" s="35"/>
      <c r="EM663" s="35"/>
      <c r="EN663" s="35"/>
      <c r="EO663" s="35"/>
      <c r="EP663" s="35"/>
      <c r="EQ663" s="35"/>
      <c r="ER663" s="35"/>
      <c r="ES663" s="35"/>
      <c r="ET663" s="35"/>
    </row>
    <row r="664" spans="1:150" s="63" customFormat="1" x14ac:dyDescent="0.2">
      <c r="A664" s="221"/>
      <c r="K664" s="70"/>
      <c r="L664" s="70"/>
      <c r="O664" s="64"/>
      <c r="P664" s="64"/>
      <c r="U664" s="52"/>
      <c r="V664" s="52"/>
      <c r="W664" s="102"/>
      <c r="X664" s="102"/>
      <c r="AH664" s="276"/>
      <c r="AN664" s="35"/>
      <c r="AO664" s="35"/>
      <c r="AP664" s="35"/>
      <c r="AQ664" s="35"/>
      <c r="AR664" s="35"/>
      <c r="AS664" s="35"/>
      <c r="AT664" s="35"/>
      <c r="AU664" s="35"/>
      <c r="AV664" s="35"/>
      <c r="AW664" s="35"/>
      <c r="AX664" s="35"/>
      <c r="AY664" s="35"/>
      <c r="AZ664" s="35"/>
      <c r="BA664" s="35"/>
      <c r="BB664" s="35"/>
      <c r="BC664" s="35"/>
      <c r="BD664" s="35"/>
      <c r="BE664" s="35"/>
      <c r="BF664" s="35"/>
      <c r="BG664" s="35"/>
      <c r="BH664" s="35"/>
      <c r="BI664" s="35"/>
      <c r="BJ664" s="35"/>
      <c r="BK664" s="35"/>
      <c r="BL664" s="35"/>
      <c r="BM664" s="35"/>
      <c r="BN664" s="35"/>
      <c r="BO664" s="35"/>
      <c r="BP664" s="35"/>
      <c r="BQ664" s="35"/>
      <c r="BR664" s="35"/>
      <c r="BS664" s="35"/>
      <c r="BT664" s="35"/>
      <c r="BU664" s="35"/>
      <c r="BV664" s="35"/>
      <c r="BW664" s="35"/>
      <c r="BX664" s="35"/>
      <c r="BY664" s="35"/>
      <c r="BZ664" s="35"/>
      <c r="CA664" s="35"/>
      <c r="CB664" s="35"/>
      <c r="CC664" s="35"/>
      <c r="CD664" s="35"/>
      <c r="CE664" s="35"/>
      <c r="CF664" s="35"/>
      <c r="CG664" s="35"/>
      <c r="CH664" s="35"/>
      <c r="CI664" s="35"/>
      <c r="CJ664" s="35"/>
      <c r="CK664" s="35"/>
      <c r="CL664" s="35"/>
      <c r="CM664" s="35"/>
      <c r="CN664" s="35"/>
      <c r="CO664" s="35"/>
      <c r="CP664" s="35"/>
      <c r="CQ664" s="35"/>
      <c r="CR664" s="35"/>
      <c r="CS664" s="35"/>
      <c r="CT664" s="35"/>
      <c r="CU664" s="35"/>
      <c r="CV664" s="35"/>
      <c r="CW664" s="35"/>
      <c r="CX664" s="35"/>
      <c r="CY664" s="35"/>
      <c r="CZ664" s="35"/>
      <c r="DA664" s="35"/>
      <c r="DB664" s="35"/>
      <c r="DC664" s="35"/>
      <c r="DD664" s="35"/>
      <c r="DE664" s="35"/>
      <c r="DF664" s="35"/>
      <c r="DG664" s="35"/>
      <c r="DH664" s="35"/>
      <c r="DI664" s="35"/>
      <c r="DJ664" s="35"/>
      <c r="DK664" s="35"/>
      <c r="DL664" s="35"/>
      <c r="DM664" s="35"/>
      <c r="DN664" s="35"/>
      <c r="DO664" s="35"/>
      <c r="DP664" s="35"/>
      <c r="DQ664" s="35"/>
      <c r="DR664" s="35"/>
      <c r="DS664" s="35"/>
      <c r="DT664" s="35"/>
      <c r="DU664" s="35"/>
      <c r="DV664" s="35"/>
      <c r="DW664" s="35"/>
      <c r="DX664" s="35"/>
      <c r="DY664" s="35"/>
      <c r="DZ664" s="35"/>
      <c r="EA664" s="35"/>
      <c r="EB664" s="35"/>
      <c r="EC664" s="35"/>
      <c r="ED664" s="35"/>
      <c r="EE664" s="35"/>
      <c r="EF664" s="35"/>
      <c r="EG664" s="35"/>
      <c r="EH664" s="35"/>
      <c r="EI664" s="35"/>
      <c r="EJ664" s="35"/>
      <c r="EK664" s="35"/>
      <c r="EL664" s="35"/>
      <c r="EM664" s="35"/>
      <c r="EN664" s="35"/>
      <c r="EO664" s="35"/>
      <c r="EP664" s="35"/>
      <c r="EQ664" s="35"/>
      <c r="ER664" s="35"/>
      <c r="ES664" s="35"/>
      <c r="ET664" s="35"/>
    </row>
    <row r="665" spans="1:150" s="63" customFormat="1" x14ac:dyDescent="0.2">
      <c r="A665" s="221"/>
      <c r="K665" s="70"/>
      <c r="L665" s="70"/>
      <c r="O665" s="64"/>
      <c r="P665" s="64"/>
      <c r="U665" s="52"/>
      <c r="V665" s="52"/>
      <c r="W665" s="102"/>
      <c r="X665" s="102"/>
      <c r="AH665" s="276"/>
      <c r="AN665" s="35"/>
      <c r="AO665" s="35"/>
      <c r="AP665" s="35"/>
      <c r="AQ665" s="35"/>
      <c r="AR665" s="35"/>
      <c r="AS665" s="35"/>
      <c r="AT665" s="35"/>
      <c r="AU665" s="35"/>
      <c r="AV665" s="35"/>
      <c r="AW665" s="35"/>
      <c r="AX665" s="35"/>
      <c r="AY665" s="35"/>
      <c r="AZ665" s="35"/>
      <c r="BA665" s="35"/>
      <c r="BB665" s="35"/>
      <c r="BC665" s="35"/>
      <c r="BD665" s="35"/>
      <c r="BE665" s="35"/>
      <c r="BF665" s="35"/>
      <c r="BG665" s="35"/>
      <c r="BH665" s="35"/>
      <c r="BI665" s="35"/>
      <c r="BJ665" s="35"/>
      <c r="BK665" s="35"/>
      <c r="BL665" s="35"/>
      <c r="BM665" s="35"/>
      <c r="BN665" s="35"/>
      <c r="BO665" s="35"/>
      <c r="BP665" s="35"/>
      <c r="BQ665" s="35"/>
      <c r="BR665" s="35"/>
      <c r="BS665" s="35"/>
      <c r="BT665" s="35"/>
      <c r="BU665" s="35"/>
      <c r="BV665" s="35"/>
      <c r="BW665" s="35"/>
      <c r="BX665" s="35"/>
      <c r="BY665" s="35"/>
      <c r="BZ665" s="35"/>
      <c r="CA665" s="35"/>
      <c r="CB665" s="35"/>
      <c r="CC665" s="35"/>
      <c r="CD665" s="35"/>
      <c r="CE665" s="35"/>
      <c r="CF665" s="35"/>
      <c r="CG665" s="35"/>
      <c r="CH665" s="35"/>
      <c r="CI665" s="35"/>
      <c r="CJ665" s="35"/>
      <c r="CK665" s="35"/>
      <c r="CL665" s="35"/>
      <c r="CM665" s="35"/>
      <c r="CN665" s="35"/>
      <c r="CO665" s="35"/>
      <c r="CP665" s="35"/>
      <c r="CQ665" s="35"/>
      <c r="CR665" s="35"/>
      <c r="CS665" s="35"/>
      <c r="CT665" s="35"/>
      <c r="CU665" s="35"/>
      <c r="CV665" s="35"/>
      <c r="CW665" s="35"/>
      <c r="CX665" s="35"/>
      <c r="CY665" s="35"/>
      <c r="CZ665" s="35"/>
      <c r="DA665" s="35"/>
      <c r="DB665" s="35"/>
      <c r="DC665" s="35"/>
      <c r="DD665" s="35"/>
      <c r="DE665" s="35"/>
      <c r="DF665" s="35"/>
      <c r="DG665" s="35"/>
      <c r="DH665" s="35"/>
      <c r="DI665" s="35"/>
      <c r="DJ665" s="35"/>
      <c r="DK665" s="35"/>
      <c r="DL665" s="35"/>
      <c r="DM665" s="35"/>
      <c r="DN665" s="35"/>
      <c r="DO665" s="35"/>
      <c r="DP665" s="35"/>
      <c r="DQ665" s="35"/>
      <c r="DR665" s="35"/>
      <c r="DS665" s="35"/>
      <c r="DT665" s="35"/>
      <c r="DU665" s="35"/>
      <c r="DV665" s="35"/>
      <c r="DW665" s="35"/>
      <c r="DX665" s="35"/>
      <c r="DY665" s="35"/>
      <c r="DZ665" s="35"/>
      <c r="EA665" s="35"/>
      <c r="EB665" s="35"/>
      <c r="EC665" s="35"/>
      <c r="ED665" s="35"/>
      <c r="EE665" s="35"/>
      <c r="EF665" s="35"/>
      <c r="EG665" s="35"/>
      <c r="EH665" s="35"/>
      <c r="EI665" s="35"/>
      <c r="EJ665" s="35"/>
      <c r="EK665" s="35"/>
      <c r="EL665" s="35"/>
      <c r="EM665" s="35"/>
      <c r="EN665" s="35"/>
      <c r="EO665" s="35"/>
      <c r="EP665" s="35"/>
      <c r="EQ665" s="35"/>
      <c r="ER665" s="35"/>
      <c r="ES665" s="35"/>
      <c r="ET665" s="35"/>
    </row>
    <row r="666" spans="1:150" s="63" customFormat="1" x14ac:dyDescent="0.2">
      <c r="A666" s="221"/>
      <c r="K666" s="70"/>
      <c r="L666" s="70"/>
      <c r="O666" s="64"/>
      <c r="P666" s="64"/>
      <c r="U666" s="52"/>
      <c r="V666" s="52"/>
      <c r="W666" s="102"/>
      <c r="X666" s="102"/>
      <c r="AH666" s="276"/>
      <c r="AN666" s="35"/>
      <c r="AO666" s="35"/>
      <c r="AP666" s="35"/>
      <c r="AQ666" s="35"/>
      <c r="AR666" s="35"/>
      <c r="AS666" s="35"/>
      <c r="AT666" s="35"/>
      <c r="AU666" s="35"/>
      <c r="AV666" s="35"/>
      <c r="AW666" s="35"/>
      <c r="AX666" s="35"/>
      <c r="AY666" s="35"/>
      <c r="AZ666" s="35"/>
      <c r="BA666" s="35"/>
      <c r="BB666" s="35"/>
      <c r="BC666" s="35"/>
      <c r="BD666" s="35"/>
      <c r="BE666" s="35"/>
      <c r="BF666" s="35"/>
      <c r="BG666" s="35"/>
      <c r="BH666" s="35"/>
      <c r="BI666" s="35"/>
      <c r="BJ666" s="35"/>
      <c r="BK666" s="35"/>
      <c r="BL666" s="35"/>
      <c r="BM666" s="35"/>
      <c r="BN666" s="35"/>
      <c r="BO666" s="35"/>
      <c r="BP666" s="35"/>
      <c r="BQ666" s="35"/>
      <c r="BR666" s="35"/>
      <c r="BS666" s="35"/>
      <c r="BT666" s="35"/>
      <c r="BU666" s="35"/>
      <c r="BV666" s="35"/>
      <c r="BW666" s="35"/>
      <c r="BX666" s="35"/>
      <c r="BY666" s="35"/>
      <c r="BZ666" s="35"/>
      <c r="CA666" s="35"/>
      <c r="CB666" s="35"/>
      <c r="CC666" s="35"/>
      <c r="CD666" s="35"/>
      <c r="CE666" s="35"/>
      <c r="CF666" s="35"/>
      <c r="CG666" s="35"/>
      <c r="CH666" s="35"/>
      <c r="CI666" s="35"/>
      <c r="CJ666" s="35"/>
      <c r="CK666" s="35"/>
      <c r="CL666" s="35"/>
      <c r="CM666" s="35"/>
      <c r="CN666" s="35"/>
      <c r="CO666" s="35"/>
      <c r="CP666" s="35"/>
      <c r="CQ666" s="35"/>
      <c r="CR666" s="35"/>
      <c r="CS666" s="35"/>
      <c r="CT666" s="35"/>
      <c r="CU666" s="35"/>
      <c r="CV666" s="35"/>
      <c r="CW666" s="35"/>
      <c r="CX666" s="35"/>
      <c r="CY666" s="35"/>
      <c r="CZ666" s="35"/>
      <c r="DA666" s="35"/>
      <c r="DB666" s="35"/>
      <c r="DC666" s="35"/>
      <c r="DD666" s="35"/>
      <c r="DE666" s="35"/>
      <c r="DF666" s="35"/>
      <c r="DG666" s="35"/>
      <c r="DH666" s="35"/>
      <c r="DI666" s="35"/>
      <c r="DJ666" s="35"/>
      <c r="DK666" s="35"/>
      <c r="DL666" s="35"/>
      <c r="DM666" s="35"/>
      <c r="DN666" s="35"/>
      <c r="DO666" s="35"/>
      <c r="DP666" s="35"/>
      <c r="DQ666" s="35"/>
      <c r="DR666" s="35"/>
      <c r="DS666" s="35"/>
      <c r="DT666" s="35"/>
      <c r="DU666" s="35"/>
      <c r="DV666" s="35"/>
      <c r="DW666" s="35"/>
      <c r="DX666" s="35"/>
      <c r="DY666" s="35"/>
      <c r="DZ666" s="35"/>
      <c r="EA666" s="35"/>
      <c r="EB666" s="35"/>
      <c r="EC666" s="35"/>
      <c r="ED666" s="35"/>
      <c r="EE666" s="35"/>
      <c r="EF666" s="35"/>
      <c r="EG666" s="35"/>
      <c r="EH666" s="35"/>
      <c r="EI666" s="35"/>
      <c r="EJ666" s="35"/>
      <c r="EK666" s="35"/>
      <c r="EL666" s="35"/>
      <c r="EM666" s="35"/>
      <c r="EN666" s="35"/>
      <c r="EO666" s="35"/>
      <c r="EP666" s="35"/>
      <c r="EQ666" s="35"/>
      <c r="ER666" s="35"/>
      <c r="ES666" s="35"/>
      <c r="ET666" s="35"/>
    </row>
    <row r="667" spans="1:150" s="63" customFormat="1" x14ac:dyDescent="0.2">
      <c r="A667" s="221"/>
      <c r="K667" s="70"/>
      <c r="L667" s="70"/>
      <c r="O667" s="64"/>
      <c r="P667" s="64"/>
      <c r="U667" s="52"/>
      <c r="V667" s="52"/>
      <c r="W667" s="102"/>
      <c r="X667" s="102"/>
      <c r="AH667" s="276"/>
      <c r="AN667" s="35"/>
      <c r="AO667" s="35"/>
      <c r="AP667" s="35"/>
      <c r="AQ667" s="35"/>
      <c r="AR667" s="35"/>
      <c r="AS667" s="35"/>
      <c r="AT667" s="35"/>
      <c r="AU667" s="35"/>
      <c r="AV667" s="35"/>
      <c r="AW667" s="35"/>
      <c r="AX667" s="35"/>
      <c r="AY667" s="35"/>
      <c r="AZ667" s="35"/>
      <c r="BA667" s="35"/>
      <c r="BB667" s="35"/>
      <c r="BC667" s="35"/>
      <c r="BD667" s="35"/>
      <c r="BE667" s="35"/>
      <c r="BF667" s="35"/>
      <c r="BG667" s="35"/>
      <c r="BH667" s="35"/>
      <c r="BI667" s="35"/>
      <c r="BJ667" s="35"/>
      <c r="BK667" s="35"/>
      <c r="BL667" s="35"/>
      <c r="BM667" s="35"/>
      <c r="BN667" s="35"/>
      <c r="BO667" s="35"/>
      <c r="BP667" s="35"/>
      <c r="BQ667" s="35"/>
      <c r="BR667" s="35"/>
      <c r="BS667" s="35"/>
      <c r="BT667" s="35"/>
      <c r="BU667" s="35"/>
      <c r="BV667" s="35"/>
      <c r="BW667" s="35"/>
      <c r="BX667" s="35"/>
      <c r="BY667" s="35"/>
      <c r="BZ667" s="35"/>
      <c r="CA667" s="35"/>
      <c r="CB667" s="35"/>
      <c r="CC667" s="35"/>
      <c r="CD667" s="35"/>
      <c r="CE667" s="35"/>
      <c r="CF667" s="35"/>
      <c r="CG667" s="35"/>
      <c r="CH667" s="35"/>
      <c r="CI667" s="35"/>
      <c r="CJ667" s="35"/>
      <c r="CK667" s="35"/>
      <c r="CL667" s="35"/>
      <c r="CM667" s="35"/>
      <c r="CN667" s="35"/>
      <c r="CO667" s="35"/>
      <c r="CP667" s="35"/>
      <c r="CQ667" s="35"/>
      <c r="CR667" s="35"/>
      <c r="CS667" s="35"/>
      <c r="CT667" s="35"/>
      <c r="CU667" s="35"/>
      <c r="CV667" s="35"/>
      <c r="CW667" s="35"/>
      <c r="CX667" s="35"/>
      <c r="CY667" s="35"/>
      <c r="CZ667" s="35"/>
      <c r="DA667" s="35"/>
      <c r="DB667" s="35"/>
      <c r="DC667" s="35"/>
      <c r="DD667" s="35"/>
      <c r="DE667" s="35"/>
      <c r="DF667" s="35"/>
      <c r="DG667" s="35"/>
      <c r="DH667" s="35"/>
      <c r="DI667" s="35"/>
      <c r="DJ667" s="35"/>
      <c r="DK667" s="35"/>
      <c r="DL667" s="35"/>
      <c r="DM667" s="35"/>
      <c r="DN667" s="35"/>
      <c r="DO667" s="35"/>
      <c r="DP667" s="35"/>
      <c r="DQ667" s="35"/>
      <c r="DR667" s="35"/>
      <c r="DS667" s="35"/>
      <c r="DT667" s="35"/>
      <c r="DU667" s="35"/>
      <c r="DV667" s="35"/>
      <c r="DW667" s="35"/>
      <c r="DX667" s="35"/>
      <c r="DY667" s="35"/>
      <c r="DZ667" s="35"/>
      <c r="EA667" s="35"/>
      <c r="EB667" s="35"/>
      <c r="EC667" s="35"/>
      <c r="ED667" s="35"/>
      <c r="EE667" s="35"/>
      <c r="EF667" s="35"/>
      <c r="EG667" s="35"/>
      <c r="EH667" s="35"/>
      <c r="EI667" s="35"/>
      <c r="EJ667" s="35"/>
      <c r="EK667" s="35"/>
      <c r="EL667" s="35"/>
      <c r="EM667" s="35"/>
      <c r="EN667" s="35"/>
      <c r="EO667" s="35"/>
      <c r="EP667" s="35"/>
      <c r="EQ667" s="35"/>
      <c r="ER667" s="35"/>
      <c r="ES667" s="35"/>
      <c r="ET667" s="35"/>
    </row>
    <row r="668" spans="1:150" s="63" customFormat="1" x14ac:dyDescent="0.2">
      <c r="A668" s="221"/>
      <c r="K668" s="70"/>
      <c r="L668" s="70"/>
      <c r="O668" s="64"/>
      <c r="P668" s="64"/>
      <c r="U668" s="52"/>
      <c r="V668" s="52"/>
      <c r="W668" s="102"/>
      <c r="X668" s="102"/>
      <c r="AH668" s="276"/>
      <c r="AN668" s="35"/>
      <c r="AO668" s="35"/>
      <c r="AP668" s="35"/>
      <c r="AQ668" s="35"/>
      <c r="AR668" s="35"/>
      <c r="AS668" s="35"/>
      <c r="AT668" s="35"/>
      <c r="AU668" s="35"/>
      <c r="AV668" s="35"/>
      <c r="AW668" s="35"/>
      <c r="AX668" s="35"/>
      <c r="AY668" s="35"/>
      <c r="AZ668" s="35"/>
      <c r="BA668" s="35"/>
      <c r="BB668" s="35"/>
      <c r="BC668" s="35"/>
      <c r="BD668" s="35"/>
      <c r="BE668" s="35"/>
      <c r="BF668" s="35"/>
      <c r="BG668" s="35"/>
      <c r="BH668" s="35"/>
      <c r="BI668" s="35"/>
      <c r="BJ668" s="35"/>
      <c r="BK668" s="35"/>
      <c r="BL668" s="35"/>
      <c r="BM668" s="35"/>
      <c r="BN668" s="35"/>
      <c r="BO668" s="35"/>
      <c r="BP668" s="35"/>
      <c r="BQ668" s="35"/>
      <c r="BR668" s="35"/>
      <c r="BS668" s="35"/>
      <c r="BT668" s="35"/>
      <c r="BU668" s="35"/>
      <c r="BV668" s="35"/>
      <c r="BW668" s="35"/>
      <c r="BX668" s="35"/>
      <c r="BY668" s="35"/>
      <c r="BZ668" s="35"/>
      <c r="CA668" s="35"/>
      <c r="CB668" s="35"/>
      <c r="CC668" s="35"/>
      <c r="CD668" s="35"/>
      <c r="CE668" s="35"/>
      <c r="CF668" s="35"/>
      <c r="CG668" s="35"/>
      <c r="CH668" s="35"/>
      <c r="CI668" s="35"/>
      <c r="CJ668" s="35"/>
      <c r="CK668" s="35"/>
      <c r="CL668" s="35"/>
      <c r="CM668" s="35"/>
      <c r="CN668" s="35"/>
      <c r="CO668" s="35"/>
      <c r="CP668" s="35"/>
      <c r="CQ668" s="35"/>
      <c r="CR668" s="35"/>
      <c r="CS668" s="35"/>
      <c r="CT668" s="35"/>
      <c r="CU668" s="35"/>
      <c r="CV668" s="35"/>
      <c r="CW668" s="35"/>
      <c r="CX668" s="35"/>
      <c r="CY668" s="35"/>
      <c r="CZ668" s="35"/>
      <c r="DA668" s="35"/>
      <c r="DB668" s="35"/>
      <c r="DC668" s="35"/>
      <c r="DD668" s="35"/>
      <c r="DE668" s="35"/>
      <c r="DF668" s="35"/>
      <c r="DG668" s="35"/>
      <c r="DH668" s="35"/>
      <c r="DI668" s="35"/>
      <c r="DJ668" s="35"/>
      <c r="DK668" s="35"/>
      <c r="DL668" s="35"/>
      <c r="DM668" s="35"/>
      <c r="DN668" s="35"/>
      <c r="DO668" s="35"/>
      <c r="DP668" s="35"/>
      <c r="DQ668" s="35"/>
      <c r="DR668" s="35"/>
      <c r="DS668" s="35"/>
      <c r="DT668" s="35"/>
      <c r="DU668" s="35"/>
      <c r="DV668" s="35"/>
      <c r="DW668" s="35"/>
      <c r="DX668" s="35"/>
      <c r="DY668" s="35"/>
      <c r="DZ668" s="35"/>
      <c r="EA668" s="35"/>
      <c r="EB668" s="35"/>
      <c r="EC668" s="35"/>
      <c r="ED668" s="35"/>
      <c r="EE668" s="35"/>
      <c r="EF668" s="35"/>
      <c r="EG668" s="35"/>
      <c r="EH668" s="35"/>
      <c r="EI668" s="35"/>
      <c r="EJ668" s="35"/>
      <c r="EK668" s="35"/>
      <c r="EL668" s="35"/>
      <c r="EM668" s="35"/>
      <c r="EN668" s="35"/>
      <c r="EO668" s="35"/>
      <c r="EP668" s="35"/>
      <c r="EQ668" s="35"/>
      <c r="ER668" s="35"/>
      <c r="ES668" s="35"/>
      <c r="ET668" s="35"/>
    </row>
    <row r="669" spans="1:150" s="63" customFormat="1" x14ac:dyDescent="0.2">
      <c r="A669" s="221"/>
      <c r="K669" s="70"/>
      <c r="L669" s="70"/>
      <c r="O669" s="64"/>
      <c r="P669" s="64"/>
      <c r="U669" s="52"/>
      <c r="V669" s="52"/>
      <c r="W669" s="102"/>
      <c r="X669" s="102"/>
      <c r="AH669" s="276"/>
      <c r="AN669" s="35"/>
      <c r="AO669" s="35"/>
      <c r="AP669" s="35"/>
      <c r="AQ669" s="35"/>
      <c r="AR669" s="35"/>
      <c r="AS669" s="35"/>
      <c r="AT669" s="35"/>
      <c r="AU669" s="35"/>
      <c r="AV669" s="35"/>
      <c r="AW669" s="35"/>
      <c r="AX669" s="35"/>
      <c r="AY669" s="35"/>
      <c r="AZ669" s="35"/>
      <c r="BA669" s="35"/>
      <c r="BB669" s="35"/>
      <c r="BC669" s="35"/>
      <c r="BD669" s="35"/>
      <c r="BE669" s="35"/>
      <c r="BF669" s="35"/>
      <c r="BG669" s="35"/>
      <c r="BH669" s="35"/>
      <c r="BI669" s="35"/>
      <c r="BJ669" s="35"/>
      <c r="BK669" s="35"/>
      <c r="BL669" s="35"/>
      <c r="BM669" s="35"/>
      <c r="BN669" s="35"/>
      <c r="BO669" s="35"/>
      <c r="BP669" s="35"/>
      <c r="BQ669" s="35"/>
      <c r="BR669" s="35"/>
      <c r="BS669" s="35"/>
      <c r="BT669" s="35"/>
      <c r="BU669" s="35"/>
      <c r="BV669" s="35"/>
      <c r="BW669" s="35"/>
      <c r="BX669" s="35"/>
      <c r="BY669" s="35"/>
      <c r="BZ669" s="35"/>
      <c r="CA669" s="35"/>
      <c r="CB669" s="35"/>
      <c r="CC669" s="35"/>
      <c r="CD669" s="35"/>
      <c r="CE669" s="35"/>
      <c r="CF669" s="35"/>
      <c r="CG669" s="35"/>
      <c r="CH669" s="35"/>
      <c r="CI669" s="35"/>
      <c r="CJ669" s="35"/>
      <c r="CK669" s="35"/>
      <c r="CL669" s="35"/>
      <c r="CM669" s="35"/>
      <c r="CN669" s="35"/>
      <c r="CO669" s="35"/>
      <c r="CP669" s="35"/>
      <c r="CQ669" s="35"/>
      <c r="CR669" s="35"/>
      <c r="CS669" s="35"/>
      <c r="CT669" s="35"/>
      <c r="CU669" s="35"/>
      <c r="CV669" s="35"/>
      <c r="CW669" s="35"/>
      <c r="CX669" s="35"/>
      <c r="CY669" s="35"/>
      <c r="CZ669" s="35"/>
      <c r="DA669" s="35"/>
      <c r="DB669" s="35"/>
      <c r="DC669" s="35"/>
      <c r="DD669" s="35"/>
      <c r="DE669" s="35"/>
      <c r="DF669" s="35"/>
      <c r="DG669" s="35"/>
      <c r="DH669" s="35"/>
      <c r="DI669" s="35"/>
      <c r="DJ669" s="35"/>
      <c r="DK669" s="35"/>
      <c r="DL669" s="35"/>
      <c r="DM669" s="35"/>
      <c r="DN669" s="35"/>
      <c r="DO669" s="35"/>
      <c r="DP669" s="35"/>
      <c r="DQ669" s="35"/>
      <c r="DR669" s="35"/>
      <c r="DS669" s="35"/>
      <c r="DT669" s="35"/>
      <c r="DU669" s="35"/>
      <c r="DV669" s="35"/>
      <c r="DW669" s="35"/>
      <c r="DX669" s="35"/>
      <c r="DY669" s="35"/>
      <c r="DZ669" s="35"/>
      <c r="EA669" s="35"/>
      <c r="EB669" s="35"/>
      <c r="EC669" s="35"/>
      <c r="ED669" s="35"/>
      <c r="EE669" s="35"/>
      <c r="EF669" s="35"/>
      <c r="EG669" s="35"/>
      <c r="EH669" s="35"/>
      <c r="EI669" s="35"/>
      <c r="EJ669" s="35"/>
      <c r="EK669" s="35"/>
      <c r="EL669" s="35"/>
      <c r="EM669" s="35"/>
      <c r="EN669" s="35"/>
      <c r="EO669" s="35"/>
      <c r="EP669" s="35"/>
      <c r="EQ669" s="35"/>
      <c r="ER669" s="35"/>
      <c r="ES669" s="35"/>
      <c r="ET669" s="35"/>
    </row>
    <row r="670" spans="1:150" s="63" customFormat="1" x14ac:dyDescent="0.2">
      <c r="A670" s="221"/>
      <c r="K670" s="70"/>
      <c r="L670" s="70"/>
      <c r="O670" s="64"/>
      <c r="P670" s="64"/>
      <c r="U670" s="52"/>
      <c r="V670" s="52"/>
      <c r="W670" s="102"/>
      <c r="X670" s="102"/>
      <c r="AH670" s="276"/>
      <c r="AN670" s="35"/>
      <c r="AO670" s="35"/>
      <c r="AP670" s="35"/>
      <c r="AQ670" s="35"/>
      <c r="AR670" s="35"/>
      <c r="AS670" s="35"/>
      <c r="AT670" s="35"/>
      <c r="AU670" s="35"/>
      <c r="AV670" s="35"/>
      <c r="AW670" s="35"/>
      <c r="AX670" s="35"/>
      <c r="AY670" s="35"/>
      <c r="AZ670" s="35"/>
      <c r="BA670" s="35"/>
      <c r="BB670" s="35"/>
      <c r="BC670" s="35"/>
      <c r="BD670" s="35"/>
      <c r="BE670" s="35"/>
      <c r="BF670" s="35"/>
      <c r="BG670" s="35"/>
      <c r="BH670" s="35"/>
      <c r="BI670" s="35"/>
      <c r="BJ670" s="35"/>
      <c r="BK670" s="35"/>
      <c r="BL670" s="35"/>
      <c r="BM670" s="35"/>
      <c r="BN670" s="35"/>
      <c r="BO670" s="35"/>
      <c r="BP670" s="35"/>
      <c r="BQ670" s="35"/>
      <c r="BR670" s="35"/>
      <c r="BS670" s="35"/>
      <c r="BT670" s="35"/>
      <c r="BU670" s="35"/>
      <c r="BV670" s="35"/>
      <c r="BW670" s="35"/>
      <c r="BX670" s="35"/>
      <c r="BY670" s="35"/>
      <c r="BZ670" s="35"/>
      <c r="CA670" s="35"/>
      <c r="CB670" s="35"/>
      <c r="CC670" s="35"/>
      <c r="CD670" s="35"/>
      <c r="CE670" s="35"/>
      <c r="CF670" s="35"/>
      <c r="CG670" s="35"/>
      <c r="CH670" s="35"/>
      <c r="CI670" s="35"/>
      <c r="CJ670" s="35"/>
      <c r="CK670" s="35"/>
      <c r="CL670" s="35"/>
      <c r="CM670" s="35"/>
      <c r="CN670" s="35"/>
      <c r="CO670" s="35"/>
      <c r="CP670" s="35"/>
      <c r="CQ670" s="35"/>
      <c r="CR670" s="35"/>
      <c r="CS670" s="35"/>
      <c r="CT670" s="35"/>
      <c r="CU670" s="35"/>
      <c r="CV670" s="35"/>
      <c r="CW670" s="35"/>
      <c r="CX670" s="35"/>
      <c r="CY670" s="35"/>
      <c r="CZ670" s="35"/>
      <c r="DA670" s="35"/>
      <c r="DB670" s="35"/>
      <c r="DC670" s="35"/>
      <c r="DD670" s="35"/>
      <c r="DE670" s="35"/>
      <c r="DF670" s="35"/>
      <c r="DG670" s="35"/>
      <c r="DH670" s="35"/>
      <c r="DI670" s="35"/>
      <c r="DJ670" s="35"/>
      <c r="DK670" s="35"/>
      <c r="DL670" s="35"/>
      <c r="DM670" s="35"/>
      <c r="DN670" s="35"/>
      <c r="DO670" s="35"/>
      <c r="DP670" s="35"/>
      <c r="DQ670" s="35"/>
      <c r="DR670" s="35"/>
      <c r="DS670" s="35"/>
      <c r="DT670" s="35"/>
      <c r="DU670" s="35"/>
      <c r="DV670" s="35"/>
      <c r="DW670" s="35"/>
      <c r="DX670" s="35"/>
      <c r="DY670" s="35"/>
      <c r="DZ670" s="35"/>
      <c r="EA670" s="35"/>
      <c r="EB670" s="35"/>
      <c r="EC670" s="35"/>
      <c r="ED670" s="35"/>
      <c r="EE670" s="35"/>
      <c r="EF670" s="35"/>
      <c r="EG670" s="35"/>
      <c r="EH670" s="35"/>
      <c r="EI670" s="35"/>
      <c r="EJ670" s="35"/>
      <c r="EK670" s="35"/>
      <c r="EL670" s="35"/>
      <c r="EM670" s="35"/>
      <c r="EN670" s="35"/>
      <c r="EO670" s="35"/>
      <c r="EP670" s="35"/>
      <c r="EQ670" s="35"/>
      <c r="ER670" s="35"/>
      <c r="ES670" s="35"/>
      <c r="ET670" s="35"/>
    </row>
    <row r="671" spans="1:150" s="63" customFormat="1" x14ac:dyDescent="0.2">
      <c r="A671" s="221"/>
      <c r="K671" s="70"/>
      <c r="L671" s="70"/>
      <c r="O671" s="64"/>
      <c r="P671" s="64"/>
      <c r="U671" s="52"/>
      <c r="V671" s="52"/>
      <c r="W671" s="102"/>
      <c r="X671" s="102"/>
      <c r="AH671" s="276"/>
      <c r="AN671" s="35"/>
      <c r="AO671" s="35"/>
      <c r="AP671" s="35"/>
      <c r="AQ671" s="35"/>
      <c r="AR671" s="35"/>
      <c r="AS671" s="35"/>
      <c r="AT671" s="35"/>
      <c r="AU671" s="35"/>
      <c r="AV671" s="35"/>
      <c r="AW671" s="35"/>
      <c r="AX671" s="35"/>
      <c r="AY671" s="35"/>
      <c r="AZ671" s="35"/>
      <c r="BA671" s="35"/>
      <c r="BB671" s="35"/>
      <c r="BC671" s="35"/>
      <c r="BD671" s="35"/>
      <c r="BE671" s="35"/>
      <c r="BF671" s="35"/>
      <c r="BG671" s="35"/>
      <c r="BH671" s="35"/>
      <c r="BI671" s="35"/>
      <c r="BJ671" s="35"/>
      <c r="BK671" s="35"/>
      <c r="BL671" s="35"/>
      <c r="BM671" s="35"/>
      <c r="BN671" s="35"/>
      <c r="BO671" s="35"/>
      <c r="BP671" s="35"/>
      <c r="BQ671" s="35"/>
      <c r="BR671" s="35"/>
      <c r="BS671" s="35"/>
      <c r="BT671" s="35"/>
      <c r="BU671" s="35"/>
      <c r="BV671" s="35"/>
      <c r="BW671" s="35"/>
      <c r="BX671" s="35"/>
      <c r="BY671" s="35"/>
      <c r="BZ671" s="35"/>
      <c r="CA671" s="35"/>
      <c r="CB671" s="35"/>
      <c r="CC671" s="35"/>
      <c r="CD671" s="35"/>
      <c r="CE671" s="35"/>
      <c r="CF671" s="35"/>
      <c r="CG671" s="35"/>
      <c r="CH671" s="35"/>
      <c r="CI671" s="35"/>
      <c r="CJ671" s="35"/>
      <c r="CK671" s="35"/>
      <c r="CL671" s="35"/>
      <c r="CM671" s="35"/>
      <c r="CN671" s="35"/>
      <c r="CO671" s="35"/>
      <c r="CP671" s="35"/>
      <c r="CQ671" s="35"/>
      <c r="CR671" s="35"/>
      <c r="CS671" s="35"/>
      <c r="CT671" s="35"/>
      <c r="CU671" s="35"/>
      <c r="CV671" s="35"/>
      <c r="CW671" s="35"/>
      <c r="CX671" s="35"/>
      <c r="CY671" s="35"/>
      <c r="CZ671" s="35"/>
      <c r="DA671" s="35"/>
      <c r="DB671" s="35"/>
      <c r="DC671" s="35"/>
      <c r="DD671" s="35"/>
      <c r="DE671" s="35"/>
      <c r="DF671" s="35"/>
      <c r="DG671" s="35"/>
      <c r="DH671" s="35"/>
      <c r="DI671" s="35"/>
      <c r="DJ671" s="35"/>
      <c r="DK671" s="35"/>
      <c r="DL671" s="35"/>
      <c r="DM671" s="35"/>
      <c r="DN671" s="35"/>
      <c r="DO671" s="35"/>
      <c r="DP671" s="35"/>
      <c r="DQ671" s="35"/>
      <c r="DR671" s="35"/>
      <c r="DS671" s="35"/>
      <c r="DT671" s="35"/>
      <c r="DU671" s="35"/>
      <c r="DV671" s="35"/>
      <c r="DW671" s="35"/>
      <c r="DX671" s="35"/>
      <c r="DY671" s="35"/>
      <c r="DZ671" s="35"/>
      <c r="EA671" s="35"/>
      <c r="EB671" s="35"/>
      <c r="EC671" s="35"/>
      <c r="ED671" s="35"/>
      <c r="EE671" s="35"/>
      <c r="EF671" s="35"/>
      <c r="EG671" s="35"/>
      <c r="EH671" s="35"/>
      <c r="EI671" s="35"/>
      <c r="EJ671" s="35"/>
      <c r="EK671" s="35"/>
      <c r="EL671" s="35"/>
      <c r="EM671" s="35"/>
      <c r="EN671" s="35"/>
      <c r="EO671" s="35"/>
      <c r="EP671" s="35"/>
      <c r="EQ671" s="35"/>
      <c r="ER671" s="35"/>
      <c r="ES671" s="35"/>
      <c r="ET671" s="35"/>
    </row>
    <row r="672" spans="1:150" s="63" customFormat="1" x14ac:dyDescent="0.2">
      <c r="A672" s="221"/>
      <c r="K672" s="70"/>
      <c r="L672" s="70"/>
      <c r="O672" s="64"/>
      <c r="P672" s="64"/>
      <c r="U672" s="52"/>
      <c r="V672" s="52"/>
      <c r="W672" s="102"/>
      <c r="X672" s="102"/>
      <c r="AH672" s="276"/>
      <c r="AN672" s="35"/>
      <c r="AO672" s="35"/>
      <c r="AP672" s="35"/>
      <c r="AQ672" s="35"/>
      <c r="AR672" s="35"/>
      <c r="AS672" s="35"/>
      <c r="AT672" s="35"/>
      <c r="AU672" s="35"/>
      <c r="AV672" s="35"/>
      <c r="AW672" s="35"/>
      <c r="AX672" s="35"/>
      <c r="AY672" s="35"/>
      <c r="AZ672" s="35"/>
      <c r="BA672" s="35"/>
      <c r="BB672" s="35"/>
      <c r="BC672" s="35"/>
      <c r="BD672" s="35"/>
      <c r="BE672" s="35"/>
      <c r="BF672" s="35"/>
      <c r="BG672" s="35"/>
      <c r="BH672" s="35"/>
      <c r="BI672" s="35"/>
      <c r="BJ672" s="35"/>
      <c r="BK672" s="35"/>
      <c r="BL672" s="35"/>
      <c r="BM672" s="35"/>
      <c r="BN672" s="35"/>
      <c r="BO672" s="35"/>
      <c r="BP672" s="35"/>
      <c r="BQ672" s="35"/>
      <c r="BR672" s="35"/>
      <c r="BS672" s="35"/>
      <c r="BT672" s="35"/>
      <c r="BU672" s="35"/>
      <c r="BV672" s="35"/>
      <c r="BW672" s="35"/>
      <c r="BX672" s="35"/>
      <c r="BY672" s="35"/>
      <c r="BZ672" s="35"/>
      <c r="CA672" s="35"/>
      <c r="CB672" s="35"/>
      <c r="CC672" s="35"/>
      <c r="CD672" s="35"/>
      <c r="CE672" s="35"/>
      <c r="CF672" s="35"/>
      <c r="CG672" s="35"/>
      <c r="CH672" s="35"/>
      <c r="CI672" s="35"/>
      <c r="CJ672" s="35"/>
      <c r="CK672" s="35"/>
      <c r="CL672" s="35"/>
      <c r="CM672" s="35"/>
      <c r="CN672" s="35"/>
      <c r="CO672" s="35"/>
      <c r="CP672" s="35"/>
      <c r="CQ672" s="35"/>
      <c r="CR672" s="35"/>
      <c r="CS672" s="35"/>
      <c r="CT672" s="35"/>
      <c r="CU672" s="35"/>
      <c r="CV672" s="35"/>
      <c r="CW672" s="35"/>
      <c r="CX672" s="35"/>
      <c r="CY672" s="35"/>
      <c r="CZ672" s="35"/>
      <c r="DA672" s="35"/>
      <c r="DB672" s="35"/>
      <c r="DC672" s="35"/>
      <c r="DD672" s="35"/>
      <c r="DE672" s="35"/>
      <c r="DF672" s="35"/>
      <c r="DG672" s="35"/>
      <c r="DH672" s="35"/>
      <c r="DI672" s="35"/>
      <c r="DJ672" s="35"/>
      <c r="DK672" s="35"/>
      <c r="DL672" s="35"/>
      <c r="DM672" s="35"/>
      <c r="DN672" s="35"/>
      <c r="DO672" s="35"/>
      <c r="DP672" s="35"/>
      <c r="DQ672" s="35"/>
      <c r="DR672" s="35"/>
      <c r="DS672" s="35"/>
      <c r="DT672" s="35"/>
      <c r="DU672" s="35"/>
      <c r="DV672" s="35"/>
      <c r="DW672" s="35"/>
      <c r="DX672" s="35"/>
      <c r="DY672" s="35"/>
      <c r="DZ672" s="35"/>
      <c r="EA672" s="35"/>
      <c r="EB672" s="35"/>
      <c r="EC672" s="35"/>
      <c r="ED672" s="35"/>
      <c r="EE672" s="35"/>
      <c r="EF672" s="35"/>
      <c r="EG672" s="35"/>
      <c r="EH672" s="35"/>
      <c r="EI672" s="35"/>
      <c r="EJ672" s="35"/>
      <c r="EK672" s="35"/>
      <c r="EL672" s="35"/>
      <c r="EM672" s="35"/>
      <c r="EN672" s="35"/>
      <c r="EO672" s="35"/>
      <c r="EP672" s="35"/>
      <c r="EQ672" s="35"/>
      <c r="ER672" s="35"/>
      <c r="ES672" s="35"/>
      <c r="ET672" s="35"/>
    </row>
    <row r="673" spans="1:150" s="63" customFormat="1" x14ac:dyDescent="0.2">
      <c r="A673" s="221"/>
      <c r="K673" s="70"/>
      <c r="L673" s="70"/>
      <c r="O673" s="64"/>
      <c r="P673" s="64"/>
      <c r="U673" s="52"/>
      <c r="V673" s="52"/>
      <c r="W673" s="102"/>
      <c r="X673" s="102"/>
      <c r="AH673" s="276"/>
      <c r="AN673" s="35"/>
      <c r="AO673" s="35"/>
      <c r="AP673" s="35"/>
      <c r="AQ673" s="35"/>
      <c r="AR673" s="35"/>
      <c r="AS673" s="35"/>
      <c r="AT673" s="35"/>
      <c r="AU673" s="35"/>
      <c r="AV673" s="35"/>
      <c r="AW673" s="35"/>
      <c r="AX673" s="35"/>
      <c r="AY673" s="35"/>
      <c r="AZ673" s="35"/>
      <c r="BA673" s="35"/>
      <c r="BB673" s="35"/>
      <c r="BC673" s="35"/>
      <c r="BD673" s="35"/>
      <c r="BE673" s="35"/>
      <c r="BF673" s="35"/>
      <c r="BG673" s="35"/>
      <c r="BH673" s="35"/>
      <c r="BI673" s="35"/>
      <c r="BJ673" s="35"/>
      <c r="BK673" s="35"/>
      <c r="BL673" s="35"/>
      <c r="BM673" s="35"/>
      <c r="BN673" s="35"/>
      <c r="BO673" s="35"/>
      <c r="BP673" s="35"/>
      <c r="BQ673" s="35"/>
      <c r="BR673" s="35"/>
      <c r="BS673" s="35"/>
      <c r="BT673" s="35"/>
      <c r="BU673" s="35"/>
      <c r="BV673" s="35"/>
      <c r="BW673" s="35"/>
      <c r="BX673" s="35"/>
      <c r="BY673" s="35"/>
      <c r="BZ673" s="35"/>
      <c r="CA673" s="35"/>
      <c r="CB673" s="35"/>
      <c r="CC673" s="35"/>
      <c r="CD673" s="35"/>
      <c r="CE673" s="35"/>
      <c r="CF673" s="35"/>
      <c r="CG673" s="35"/>
      <c r="CH673" s="35"/>
      <c r="CI673" s="35"/>
      <c r="CJ673" s="35"/>
      <c r="CK673" s="35"/>
      <c r="CL673" s="35"/>
      <c r="CM673" s="35"/>
      <c r="CN673" s="35"/>
      <c r="CO673" s="35"/>
      <c r="CP673" s="35"/>
      <c r="CQ673" s="35"/>
      <c r="CR673" s="35"/>
      <c r="CS673" s="35"/>
      <c r="CT673" s="35"/>
      <c r="CU673" s="35"/>
      <c r="CV673" s="35"/>
      <c r="CW673" s="35"/>
      <c r="CX673" s="35"/>
      <c r="CY673" s="35"/>
      <c r="CZ673" s="35"/>
      <c r="DA673" s="35"/>
      <c r="DB673" s="35"/>
      <c r="DC673" s="35"/>
      <c r="DD673" s="35"/>
      <c r="DE673" s="35"/>
      <c r="DF673" s="35"/>
      <c r="DG673" s="35"/>
      <c r="DH673" s="35"/>
      <c r="DI673" s="35"/>
      <c r="DJ673" s="35"/>
      <c r="DK673" s="35"/>
      <c r="DL673" s="35"/>
      <c r="DM673" s="35"/>
      <c r="DN673" s="35"/>
      <c r="DO673" s="35"/>
      <c r="DP673" s="35"/>
      <c r="DQ673" s="35"/>
      <c r="DR673" s="35"/>
      <c r="DS673" s="35"/>
      <c r="DT673" s="35"/>
      <c r="DU673" s="35"/>
      <c r="DV673" s="35"/>
      <c r="DW673" s="35"/>
      <c r="DX673" s="35"/>
      <c r="DY673" s="35"/>
      <c r="DZ673" s="35"/>
      <c r="EA673" s="35"/>
      <c r="EB673" s="35"/>
      <c r="EC673" s="35"/>
      <c r="ED673" s="35"/>
      <c r="EE673" s="35"/>
      <c r="EF673" s="35"/>
      <c r="EG673" s="35"/>
      <c r="EH673" s="35"/>
      <c r="EI673" s="35"/>
      <c r="EJ673" s="35"/>
      <c r="EK673" s="35"/>
      <c r="EL673" s="35"/>
      <c r="EM673" s="35"/>
      <c r="EN673" s="35"/>
      <c r="EO673" s="35"/>
      <c r="EP673" s="35"/>
      <c r="EQ673" s="35"/>
      <c r="ER673" s="35"/>
      <c r="ES673" s="35"/>
      <c r="ET673" s="35"/>
    </row>
    <row r="674" spans="1:150" s="63" customFormat="1" x14ac:dyDescent="0.2">
      <c r="A674" s="221"/>
      <c r="K674" s="70"/>
      <c r="L674" s="70"/>
      <c r="O674" s="64"/>
      <c r="P674" s="64"/>
      <c r="U674" s="52"/>
      <c r="V674" s="52"/>
      <c r="W674" s="102"/>
      <c r="X674" s="102"/>
      <c r="AH674" s="276"/>
      <c r="AN674" s="35"/>
      <c r="AO674" s="35"/>
      <c r="AP674" s="35"/>
      <c r="AQ674" s="35"/>
      <c r="AR674" s="35"/>
      <c r="AS674" s="35"/>
      <c r="AT674" s="35"/>
      <c r="AU674" s="35"/>
      <c r="AV674" s="35"/>
      <c r="AW674" s="35"/>
      <c r="AX674" s="35"/>
      <c r="AY674" s="35"/>
      <c r="AZ674" s="35"/>
      <c r="BA674" s="35"/>
      <c r="BB674" s="35"/>
      <c r="BC674" s="35"/>
      <c r="BD674" s="35"/>
      <c r="BE674" s="35"/>
      <c r="BF674" s="35"/>
      <c r="BG674" s="35"/>
      <c r="BH674" s="35"/>
      <c r="BI674" s="35"/>
      <c r="BJ674" s="35"/>
      <c r="BK674" s="35"/>
      <c r="BL674" s="35"/>
      <c r="BM674" s="35"/>
      <c r="BN674" s="35"/>
      <c r="BO674" s="35"/>
      <c r="BP674" s="35"/>
      <c r="BQ674" s="35"/>
      <c r="BR674" s="35"/>
      <c r="BS674" s="35"/>
      <c r="BT674" s="35"/>
      <c r="BU674" s="35"/>
      <c r="BV674" s="35"/>
      <c r="BW674" s="35"/>
      <c r="BX674" s="35"/>
      <c r="BY674" s="35"/>
      <c r="BZ674" s="35"/>
      <c r="CA674" s="35"/>
      <c r="CB674" s="35"/>
      <c r="CC674" s="35"/>
      <c r="CD674" s="35"/>
      <c r="CE674" s="35"/>
      <c r="CF674" s="35"/>
      <c r="CG674" s="35"/>
      <c r="CH674" s="35"/>
      <c r="CI674" s="35"/>
      <c r="CJ674" s="35"/>
      <c r="CK674" s="35"/>
      <c r="CL674" s="35"/>
      <c r="CM674" s="35"/>
      <c r="CN674" s="35"/>
      <c r="CO674" s="35"/>
      <c r="CP674" s="35"/>
      <c r="CQ674" s="35"/>
      <c r="CR674" s="35"/>
      <c r="CS674" s="35"/>
      <c r="CT674" s="35"/>
      <c r="CU674" s="35"/>
      <c r="CV674" s="35"/>
      <c r="CW674" s="35"/>
      <c r="CX674" s="35"/>
      <c r="CY674" s="35"/>
      <c r="CZ674" s="35"/>
      <c r="DA674" s="35"/>
      <c r="DB674" s="35"/>
      <c r="DC674" s="35"/>
      <c r="DD674" s="35"/>
      <c r="DE674" s="35"/>
      <c r="DF674" s="35"/>
      <c r="DG674" s="35"/>
      <c r="DH674" s="35"/>
      <c r="DI674" s="35"/>
      <c r="DJ674" s="35"/>
      <c r="DK674" s="35"/>
      <c r="DL674" s="35"/>
      <c r="DM674" s="35"/>
      <c r="DN674" s="35"/>
      <c r="DO674" s="35"/>
      <c r="DP674" s="35"/>
      <c r="DQ674" s="35"/>
      <c r="DR674" s="35"/>
      <c r="DS674" s="35"/>
      <c r="DT674" s="35"/>
      <c r="DU674" s="35"/>
      <c r="DV674" s="35"/>
      <c r="DW674" s="35"/>
      <c r="DX674" s="35"/>
      <c r="DY674" s="35"/>
      <c r="DZ674" s="35"/>
      <c r="EA674" s="35"/>
      <c r="EB674" s="35"/>
      <c r="EC674" s="35"/>
      <c r="ED674" s="35"/>
      <c r="EE674" s="35"/>
      <c r="EF674" s="35"/>
      <c r="EG674" s="35"/>
      <c r="EH674" s="35"/>
      <c r="EI674" s="35"/>
      <c r="EJ674" s="35"/>
      <c r="EK674" s="35"/>
      <c r="EL674" s="35"/>
      <c r="EM674" s="35"/>
      <c r="EN674" s="35"/>
      <c r="EO674" s="35"/>
      <c r="EP674" s="35"/>
      <c r="EQ674" s="35"/>
      <c r="ER674" s="35"/>
      <c r="ES674" s="35"/>
      <c r="ET674" s="35"/>
    </row>
    <row r="675" spans="1:150" s="63" customFormat="1" x14ac:dyDescent="0.2">
      <c r="A675" s="221"/>
      <c r="K675" s="70"/>
      <c r="L675" s="70"/>
      <c r="O675" s="64"/>
      <c r="P675" s="64"/>
      <c r="U675" s="52"/>
      <c r="V675" s="52"/>
      <c r="W675" s="102"/>
      <c r="X675" s="102"/>
      <c r="AH675" s="276"/>
      <c r="AN675" s="35"/>
      <c r="AO675" s="35"/>
      <c r="AP675" s="35"/>
      <c r="AQ675" s="35"/>
      <c r="AR675" s="35"/>
      <c r="AS675" s="35"/>
      <c r="AT675" s="35"/>
      <c r="AU675" s="35"/>
      <c r="AV675" s="35"/>
      <c r="AW675" s="35"/>
      <c r="AX675" s="35"/>
      <c r="AY675" s="35"/>
      <c r="AZ675" s="35"/>
      <c r="BA675" s="35"/>
      <c r="BB675" s="35"/>
      <c r="BC675" s="35"/>
      <c r="BD675" s="35"/>
      <c r="BE675" s="35"/>
      <c r="BF675" s="35"/>
      <c r="BG675" s="35"/>
      <c r="BH675" s="35"/>
      <c r="BI675" s="35"/>
      <c r="BJ675" s="35"/>
      <c r="BK675" s="35"/>
      <c r="BL675" s="35"/>
      <c r="BM675" s="35"/>
      <c r="BN675" s="35"/>
      <c r="BO675" s="35"/>
      <c r="BP675" s="35"/>
      <c r="BQ675" s="35"/>
      <c r="BR675" s="35"/>
      <c r="BS675" s="35"/>
      <c r="BT675" s="35"/>
      <c r="BU675" s="35"/>
      <c r="BV675" s="35"/>
      <c r="BW675" s="35"/>
      <c r="BX675" s="35"/>
      <c r="BY675" s="35"/>
      <c r="BZ675" s="35"/>
      <c r="CA675" s="35"/>
      <c r="CB675" s="35"/>
      <c r="CC675" s="35"/>
      <c r="CD675" s="35"/>
      <c r="CE675" s="35"/>
      <c r="CF675" s="35"/>
      <c r="CG675" s="35"/>
      <c r="CH675" s="35"/>
      <c r="CI675" s="35"/>
      <c r="CJ675" s="35"/>
      <c r="CK675" s="35"/>
      <c r="CL675" s="35"/>
      <c r="CM675" s="35"/>
      <c r="CN675" s="35"/>
      <c r="CO675" s="35"/>
      <c r="CP675" s="35"/>
      <c r="CQ675" s="35"/>
      <c r="CR675" s="35"/>
      <c r="CS675" s="35"/>
      <c r="CT675" s="35"/>
      <c r="CU675" s="35"/>
      <c r="CV675" s="35"/>
      <c r="CW675" s="35"/>
      <c r="CX675" s="35"/>
      <c r="CY675" s="35"/>
      <c r="CZ675" s="35"/>
      <c r="DA675" s="35"/>
      <c r="DB675" s="35"/>
      <c r="DC675" s="35"/>
      <c r="DD675" s="35"/>
      <c r="DE675" s="35"/>
      <c r="DF675" s="35"/>
      <c r="DG675" s="35"/>
      <c r="DH675" s="35"/>
      <c r="DI675" s="35"/>
      <c r="DJ675" s="35"/>
      <c r="DK675" s="35"/>
      <c r="DL675" s="35"/>
      <c r="DM675" s="35"/>
      <c r="DN675" s="35"/>
      <c r="DO675" s="35"/>
      <c r="DP675" s="35"/>
      <c r="DQ675" s="35"/>
      <c r="DR675" s="35"/>
      <c r="DS675" s="35"/>
      <c r="DT675" s="35"/>
      <c r="DU675" s="35"/>
      <c r="DV675" s="35"/>
      <c r="DW675" s="35"/>
      <c r="DX675" s="35"/>
      <c r="DY675" s="35"/>
      <c r="DZ675" s="35"/>
      <c r="EA675" s="35"/>
      <c r="EB675" s="35"/>
      <c r="EC675" s="35"/>
      <c r="ED675" s="35"/>
      <c r="EE675" s="35"/>
      <c r="EF675" s="35"/>
      <c r="EG675" s="35"/>
      <c r="EH675" s="35"/>
      <c r="EI675" s="35"/>
      <c r="EJ675" s="35"/>
      <c r="EK675" s="35"/>
      <c r="EL675" s="35"/>
      <c r="EM675" s="35"/>
      <c r="EN675" s="35"/>
      <c r="EO675" s="35"/>
      <c r="EP675" s="35"/>
      <c r="EQ675" s="35"/>
      <c r="ER675" s="35"/>
      <c r="ES675" s="35"/>
      <c r="ET675" s="35"/>
    </row>
    <row r="676" spans="1:150" s="63" customFormat="1" x14ac:dyDescent="0.2">
      <c r="A676" s="221"/>
      <c r="K676" s="70"/>
      <c r="L676" s="70"/>
      <c r="O676" s="64"/>
      <c r="P676" s="64"/>
      <c r="U676" s="52"/>
      <c r="V676" s="52"/>
      <c r="W676" s="102"/>
      <c r="X676" s="102"/>
      <c r="AH676" s="276"/>
      <c r="AN676" s="35"/>
      <c r="AO676" s="35"/>
      <c r="AP676" s="35"/>
      <c r="AQ676" s="35"/>
      <c r="AR676" s="35"/>
      <c r="AS676" s="35"/>
      <c r="AT676" s="35"/>
      <c r="AU676" s="35"/>
      <c r="AV676" s="35"/>
      <c r="AW676" s="35"/>
      <c r="AX676" s="35"/>
      <c r="AY676" s="35"/>
      <c r="AZ676" s="35"/>
      <c r="BA676" s="35"/>
      <c r="BB676" s="35"/>
      <c r="BC676" s="35"/>
      <c r="BD676" s="35"/>
      <c r="BE676" s="35"/>
      <c r="BF676" s="35"/>
      <c r="BG676" s="35"/>
      <c r="BH676" s="35"/>
      <c r="BI676" s="35"/>
      <c r="BJ676" s="35"/>
      <c r="BK676" s="35"/>
      <c r="BL676" s="35"/>
      <c r="BM676" s="35"/>
      <c r="BN676" s="35"/>
      <c r="BO676" s="35"/>
      <c r="BP676" s="35"/>
      <c r="BQ676" s="35"/>
      <c r="BR676" s="35"/>
      <c r="BS676" s="35"/>
      <c r="BT676" s="35"/>
      <c r="BU676" s="35"/>
      <c r="BV676" s="35"/>
      <c r="BW676" s="35"/>
      <c r="BX676" s="35"/>
      <c r="BY676" s="35"/>
      <c r="BZ676" s="35"/>
      <c r="CA676" s="35"/>
      <c r="CB676" s="35"/>
      <c r="CC676" s="35"/>
      <c r="CD676" s="35"/>
      <c r="CE676" s="35"/>
      <c r="CF676" s="35"/>
      <c r="CG676" s="35"/>
      <c r="CH676" s="35"/>
      <c r="CI676" s="35"/>
      <c r="CJ676" s="35"/>
      <c r="CK676" s="35"/>
      <c r="CL676" s="35"/>
      <c r="CM676" s="35"/>
      <c r="CN676" s="35"/>
      <c r="CO676" s="35"/>
      <c r="CP676" s="35"/>
      <c r="CQ676" s="35"/>
      <c r="CR676" s="35"/>
      <c r="CS676" s="35"/>
      <c r="CT676" s="35"/>
      <c r="CU676" s="35"/>
      <c r="CV676" s="35"/>
      <c r="CW676" s="35"/>
      <c r="CX676" s="35"/>
      <c r="CY676" s="35"/>
      <c r="CZ676" s="35"/>
      <c r="DA676" s="35"/>
      <c r="DB676" s="35"/>
      <c r="DC676" s="35"/>
      <c r="DD676" s="35"/>
      <c r="DE676" s="35"/>
      <c r="DF676" s="35"/>
      <c r="DG676" s="35"/>
      <c r="DH676" s="35"/>
      <c r="DI676" s="35"/>
      <c r="DJ676" s="35"/>
      <c r="DK676" s="35"/>
      <c r="DL676" s="35"/>
      <c r="DM676" s="35"/>
      <c r="DN676" s="35"/>
      <c r="DO676" s="35"/>
      <c r="DP676" s="35"/>
      <c r="DQ676" s="35"/>
      <c r="DR676" s="35"/>
      <c r="DS676" s="35"/>
      <c r="DT676" s="35"/>
      <c r="DU676" s="35"/>
      <c r="DV676" s="35"/>
      <c r="DW676" s="35"/>
      <c r="DX676" s="35"/>
      <c r="DY676" s="35"/>
      <c r="DZ676" s="35"/>
      <c r="EA676" s="35"/>
      <c r="EB676" s="35"/>
      <c r="EC676" s="35"/>
      <c r="ED676" s="35"/>
      <c r="EE676" s="35"/>
      <c r="EF676" s="35"/>
      <c r="EG676" s="35"/>
      <c r="EH676" s="35"/>
      <c r="EI676" s="35"/>
      <c r="EJ676" s="35"/>
      <c r="EK676" s="35"/>
      <c r="EL676" s="35"/>
      <c r="EM676" s="35"/>
      <c r="EN676" s="35"/>
      <c r="EO676" s="35"/>
      <c r="EP676" s="35"/>
      <c r="EQ676" s="35"/>
      <c r="ER676" s="35"/>
      <c r="ES676" s="35"/>
      <c r="ET676" s="35"/>
    </row>
    <row r="677" spans="1:150" s="63" customFormat="1" x14ac:dyDescent="0.2">
      <c r="A677" s="221"/>
      <c r="K677" s="70"/>
      <c r="L677" s="70"/>
      <c r="O677" s="64"/>
      <c r="P677" s="64"/>
      <c r="U677" s="52"/>
      <c r="V677" s="52"/>
      <c r="W677" s="102"/>
      <c r="X677" s="102"/>
      <c r="AH677" s="276"/>
      <c r="AN677" s="35"/>
      <c r="AO677" s="35"/>
      <c r="AP677" s="35"/>
      <c r="AQ677" s="35"/>
      <c r="AR677" s="35"/>
      <c r="AS677" s="35"/>
      <c r="AT677" s="35"/>
      <c r="AU677" s="35"/>
      <c r="AV677" s="35"/>
      <c r="AW677" s="35"/>
      <c r="AX677" s="35"/>
      <c r="AY677" s="35"/>
      <c r="AZ677" s="35"/>
      <c r="BA677" s="35"/>
      <c r="BB677" s="35"/>
      <c r="BC677" s="35"/>
      <c r="BD677" s="35"/>
      <c r="BE677" s="35"/>
      <c r="BF677" s="35"/>
      <c r="BG677" s="35"/>
      <c r="BH677" s="35"/>
      <c r="BI677" s="35"/>
      <c r="BJ677" s="35"/>
      <c r="BK677" s="35"/>
      <c r="BL677" s="35"/>
      <c r="BM677" s="35"/>
      <c r="BN677" s="35"/>
      <c r="BO677" s="35"/>
      <c r="BP677" s="35"/>
      <c r="BQ677" s="35"/>
      <c r="BR677" s="35"/>
      <c r="BS677" s="35"/>
      <c r="BT677" s="35"/>
      <c r="BU677" s="35"/>
      <c r="BV677" s="35"/>
      <c r="BW677" s="35"/>
      <c r="BX677" s="35"/>
      <c r="BY677" s="35"/>
      <c r="BZ677" s="35"/>
      <c r="CA677" s="35"/>
      <c r="CB677" s="35"/>
      <c r="CC677" s="35"/>
      <c r="CD677" s="35"/>
      <c r="CE677" s="35"/>
      <c r="CF677" s="35"/>
      <c r="CG677" s="35"/>
      <c r="CH677" s="35"/>
      <c r="CI677" s="35"/>
      <c r="CJ677" s="35"/>
      <c r="CK677" s="35"/>
      <c r="CL677" s="35"/>
      <c r="CM677" s="35"/>
      <c r="CN677" s="35"/>
      <c r="CO677" s="35"/>
      <c r="CP677" s="35"/>
      <c r="CQ677" s="35"/>
      <c r="CR677" s="35"/>
      <c r="CS677" s="35"/>
      <c r="CT677" s="35"/>
      <c r="CU677" s="35"/>
      <c r="CV677" s="35"/>
      <c r="CW677" s="35"/>
      <c r="CX677" s="35"/>
      <c r="CY677" s="35"/>
      <c r="CZ677" s="35"/>
      <c r="DA677" s="35"/>
      <c r="DB677" s="35"/>
      <c r="DC677" s="35"/>
      <c r="DD677" s="35"/>
      <c r="DE677" s="35"/>
      <c r="DF677" s="35"/>
      <c r="DG677" s="35"/>
      <c r="DH677" s="35"/>
      <c r="DI677" s="35"/>
      <c r="DJ677" s="35"/>
      <c r="DK677" s="35"/>
      <c r="DL677" s="35"/>
      <c r="DM677" s="35"/>
      <c r="DN677" s="35"/>
      <c r="DO677" s="35"/>
      <c r="DP677" s="35"/>
      <c r="DQ677" s="35"/>
      <c r="DR677" s="35"/>
      <c r="DS677" s="35"/>
      <c r="DT677" s="35"/>
      <c r="DU677" s="35"/>
      <c r="DV677" s="35"/>
      <c r="DW677" s="35"/>
      <c r="DX677" s="35"/>
      <c r="DY677" s="35"/>
      <c r="DZ677" s="35"/>
      <c r="EA677" s="35"/>
      <c r="EB677" s="35"/>
      <c r="EC677" s="35"/>
      <c r="ED677" s="35"/>
      <c r="EE677" s="35"/>
      <c r="EF677" s="35"/>
      <c r="EG677" s="35"/>
      <c r="EH677" s="35"/>
      <c r="EI677" s="35"/>
      <c r="EJ677" s="35"/>
      <c r="EK677" s="35"/>
      <c r="EL677" s="35"/>
      <c r="EM677" s="35"/>
      <c r="EN677" s="35"/>
      <c r="EO677" s="35"/>
      <c r="EP677" s="35"/>
      <c r="EQ677" s="35"/>
      <c r="ER677" s="35"/>
      <c r="ES677" s="35"/>
      <c r="ET677" s="35"/>
    </row>
    <row r="678" spans="1:150" s="63" customFormat="1" x14ac:dyDescent="0.2">
      <c r="A678" s="221"/>
      <c r="K678" s="70"/>
      <c r="L678" s="70"/>
      <c r="O678" s="64"/>
      <c r="P678" s="64"/>
      <c r="U678" s="52"/>
      <c r="V678" s="52"/>
      <c r="W678" s="102"/>
      <c r="X678" s="102"/>
      <c r="AH678" s="276"/>
      <c r="AN678" s="35"/>
      <c r="AO678" s="35"/>
      <c r="AP678" s="35"/>
      <c r="AQ678" s="35"/>
      <c r="AR678" s="35"/>
      <c r="AS678" s="35"/>
      <c r="AT678" s="35"/>
      <c r="AU678" s="35"/>
      <c r="AV678" s="35"/>
      <c r="AW678" s="35"/>
      <c r="AX678" s="35"/>
      <c r="AY678" s="35"/>
      <c r="AZ678" s="35"/>
      <c r="BA678" s="35"/>
      <c r="BB678" s="35"/>
      <c r="BC678" s="35"/>
      <c r="BD678" s="35"/>
      <c r="BE678" s="35"/>
      <c r="BF678" s="35"/>
      <c r="BG678" s="35"/>
      <c r="BH678" s="35"/>
      <c r="BI678" s="35"/>
      <c r="BJ678" s="35"/>
      <c r="BK678" s="35"/>
      <c r="BL678" s="35"/>
      <c r="BM678" s="35"/>
      <c r="BN678" s="35"/>
      <c r="BO678" s="35"/>
      <c r="BP678" s="35"/>
      <c r="BQ678" s="35"/>
      <c r="BR678" s="35"/>
      <c r="BS678" s="35"/>
      <c r="BT678" s="35"/>
      <c r="BU678" s="35"/>
      <c r="BV678" s="35"/>
      <c r="BW678" s="35"/>
      <c r="BX678" s="35"/>
      <c r="BY678" s="35"/>
      <c r="BZ678" s="35"/>
      <c r="CA678" s="35"/>
      <c r="CB678" s="35"/>
      <c r="CC678" s="35"/>
      <c r="CD678" s="35"/>
      <c r="CE678" s="35"/>
      <c r="CF678" s="35"/>
      <c r="CG678" s="35"/>
      <c r="CH678" s="35"/>
      <c r="CI678" s="35"/>
      <c r="CJ678" s="35"/>
      <c r="CK678" s="35"/>
      <c r="CL678" s="35"/>
      <c r="CM678" s="35"/>
      <c r="CN678" s="35"/>
      <c r="CO678" s="35"/>
      <c r="CP678" s="35"/>
      <c r="CQ678" s="35"/>
      <c r="CR678" s="35"/>
      <c r="CS678" s="35"/>
      <c r="CT678" s="35"/>
      <c r="CU678" s="35"/>
      <c r="CV678" s="35"/>
      <c r="CW678" s="35"/>
      <c r="CX678" s="35"/>
      <c r="CY678" s="35"/>
      <c r="CZ678" s="35"/>
      <c r="DA678" s="35"/>
      <c r="DB678" s="35"/>
      <c r="DC678" s="35"/>
      <c r="DD678" s="35"/>
      <c r="DE678" s="35"/>
      <c r="DF678" s="35"/>
      <c r="DG678" s="35"/>
      <c r="DH678" s="35"/>
      <c r="DI678" s="35"/>
      <c r="DJ678" s="35"/>
      <c r="DK678" s="35"/>
      <c r="DL678" s="35"/>
      <c r="DM678" s="35"/>
      <c r="DN678" s="35"/>
      <c r="DO678" s="35"/>
      <c r="DP678" s="35"/>
      <c r="DQ678" s="35"/>
      <c r="DR678" s="35"/>
      <c r="DS678" s="35"/>
      <c r="DT678" s="35"/>
      <c r="DU678" s="35"/>
      <c r="DV678" s="35"/>
      <c r="DW678" s="35"/>
      <c r="DX678" s="35"/>
      <c r="DY678" s="35"/>
      <c r="DZ678" s="35"/>
      <c r="EA678" s="35"/>
      <c r="EB678" s="35"/>
      <c r="EC678" s="35"/>
      <c r="ED678" s="35"/>
      <c r="EE678" s="35"/>
      <c r="EF678" s="35"/>
      <c r="EG678" s="35"/>
      <c r="EH678" s="35"/>
      <c r="EI678" s="35"/>
      <c r="EJ678" s="35"/>
      <c r="EK678" s="35"/>
      <c r="EL678" s="35"/>
      <c r="EM678" s="35"/>
      <c r="EN678" s="35"/>
      <c r="EO678" s="35"/>
      <c r="EP678" s="35"/>
      <c r="EQ678" s="35"/>
      <c r="ER678" s="35"/>
      <c r="ES678" s="35"/>
      <c r="ET678" s="35"/>
    </row>
    <row r="679" spans="1:150" s="63" customFormat="1" x14ac:dyDescent="0.2">
      <c r="A679" s="221"/>
      <c r="K679" s="70"/>
      <c r="L679" s="70"/>
      <c r="O679" s="64"/>
      <c r="P679" s="64"/>
      <c r="U679" s="52"/>
      <c r="V679" s="52"/>
      <c r="W679" s="102"/>
      <c r="X679" s="102"/>
      <c r="AH679" s="276"/>
      <c r="AN679" s="35"/>
      <c r="AO679" s="35"/>
      <c r="AP679" s="35"/>
      <c r="AQ679" s="35"/>
      <c r="AR679" s="35"/>
      <c r="AS679" s="35"/>
      <c r="AT679" s="35"/>
      <c r="AU679" s="35"/>
      <c r="AV679" s="35"/>
      <c r="AW679" s="35"/>
      <c r="AX679" s="35"/>
      <c r="AY679" s="35"/>
      <c r="AZ679" s="35"/>
      <c r="BA679" s="35"/>
      <c r="BB679" s="35"/>
      <c r="BC679" s="35"/>
      <c r="BD679" s="35"/>
      <c r="BE679" s="35"/>
      <c r="BF679" s="35"/>
      <c r="BG679" s="35"/>
      <c r="BH679" s="35"/>
      <c r="BI679" s="35"/>
      <c r="BJ679" s="35"/>
      <c r="BK679" s="35"/>
      <c r="BL679" s="35"/>
      <c r="BM679" s="35"/>
      <c r="BN679" s="35"/>
      <c r="BO679" s="35"/>
      <c r="BP679" s="35"/>
      <c r="BQ679" s="35"/>
      <c r="BR679" s="35"/>
      <c r="BS679" s="35"/>
      <c r="BT679" s="35"/>
      <c r="BU679" s="35"/>
      <c r="BV679" s="35"/>
      <c r="BW679" s="35"/>
      <c r="BX679" s="35"/>
      <c r="BY679" s="35"/>
      <c r="BZ679" s="35"/>
      <c r="CA679" s="35"/>
      <c r="CB679" s="35"/>
      <c r="CC679" s="35"/>
      <c r="CD679" s="35"/>
      <c r="CE679" s="35"/>
      <c r="CF679" s="35"/>
      <c r="CG679" s="35"/>
      <c r="CH679" s="35"/>
      <c r="CI679" s="35"/>
      <c r="CJ679" s="35"/>
      <c r="CK679" s="35"/>
      <c r="CL679" s="35"/>
      <c r="CM679" s="35"/>
      <c r="CN679" s="35"/>
      <c r="CO679" s="35"/>
      <c r="CP679" s="35"/>
      <c r="CQ679" s="35"/>
      <c r="CR679" s="35"/>
      <c r="CS679" s="35"/>
      <c r="CT679" s="35"/>
      <c r="CU679" s="35"/>
      <c r="CV679" s="35"/>
      <c r="CW679" s="35"/>
      <c r="CX679" s="35"/>
      <c r="CY679" s="35"/>
      <c r="CZ679" s="35"/>
      <c r="DA679" s="35"/>
      <c r="DB679" s="35"/>
      <c r="DC679" s="35"/>
      <c r="DD679" s="35"/>
      <c r="DE679" s="35"/>
      <c r="DF679" s="35"/>
      <c r="DG679" s="35"/>
      <c r="DH679" s="35"/>
      <c r="DI679" s="35"/>
      <c r="DJ679" s="35"/>
      <c r="DK679" s="35"/>
      <c r="DL679" s="35"/>
      <c r="DM679" s="35"/>
      <c r="DN679" s="35"/>
      <c r="DO679" s="35"/>
      <c r="DP679" s="35"/>
      <c r="DQ679" s="35"/>
      <c r="DR679" s="35"/>
      <c r="DS679" s="35"/>
      <c r="DT679" s="35"/>
      <c r="DU679" s="35"/>
      <c r="DV679" s="35"/>
      <c r="DW679" s="35"/>
      <c r="DX679" s="35"/>
      <c r="DY679" s="35"/>
      <c r="DZ679" s="35"/>
      <c r="EA679" s="35"/>
      <c r="EB679" s="35"/>
      <c r="EC679" s="35"/>
      <c r="ED679" s="35"/>
      <c r="EE679" s="35"/>
      <c r="EF679" s="35"/>
      <c r="EG679" s="35"/>
      <c r="EH679" s="35"/>
      <c r="EI679" s="35"/>
      <c r="EJ679" s="35"/>
      <c r="EK679" s="35"/>
      <c r="EL679" s="35"/>
      <c r="EM679" s="35"/>
      <c r="EN679" s="35"/>
      <c r="EO679" s="35"/>
      <c r="EP679" s="35"/>
      <c r="EQ679" s="35"/>
      <c r="ER679" s="35"/>
      <c r="ES679" s="35"/>
      <c r="ET679" s="35"/>
    </row>
  </sheetData>
  <autoFilter ref="A10:ET131"/>
  <mergeCells count="17">
    <mergeCell ref="U9:AB9"/>
    <mergeCell ref="G1:AM6"/>
    <mergeCell ref="B5:C5"/>
    <mergeCell ref="D3:F3"/>
    <mergeCell ref="AC7:AE8"/>
    <mergeCell ref="AF7:AL8"/>
    <mergeCell ref="AM7:AM9"/>
    <mergeCell ref="D4:F4"/>
    <mergeCell ref="D2:F2"/>
    <mergeCell ref="G9:L9"/>
    <mergeCell ref="E9:F9"/>
    <mergeCell ref="O9:T9"/>
    <mergeCell ref="B7:AA8"/>
    <mergeCell ref="AC9:AE9"/>
    <mergeCell ref="AF9:AL9"/>
    <mergeCell ref="M9:N9"/>
    <mergeCell ref="B9:D9"/>
  </mergeCells>
  <phoneticPr fontId="20" type="noConversion"/>
  <conditionalFormatting sqref="Q22">
    <cfRule type="duplicateValues" dxfId="35" priority="388" stopIfTrue="1"/>
  </conditionalFormatting>
  <conditionalFormatting sqref="E22">
    <cfRule type="duplicateValues" dxfId="34" priority="389" stopIfTrue="1"/>
  </conditionalFormatting>
  <conditionalFormatting sqref="U22">
    <cfRule type="duplicateValues" dxfId="33" priority="384" stopIfTrue="1"/>
  </conditionalFormatting>
  <conditionalFormatting sqref="Q23">
    <cfRule type="duplicateValues" dxfId="32" priority="380" stopIfTrue="1"/>
  </conditionalFormatting>
  <conditionalFormatting sqref="E23">
    <cfRule type="duplicateValues" dxfId="31" priority="381" stopIfTrue="1"/>
  </conditionalFormatting>
  <conditionalFormatting sqref="U23">
    <cfRule type="duplicateValues" dxfId="30" priority="376" stopIfTrue="1"/>
  </conditionalFormatting>
  <conditionalFormatting sqref="Q24">
    <cfRule type="duplicateValues" dxfId="29" priority="372" stopIfTrue="1"/>
  </conditionalFormatting>
  <conditionalFormatting sqref="E24">
    <cfRule type="duplicateValues" dxfId="28" priority="373" stopIfTrue="1"/>
  </conditionalFormatting>
  <conditionalFormatting sqref="U24">
    <cfRule type="duplicateValues" dxfId="27" priority="368" stopIfTrue="1"/>
  </conditionalFormatting>
  <conditionalFormatting sqref="Q25">
    <cfRule type="duplicateValues" dxfId="26" priority="365" stopIfTrue="1"/>
  </conditionalFormatting>
  <conditionalFormatting sqref="R25">
    <cfRule type="duplicateValues" dxfId="25" priority="364" stopIfTrue="1"/>
  </conditionalFormatting>
  <conditionalFormatting sqref="E25">
    <cfRule type="duplicateValues" dxfId="24" priority="361" stopIfTrue="1"/>
  </conditionalFormatting>
  <conditionalFormatting sqref="U25">
    <cfRule type="duplicateValues" dxfId="23" priority="360" stopIfTrue="1"/>
  </conditionalFormatting>
  <conditionalFormatting sqref="R25">
    <cfRule type="duplicateValues" dxfId="22" priority="359" stopIfTrue="1"/>
  </conditionalFormatting>
  <conditionalFormatting sqref="AH25">
    <cfRule type="duplicateValues" dxfId="21" priority="356" stopIfTrue="1"/>
  </conditionalFormatting>
  <conditionalFormatting sqref="R22">
    <cfRule type="duplicateValues" dxfId="20" priority="336" stopIfTrue="1"/>
  </conditionalFormatting>
  <conditionalFormatting sqref="S22">
    <cfRule type="duplicateValues" dxfId="19" priority="335" stopIfTrue="1"/>
  </conditionalFormatting>
  <conditionalFormatting sqref="T22">
    <cfRule type="duplicateValues" dxfId="18" priority="334" stopIfTrue="1"/>
  </conditionalFormatting>
  <conditionalFormatting sqref="R23">
    <cfRule type="duplicateValues" dxfId="17" priority="333" stopIfTrue="1"/>
  </conditionalFormatting>
  <conditionalFormatting sqref="S23">
    <cfRule type="duplicateValues" dxfId="16" priority="332" stopIfTrue="1"/>
  </conditionalFormatting>
  <conditionalFormatting sqref="T23">
    <cfRule type="duplicateValues" dxfId="15" priority="331" stopIfTrue="1"/>
  </conditionalFormatting>
  <conditionalFormatting sqref="R24">
    <cfRule type="duplicateValues" dxfId="14" priority="330" stopIfTrue="1"/>
  </conditionalFormatting>
  <conditionalFormatting sqref="S24">
    <cfRule type="duplicateValues" dxfId="13" priority="310" stopIfTrue="1"/>
  </conditionalFormatting>
  <conditionalFormatting sqref="T24">
    <cfRule type="duplicateValues" dxfId="12" priority="309" stopIfTrue="1"/>
  </conditionalFormatting>
  <conditionalFormatting sqref="S25">
    <cfRule type="duplicateValues" dxfId="11" priority="308" stopIfTrue="1"/>
  </conditionalFormatting>
  <conditionalFormatting sqref="S25">
    <cfRule type="duplicateValues" dxfId="10" priority="307" stopIfTrue="1"/>
  </conditionalFormatting>
  <conditionalFormatting sqref="T25">
    <cfRule type="duplicateValues" dxfId="9" priority="306" stopIfTrue="1"/>
  </conditionalFormatting>
  <conditionalFormatting sqref="T25">
    <cfRule type="duplicateValues" dxfId="8" priority="305" stopIfTrue="1"/>
  </conditionalFormatting>
  <conditionalFormatting sqref="W22">
    <cfRule type="duplicateValues" dxfId="7" priority="243" stopIfTrue="1"/>
  </conditionalFormatting>
  <conditionalFormatting sqref="AI12">
    <cfRule type="duplicateValues" dxfId="6" priority="100" stopIfTrue="1"/>
  </conditionalFormatting>
  <conditionalFormatting sqref="AI12">
    <cfRule type="duplicateValues" dxfId="5" priority="99" stopIfTrue="1"/>
  </conditionalFormatting>
  <conditionalFormatting sqref="AI58">
    <cfRule type="duplicateValues" dxfId="4" priority="5" stopIfTrue="1"/>
  </conditionalFormatting>
  <conditionalFormatting sqref="AI58">
    <cfRule type="duplicateValues" dxfId="3" priority="4" stopIfTrue="1"/>
  </conditionalFormatting>
  <conditionalFormatting sqref="AI58">
    <cfRule type="duplicateValues" dxfId="2" priority="3" stopIfTrue="1"/>
  </conditionalFormatting>
  <conditionalFormatting sqref="AI58">
    <cfRule type="duplicateValues" dxfId="1" priority="2" stopIfTrue="1"/>
  </conditionalFormatting>
  <conditionalFormatting sqref="AI58">
    <cfRule type="duplicateValues" dxfId="0" priority="1" stopIfTrue="1"/>
  </conditionalFormatting>
  <dataValidations xWindow="923" yWindow="654" count="46">
    <dataValidation type="list" allowBlank="1" showInputMessage="1" showErrorMessage="1" sqref="AD27 AD131:AE259 C131:C259 H131:H259 AC102:AE102 G102 C102">
      <formula1>INDIRECT(B27)</formula1>
    </dataValidation>
    <dataValidation type="list" allowBlank="1" showInputMessage="1" showErrorMessage="1" sqref="AC27 AC131:AC259">
      <formula1>_Pilar_Eje</formula1>
    </dataValidation>
    <dataValidation type="date" operator="greaterThan" allowBlank="1" showInputMessage="1" showErrorMessage="1" sqref="M104:N104 M112:N113">
      <formula1>42350</formula1>
    </dataValidation>
    <dataValidation allowBlank="1" showInputMessage="1" showErrorMessage="1" prompt="Describa las acciones que desarrollan los componentes de la PP o Plan de Acciones Afirmativas" sqref="E10"/>
    <dataValidation allowBlank="1" showInputMessage="1" showErrorMessage="1" prompt="Por favor indicar en recursos: presupuesto obligado/ persupuesto asignado" sqref="AK10"/>
    <dataValidation allowBlank="1" showInputMessage="1" showErrorMessage="1" prompt="Por favor incluya los avances frente  la meta del proyecto de inversión." sqref="AL10"/>
    <dataValidation allowBlank="1" showInputMessage="1" showErrorMessage="1" prompt="Por diligencie las observaciones que considere pertinentes." sqref="AM10"/>
    <dataValidation allowBlank="1" showInputMessage="1" showErrorMessage="1" prompt="Por favor diligencie los recursos del proyecto. Si no hay un proyecto asociado, por favor incluya los recursos por funcionamiento (gestión)._x000a_" sqref="AI10"/>
    <dataValidation allowBlank="1" showInputMessage="1" showErrorMessage="1" prompt="Por favor indique el porcentaje de recursos del proyecto que corresponden a la acción referenciada de esta polìtica o programa._x000a_" sqref="AJ10"/>
    <dataValidation allowBlank="1" showInputMessage="1" showErrorMessage="1" prompt="Escriba el nombre del indicador. Debe ser claro,apropiado,medible, adecuado y sensible. Recuerde NO formular varios indicadores para la misma acción." sqref="O10"/>
    <dataValidation allowBlank="1" showInputMessage="1" showErrorMessage="1" prompt="Por favor incluya las variables consideradas para el cálculo del indicador tomando como referencia las variables señaladas en la definición de la fórmula. (forma matematica)." sqref="P10"/>
    <dataValidation allowBlank="1" showInputMessage="1" showErrorMessage="1" prompt="Teniendo en cuenta la fórmula de cálculo de cada indicador, registre el resultado de cada uno para la vigencia" sqref="Y10 AA10"/>
    <dataValidation allowBlank="1" showInputMessage="1" showErrorMessage="1" prompt="Por favor elija el Pilar o Eje del PDD." sqref="AC10"/>
    <dataValidation allowBlank="1" showInputMessage="1" showErrorMessage="1" prompt="Por favor seleccionar el Programa de acuerdo al Pilar o Eje." sqref="AD10"/>
    <dataValidation allowBlank="1" showInputMessage="1" showErrorMessage="1" prompt="Por favor seleccionar el Proyecto de acuerdo al Progama" sqref="AE10"/>
    <dataValidation allowBlank="1" showInputMessage="1" showErrorMessage="1" prompt="Por favor diligencie el nombre del proyecto o las actividades de funcionamiento con las que se da cumplimiento (gestión)._x000a__x000a__x000a__x000a_" sqref="AG10"/>
    <dataValidation allowBlank="1" showInputMessage="1" showErrorMessage="1" prompt="Diligencia por favor el código o número del proyecto._x000a__x000a_" sqref="AF10"/>
    <dataValidation allowBlank="1" showInputMessage="1" showErrorMessage="1" prompt="Por favor diligencie la Meta del proyecto._x000a__x000a_" sqref="AH10"/>
    <dataValidation allowBlank="1" showInputMessage="1" showErrorMessage="1" prompt="Teniendo en cuenta la fórmula de cálculo de cada indicador, registre el resultado de cada uno para la vigencia_x000a_" sqref="U10"/>
    <dataValidation allowBlank="1" showInputMessage="1" showErrorMessage="1" prompt=" Este avance se calcula en la Dirección de Equidad y Políticas Poblacionales a partir del resultado de cada indicador frente a su meta anual." sqref="V10"/>
    <dataValidation allowBlank="1" showInputMessage="1" showErrorMessage="1" prompt="Este avance se calcula en la Dirección de Equidad y Políticas Poblacionales a partir del resultado de cada indicador frente a su meta anual." sqref="AB10 Z10 X10"/>
    <dataValidation allowBlank="1" showInputMessage="1" showErrorMessage="1" prompt="Teniendo en cuenta la fórmula de cálculo de cada indicador, registre el resultado de cada uno para la vigencia." sqref="W10"/>
    <dataValidation type="date" operator="greaterThan" allowBlank="1" showInputMessage="1" showErrorMessage="1" prompt="Escriba la fecha en formato DD-MM-AA_x000a_" sqref="D5">
      <formula1>32874</formula1>
    </dataValidation>
    <dataValidation allowBlank="1" showInputMessage="1" showErrorMessage="1" prompt="Por favor elegir la categoría que estructura la pp o el plan de acciones afirmativas_x000a_" sqref="B10"/>
    <dataValidation allowBlank="1" showInputMessage="1" showErrorMessage="1" prompt="Por favor elegir de acuerdo a la categoría anterior, el objetivo o componente que desarrolla la categoría._x000a_" sqref="D10"/>
    <dataValidation allowBlank="1" showInputMessage="1" showErrorMessage="1" prompt="Escriba el nombre de la Entidad qué hizo el reporte_x000a_" sqref="D3"/>
    <dataValidation allowBlank="1" showInputMessage="1" showErrorMessage="1" prompt="Escriba el nombre del profesional que diligencia la matriz _x000a_" sqref="D4"/>
    <dataValidation allowBlank="1" showInputMessage="1" showErrorMessage="1" prompt="Por favor elija el Sector de la Administración Distrital que está a cargo del reporte de la información sobre el desarrollo de la acción. " sqref="G10"/>
    <dataValidation allowBlank="1" showInputMessage="1" showErrorMessage="1" prompt="De acuerdo al Sector elija la entidad responsable de repotar la información." sqref="H10"/>
    <dataValidation allowBlank="1" showInputMessage="1" showErrorMessage="1" prompt="Si el reporte de la información no corresponde al Distrito por favor diligencie el nombre completo de quién debe repotar." sqref="I10"/>
    <dataValidation allowBlank="1" showInputMessage="1" showErrorMessage="1" prompt="Elija de acuerdo a la categoría anterior_x000a_" sqref="C10"/>
    <dataValidation allowBlank="1" showInputMessage="1" showErrorMessage="1" prompt="Escriba el nombre completo de la persona responsable de reportar la ejecución de la acción." sqref="J10"/>
    <dataValidation allowBlank="1" showInputMessage="1" showErrorMessage="1" prompt="Por favor escriba el número telefónico de la persona responsable de reportar la información sobre la ejecución de la acción." sqref="K10"/>
    <dataValidation allowBlank="1" showInputMessage="1" showErrorMessage="1" prompt="Por favor escriba el correo electrónico de la persona responsable de reportar la información sobre la ejecución de la acción." sqref="L10"/>
    <dataValidation allowBlank="1" showInputMessage="1" showErrorMessage="1" prompt="Escriba la fecha de inicio de la acción. Formato DD-MM-AAAA" sqref="M10"/>
    <dataValidation allowBlank="1" showInputMessage="1" showErrorMessage="1" prompt="Escriba la fecha de finalización de la acción. Formato DD-MM-AAAA" sqref="N10"/>
    <dataValidation type="list" allowBlank="1" showInputMessage="1" showErrorMessage="1" promptTitle="¡Recuerde!" prompt="Elegir la política pública o plan de acciones afirmativas._x000a_" sqref="D2">
      <formula1>Política_Pública</formula1>
    </dataValidation>
    <dataValidation allowBlank="1" showInputMessage="1" showErrorMessage="1" prompt="Escriba la Meta que se tienen programada." sqref="Q10:T10"/>
    <dataValidation allowBlank="1" showInputMessage="1" showErrorMessage="1" prompt="PRESUPUESTO EJECUTADO AL CORTE DEL INFORME: Ingrese el presupuesto ejecutado al periodo del reporte. Debe coincidir con herramienta financiera." sqref="AK22:AK25 AK50"/>
    <dataValidation allowBlank="1" showInputMessage="1" showErrorMessage="1" prompt="PROGRAMADO: Ingrese el valor programado, tener en cuenta las modificaciones presupuestales durante el tiempo de reporte. Todo ajuste presupuestal debe estar avalado por la SDES. Debe coincidir con las Herramientas Financieras y PREDIS." sqref="AI66 AI115"/>
    <dataValidation type="date" operator="greaterThan" allowBlank="1" showErrorMessage="1" sqref="M63:N63 M39:N39 M28:N33">
      <formula1>42736</formula1>
      <formula2>0</formula2>
    </dataValidation>
    <dataValidation type="date" operator="greaterThan" allowBlank="1" showInputMessage="1" showErrorMessage="1" sqref="M131:N259 M102:N102">
      <formula1>42736</formula1>
    </dataValidation>
    <dataValidation type="decimal" allowBlank="1" showInputMessage="1" showErrorMessage="1" sqref="AJ131:AJ259">
      <formula1>0</formula1>
      <formula2>100</formula2>
    </dataValidation>
    <dataValidation type="list" allowBlank="1" showInputMessage="1" showErrorMessage="1" sqref="B131:B259 B102">
      <formula1>Dimensiones</formula1>
    </dataValidation>
    <dataValidation type="list" allowBlank="1" showInputMessage="1" showErrorMessage="1" sqref="G131:G259">
      <formula1>Sector</formula1>
    </dataValidation>
    <dataValidation allowBlank="1" showInputMessage="1" showErrorMessage="1" prompt="- EJECUTADO: Son los recursos ejecutados o que cuentan con Registro de Presupuestal. Debe coincidir con las Herramientas Financieras y PREDIS." sqref="AJ115:AK115"/>
  </dataValidations>
  <hyperlinks>
    <hyperlink ref="L26" r:id="rId1"/>
    <hyperlink ref="L46" r:id="rId2"/>
    <hyperlink ref="L54" r:id="rId3" display="yenifer.moreno@gobiernobogota.gov.co_x000a_"/>
    <hyperlink ref="L108" r:id="rId4" display="yenifer.moreno@gobiernobogota.gov.co_x000a_"/>
    <hyperlink ref="L13" r:id="rId5"/>
    <hyperlink ref="L19" r:id="rId6"/>
    <hyperlink ref="L20" r:id="rId7"/>
    <hyperlink ref="L21" r:id="rId8"/>
    <hyperlink ref="L98" r:id="rId9"/>
    <hyperlink ref="L99" r:id="rId10"/>
    <hyperlink ref="L100" r:id="rId11"/>
    <hyperlink ref="L101" r:id="rId12"/>
    <hyperlink ref="L67" r:id="rId13"/>
    <hyperlink ref="L68" r:id="rId14"/>
    <hyperlink ref="L128" r:id="rId15" display="yanira.vargas@transmilenio.gov.co"/>
    <hyperlink ref="L129" r:id="rId16" display="yanira.vargas@transmilenio.gov.co"/>
    <hyperlink ref="L12" r:id="rId17"/>
    <hyperlink ref="L14:L18" r:id="rId18" display="yrodriguezr@sdis.gov.co"/>
    <hyperlink ref="L22:L25" r:id="rId19" display="yrodriguezr@sdis.gov.co"/>
    <hyperlink ref="L50" r:id="rId20"/>
    <hyperlink ref="L59" r:id="rId21"/>
    <hyperlink ref="L75" r:id="rId22"/>
    <hyperlink ref="L81:L82" r:id="rId23" display="yrodriguezr@sdis.gov.co"/>
    <hyperlink ref="L110:L111" r:id="rId24" display="yrodriguezr@sdis.gov.co"/>
    <hyperlink ref="L47" r:id="rId25"/>
    <hyperlink ref="L48" r:id="rId26"/>
    <hyperlink ref="L130" r:id="rId27"/>
    <hyperlink ref="L58" r:id="rId28" display="msanchez@sdis.gov.co "/>
  </hyperlinks>
  <pageMargins left="0.7" right="0.7" top="0.75" bottom="0.75" header="0.3" footer="0.3"/>
  <pageSetup orientation="portrait" r:id="rId2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192"/>
  <sheetViews>
    <sheetView zoomScale="77" zoomScaleNormal="77" workbookViewId="0">
      <selection activeCell="N2" sqref="N2"/>
    </sheetView>
  </sheetViews>
  <sheetFormatPr baseColWidth="10" defaultColWidth="11.85546875" defaultRowHeight="12" x14ac:dyDescent="0.2"/>
  <cols>
    <col min="1" max="1" width="11.85546875" style="25"/>
    <col min="2" max="32" width="11.85546875" style="4"/>
    <col min="33" max="57" width="0" style="4" hidden="1" customWidth="1"/>
    <col min="58" max="16384" width="11.85546875" style="4"/>
  </cols>
  <sheetData>
    <row r="1" spans="1:74" s="3" customFormat="1" ht="24.75" thickBot="1" x14ac:dyDescent="0.25">
      <c r="A1" s="1"/>
      <c r="B1" s="2"/>
      <c r="C1" s="2"/>
      <c r="D1" s="2"/>
      <c r="E1" s="2"/>
      <c r="F1" s="2"/>
      <c r="G1" s="2"/>
      <c r="H1" s="2"/>
      <c r="I1" s="2"/>
      <c r="J1" s="2"/>
      <c r="K1" s="2"/>
      <c r="O1" s="4" t="s">
        <v>944</v>
      </c>
      <c r="R1" s="5" t="s">
        <v>945</v>
      </c>
      <c r="AG1" s="6" t="s">
        <v>946</v>
      </c>
      <c r="AH1" s="3" t="s">
        <v>947</v>
      </c>
      <c r="AJ1" s="3" t="s">
        <v>948</v>
      </c>
    </row>
    <row r="2" spans="1:74" s="19" customFormat="1" ht="120.75" thickBot="1" x14ac:dyDescent="0.3">
      <c r="A2" s="26"/>
      <c r="B2" s="19" t="s">
        <v>949</v>
      </c>
      <c r="C2" s="19" t="s">
        <v>950</v>
      </c>
      <c r="D2" s="27" t="s">
        <v>951</v>
      </c>
      <c r="E2" s="16" t="s">
        <v>952</v>
      </c>
      <c r="F2" s="138" t="s">
        <v>953</v>
      </c>
      <c r="G2" s="138" t="s">
        <v>954</v>
      </c>
      <c r="H2" s="138" t="s">
        <v>955</v>
      </c>
      <c r="I2" s="138" t="s">
        <v>956</v>
      </c>
      <c r="J2" s="138" t="s">
        <v>957</v>
      </c>
      <c r="K2" s="138" t="s">
        <v>958</v>
      </c>
      <c r="L2" s="138" t="s">
        <v>959</v>
      </c>
      <c r="M2" s="138" t="s">
        <v>960</v>
      </c>
      <c r="N2" s="7" t="s">
        <v>961</v>
      </c>
      <c r="O2" s="139" t="s">
        <v>962</v>
      </c>
      <c r="P2" s="139" t="s">
        <v>963</v>
      </c>
      <c r="Q2" s="139" t="s">
        <v>610</v>
      </c>
      <c r="R2" s="17" t="s">
        <v>964</v>
      </c>
      <c r="S2" s="17" t="s">
        <v>965</v>
      </c>
      <c r="T2" s="18" t="s">
        <v>966</v>
      </c>
      <c r="U2" s="18" t="s">
        <v>967</v>
      </c>
      <c r="V2" s="18" t="s">
        <v>968</v>
      </c>
      <c r="W2" s="18" t="s">
        <v>969</v>
      </c>
      <c r="X2" s="18" t="s">
        <v>970</v>
      </c>
      <c r="Y2" s="18" t="s">
        <v>971</v>
      </c>
      <c r="Z2" s="18" t="s">
        <v>972</v>
      </c>
      <c r="AA2" s="18" t="s">
        <v>973</v>
      </c>
      <c r="AB2" s="18" t="s">
        <v>974</v>
      </c>
      <c r="AC2" s="18" t="s">
        <v>611</v>
      </c>
      <c r="AD2" s="18" t="s">
        <v>975</v>
      </c>
      <c r="AE2" s="18" t="s">
        <v>976</v>
      </c>
      <c r="AF2" s="18" t="s">
        <v>977</v>
      </c>
      <c r="AG2" s="19" t="s">
        <v>978</v>
      </c>
      <c r="AH2" s="28" t="s">
        <v>979</v>
      </c>
      <c r="AI2" s="19" t="s">
        <v>980</v>
      </c>
      <c r="AJ2" s="19" t="s">
        <v>981</v>
      </c>
      <c r="AK2" s="27" t="s">
        <v>982</v>
      </c>
      <c r="AL2" s="19" t="s">
        <v>983</v>
      </c>
      <c r="AM2" s="19" t="s">
        <v>984</v>
      </c>
      <c r="AN2" s="19" t="s">
        <v>985</v>
      </c>
      <c r="AO2" s="19" t="s">
        <v>986</v>
      </c>
      <c r="AP2" s="19" t="s">
        <v>987</v>
      </c>
      <c r="AQ2" s="19" t="s">
        <v>988</v>
      </c>
      <c r="AR2" s="19" t="s">
        <v>989</v>
      </c>
      <c r="AS2" s="19" t="s">
        <v>990</v>
      </c>
      <c r="AT2" s="19" t="s">
        <v>991</v>
      </c>
      <c r="AU2" s="19" t="s">
        <v>992</v>
      </c>
      <c r="AV2" s="19" t="s">
        <v>993</v>
      </c>
      <c r="AW2" s="19" t="s">
        <v>994</v>
      </c>
      <c r="AX2" s="19" t="s">
        <v>995</v>
      </c>
      <c r="AY2" s="19" t="s">
        <v>996</v>
      </c>
      <c r="AZ2" s="27" t="s">
        <v>997</v>
      </c>
      <c r="BA2" s="140" t="s">
        <v>998</v>
      </c>
      <c r="BB2" s="19" t="s">
        <v>999</v>
      </c>
      <c r="BC2" s="19" t="s">
        <v>1000</v>
      </c>
      <c r="BD2" s="19" t="s">
        <v>1001</v>
      </c>
      <c r="BE2" s="19" t="s">
        <v>1002</v>
      </c>
      <c r="BF2" s="19" t="s">
        <v>1003</v>
      </c>
      <c r="BG2" s="141" t="s">
        <v>1004</v>
      </c>
      <c r="BH2" s="141" t="s">
        <v>1005</v>
      </c>
      <c r="BI2" s="141" t="s">
        <v>1006</v>
      </c>
      <c r="BJ2" s="141" t="s">
        <v>1007</v>
      </c>
      <c r="BK2" s="141" t="s">
        <v>1008</v>
      </c>
      <c r="BL2" s="141" t="s">
        <v>1009</v>
      </c>
      <c r="BM2" s="141" t="s">
        <v>1010</v>
      </c>
      <c r="BN2" s="141" t="s">
        <v>1011</v>
      </c>
      <c r="BO2" s="141" t="s">
        <v>1012</v>
      </c>
      <c r="BP2" s="141" t="s">
        <v>1013</v>
      </c>
      <c r="BQ2" s="141" t="s">
        <v>1014</v>
      </c>
      <c r="BR2" s="141" t="s">
        <v>1015</v>
      </c>
      <c r="BS2" s="141" t="s">
        <v>1016</v>
      </c>
      <c r="BT2" s="141" t="s">
        <v>1017</v>
      </c>
      <c r="BU2" s="141" t="s">
        <v>1018</v>
      </c>
    </row>
    <row r="3" spans="1:74" s="8" customFormat="1" ht="12.75" x14ac:dyDescent="0.25">
      <c r="A3" s="20"/>
      <c r="B3" s="8" t="s">
        <v>1019</v>
      </c>
      <c r="C3" s="8" t="s">
        <v>1020</v>
      </c>
      <c r="D3" s="9" t="s">
        <v>952</v>
      </c>
      <c r="E3" s="9" t="s">
        <v>1021</v>
      </c>
      <c r="F3" s="9" t="s">
        <v>1022</v>
      </c>
      <c r="G3" s="9" t="s">
        <v>1023</v>
      </c>
      <c r="H3" s="9" t="s">
        <v>1024</v>
      </c>
      <c r="I3" s="9" t="s">
        <v>1025</v>
      </c>
      <c r="J3" s="9" t="s">
        <v>1026</v>
      </c>
      <c r="K3" s="9" t="s">
        <v>1027</v>
      </c>
      <c r="L3" s="9" t="s">
        <v>1028</v>
      </c>
      <c r="M3" s="9" t="s">
        <v>1029</v>
      </c>
      <c r="N3" s="142" t="s">
        <v>962</v>
      </c>
      <c r="O3" s="9" t="s">
        <v>964</v>
      </c>
      <c r="P3" s="21" t="s">
        <v>973</v>
      </c>
      <c r="Q3" s="21" t="s">
        <v>611</v>
      </c>
      <c r="R3" s="8" t="s">
        <v>1030</v>
      </c>
      <c r="S3" s="22" t="s">
        <v>1031</v>
      </c>
      <c r="T3" s="23" t="s">
        <v>980</v>
      </c>
      <c r="U3" s="23" t="s">
        <v>1032</v>
      </c>
      <c r="V3" s="23" t="s">
        <v>982</v>
      </c>
      <c r="W3" s="23" t="s">
        <v>1033</v>
      </c>
      <c r="X3" s="23" t="s">
        <v>985</v>
      </c>
      <c r="Y3" s="23" t="s">
        <v>986</v>
      </c>
      <c r="Z3" s="23" t="s">
        <v>987</v>
      </c>
      <c r="AA3" s="23" t="s">
        <v>990</v>
      </c>
      <c r="AB3" s="23" t="s">
        <v>991</v>
      </c>
      <c r="AC3" s="23" t="s">
        <v>612</v>
      </c>
      <c r="AD3" s="24" t="s">
        <v>1034</v>
      </c>
      <c r="AE3" s="23" t="s">
        <v>992</v>
      </c>
      <c r="AF3" s="23" t="s">
        <v>993</v>
      </c>
      <c r="AG3" s="8" t="s">
        <v>1035</v>
      </c>
      <c r="AH3" s="8" t="s">
        <v>1036</v>
      </c>
      <c r="AI3" s="8" t="s">
        <v>1037</v>
      </c>
      <c r="AJ3" s="8" t="s">
        <v>1038</v>
      </c>
      <c r="AK3" s="8" t="s">
        <v>1039</v>
      </c>
      <c r="AL3" s="8" t="s">
        <v>1040</v>
      </c>
      <c r="AM3" s="8" t="s">
        <v>1041</v>
      </c>
      <c r="AN3" s="8" t="s">
        <v>1042</v>
      </c>
      <c r="AO3" s="8" t="s">
        <v>1043</v>
      </c>
      <c r="AP3" s="8" t="s">
        <v>1044</v>
      </c>
      <c r="AQ3" s="8" t="s">
        <v>1045</v>
      </c>
      <c r="AR3" s="8" t="s">
        <v>1046</v>
      </c>
      <c r="AS3" s="8" t="s">
        <v>1047</v>
      </c>
      <c r="AT3" s="8" t="s">
        <v>1048</v>
      </c>
      <c r="AU3" s="8" t="s">
        <v>1049</v>
      </c>
      <c r="AV3" s="8" t="s">
        <v>1050</v>
      </c>
      <c r="AW3" s="8" t="s">
        <v>1051</v>
      </c>
      <c r="AX3" s="8" t="s">
        <v>1052</v>
      </c>
      <c r="AY3" s="8" t="s">
        <v>1053</v>
      </c>
      <c r="AZ3" s="8" t="s">
        <v>1054</v>
      </c>
      <c r="BA3" s="8" t="s">
        <v>1055</v>
      </c>
      <c r="BB3" s="8" t="s">
        <v>1056</v>
      </c>
      <c r="BC3" s="8" t="s">
        <v>1057</v>
      </c>
      <c r="BD3" s="8" t="s">
        <v>1058</v>
      </c>
      <c r="BE3" s="8" t="s">
        <v>1059</v>
      </c>
      <c r="BF3" s="143" t="s">
        <v>1004</v>
      </c>
      <c r="BG3" s="8" t="s">
        <v>1060</v>
      </c>
      <c r="BH3" s="8" t="s">
        <v>1061</v>
      </c>
      <c r="BI3" s="8" t="s">
        <v>1062</v>
      </c>
      <c r="BJ3" s="143" t="s">
        <v>1063</v>
      </c>
      <c r="BK3" s="8" t="s">
        <v>1064</v>
      </c>
      <c r="BL3" s="143" t="s">
        <v>1065</v>
      </c>
      <c r="BM3" s="8" t="s">
        <v>1066</v>
      </c>
      <c r="BN3" s="8" t="s">
        <v>1067</v>
      </c>
      <c r="BO3" s="8" t="s">
        <v>1068</v>
      </c>
      <c r="BP3" s="8" t="s">
        <v>1069</v>
      </c>
      <c r="BQ3" s="8" t="s">
        <v>1070</v>
      </c>
      <c r="BR3" s="8" t="s">
        <v>1071</v>
      </c>
      <c r="BS3" s="143" t="s">
        <v>1072</v>
      </c>
      <c r="BT3" s="8" t="s">
        <v>1073</v>
      </c>
      <c r="BU3" s="8" t="s">
        <v>1074</v>
      </c>
      <c r="BV3" s="8" t="s">
        <v>1075</v>
      </c>
    </row>
    <row r="4" spans="1:74" s="10" customFormat="1" x14ac:dyDescent="0.25">
      <c r="A4" s="144"/>
      <c r="B4" s="142" t="s">
        <v>1076</v>
      </c>
      <c r="C4" s="142"/>
      <c r="D4" s="145" t="s">
        <v>953</v>
      </c>
      <c r="E4" s="9" t="s">
        <v>1077</v>
      </c>
      <c r="F4" s="9" t="s">
        <v>1078</v>
      </c>
      <c r="G4" s="9" t="s">
        <v>1079</v>
      </c>
      <c r="H4" s="9" t="s">
        <v>1080</v>
      </c>
      <c r="I4" s="9" t="s">
        <v>1081</v>
      </c>
      <c r="J4" s="9" t="s">
        <v>1082</v>
      </c>
      <c r="K4" s="9" t="s">
        <v>1083</v>
      </c>
      <c r="L4" s="145" t="s">
        <v>1084</v>
      </c>
      <c r="M4" s="145" t="s">
        <v>1085</v>
      </c>
      <c r="N4" s="142" t="s">
        <v>963</v>
      </c>
      <c r="O4" s="9" t="s">
        <v>965</v>
      </c>
      <c r="P4" s="21" t="s">
        <v>974</v>
      </c>
      <c r="Q4" s="21" t="s">
        <v>975</v>
      </c>
      <c r="R4" s="8"/>
      <c r="S4" s="142"/>
      <c r="T4" s="142"/>
      <c r="U4" s="23" t="s">
        <v>1086</v>
      </c>
      <c r="V4" s="23" t="s">
        <v>983</v>
      </c>
      <c r="W4" s="142"/>
      <c r="X4" s="142"/>
      <c r="Y4" s="142"/>
      <c r="Z4" s="23" t="s">
        <v>988</v>
      </c>
      <c r="AA4" s="142"/>
      <c r="AB4" s="142"/>
      <c r="AC4" s="142"/>
      <c r="AD4" s="142"/>
      <c r="AE4" s="142"/>
      <c r="AF4" s="23" t="s">
        <v>994</v>
      </c>
      <c r="AG4" s="142" t="s">
        <v>1087</v>
      </c>
      <c r="AH4" s="142" t="s">
        <v>1088</v>
      </c>
      <c r="AI4" s="142" t="s">
        <v>1089</v>
      </c>
      <c r="AJ4" s="142" t="s">
        <v>1090</v>
      </c>
      <c r="AK4" s="142" t="s">
        <v>1091</v>
      </c>
      <c r="AL4" s="142" t="s">
        <v>1092</v>
      </c>
      <c r="AM4" s="142" t="s">
        <v>1093</v>
      </c>
      <c r="AN4" s="142" t="s">
        <v>1094</v>
      </c>
      <c r="AO4" s="142" t="s">
        <v>1095</v>
      </c>
      <c r="AP4" s="142" t="s">
        <v>1096</v>
      </c>
      <c r="AQ4" s="142" t="s">
        <v>1097</v>
      </c>
      <c r="AR4" s="142" t="s">
        <v>1098</v>
      </c>
      <c r="AS4" s="142" t="s">
        <v>1099</v>
      </c>
      <c r="AT4" s="142" t="s">
        <v>1100</v>
      </c>
      <c r="AU4" s="142" t="s">
        <v>1101</v>
      </c>
      <c r="AV4" s="142" t="s">
        <v>1102</v>
      </c>
      <c r="AW4" s="142" t="s">
        <v>1103</v>
      </c>
      <c r="AX4" s="142" t="s">
        <v>1104</v>
      </c>
      <c r="AY4" s="142" t="s">
        <v>1105</v>
      </c>
      <c r="AZ4" s="142" t="s">
        <v>1106</v>
      </c>
      <c r="BA4" s="142" t="s">
        <v>1107</v>
      </c>
      <c r="BB4" s="142" t="s">
        <v>1108</v>
      </c>
      <c r="BC4" s="142" t="s">
        <v>1109</v>
      </c>
      <c r="BD4" s="142" t="s">
        <v>1110</v>
      </c>
      <c r="BE4" s="142" t="s">
        <v>1111</v>
      </c>
      <c r="BF4" s="143" t="s">
        <v>1005</v>
      </c>
      <c r="BG4" s="142" t="s">
        <v>1112</v>
      </c>
      <c r="BH4" s="142" t="s">
        <v>1113</v>
      </c>
      <c r="BI4" s="142" t="s">
        <v>1114</v>
      </c>
      <c r="BJ4" s="142"/>
      <c r="BK4" s="142" t="s">
        <v>1115</v>
      </c>
      <c r="BL4" s="143" t="s">
        <v>1116</v>
      </c>
      <c r="BM4" s="142" t="s">
        <v>1117</v>
      </c>
      <c r="BN4" s="142" t="s">
        <v>1118</v>
      </c>
      <c r="BO4" s="142" t="s">
        <v>1119</v>
      </c>
      <c r="BP4" s="142" t="s">
        <v>1120</v>
      </c>
      <c r="BQ4" s="142" t="s">
        <v>1121</v>
      </c>
      <c r="BR4" s="142" t="s">
        <v>1122</v>
      </c>
      <c r="BS4" s="142"/>
      <c r="BT4" s="142" t="s">
        <v>1123</v>
      </c>
      <c r="BU4" s="142"/>
      <c r="BV4" s="142" t="s">
        <v>1124</v>
      </c>
    </row>
    <row r="5" spans="1:74" s="10" customFormat="1" x14ac:dyDescent="0.25">
      <c r="A5" s="144"/>
      <c r="B5" s="142" t="s">
        <v>1125</v>
      </c>
      <c r="C5" s="142"/>
      <c r="D5" s="145" t="s">
        <v>954</v>
      </c>
      <c r="E5" s="9" t="s">
        <v>1126</v>
      </c>
      <c r="F5" s="9" t="s">
        <v>1127</v>
      </c>
      <c r="G5" s="9" t="s">
        <v>1128</v>
      </c>
      <c r="H5" s="9" t="s">
        <v>1129</v>
      </c>
      <c r="I5" s="9" t="s">
        <v>1130</v>
      </c>
      <c r="J5" s="9" t="s">
        <v>1131</v>
      </c>
      <c r="K5" s="9" t="s">
        <v>1132</v>
      </c>
      <c r="L5" s="145" t="s">
        <v>1133</v>
      </c>
      <c r="M5" s="145" t="s">
        <v>1134</v>
      </c>
      <c r="N5" s="142" t="s">
        <v>610</v>
      </c>
      <c r="O5" s="21" t="s">
        <v>966</v>
      </c>
      <c r="P5" s="145"/>
      <c r="Q5" s="21" t="s">
        <v>976</v>
      </c>
      <c r="R5" s="142"/>
      <c r="S5" s="142"/>
      <c r="T5" s="142"/>
      <c r="U5" s="142"/>
      <c r="V5" s="142"/>
      <c r="W5" s="142"/>
      <c r="X5" s="142"/>
      <c r="Y5" s="142"/>
      <c r="Z5" s="23" t="s">
        <v>989</v>
      </c>
      <c r="AA5" s="142"/>
      <c r="AB5" s="142"/>
      <c r="AC5" s="142"/>
      <c r="AD5" s="142"/>
      <c r="AE5" s="142"/>
      <c r="AF5" s="23" t="s">
        <v>1135</v>
      </c>
      <c r="AG5" s="142" t="s">
        <v>1136</v>
      </c>
      <c r="AH5" s="142" t="s">
        <v>1137</v>
      </c>
      <c r="AI5" s="142"/>
      <c r="AJ5" s="142"/>
      <c r="AK5" s="142" t="s">
        <v>1138</v>
      </c>
      <c r="AL5" s="142" t="s">
        <v>1139</v>
      </c>
      <c r="AM5" s="142" t="s">
        <v>1140</v>
      </c>
      <c r="AN5" s="142" t="s">
        <v>1141</v>
      </c>
      <c r="AO5" s="142" t="s">
        <v>1142</v>
      </c>
      <c r="AP5" s="142" t="s">
        <v>1143</v>
      </c>
      <c r="AQ5" s="142"/>
      <c r="AR5" s="142"/>
      <c r="AS5" s="142" t="s">
        <v>1144</v>
      </c>
      <c r="AT5" s="142" t="s">
        <v>1145</v>
      </c>
      <c r="AU5" s="142" t="s">
        <v>1146</v>
      </c>
      <c r="AV5" s="142"/>
      <c r="AW5" s="142"/>
      <c r="AX5" s="142" t="s">
        <v>1147</v>
      </c>
      <c r="AY5" s="142"/>
      <c r="AZ5" s="142" t="s">
        <v>1148</v>
      </c>
      <c r="BA5" s="142" t="s">
        <v>1149</v>
      </c>
      <c r="BB5" s="142"/>
      <c r="BC5" s="142" t="s">
        <v>1150</v>
      </c>
      <c r="BD5" s="142" t="s">
        <v>1151</v>
      </c>
      <c r="BE5" s="142"/>
      <c r="BF5" s="143" t="s">
        <v>1006</v>
      </c>
      <c r="BG5" s="142" t="s">
        <v>1152</v>
      </c>
      <c r="BH5" s="142" t="s">
        <v>1153</v>
      </c>
      <c r="BI5" s="142" t="s">
        <v>1154</v>
      </c>
      <c r="BJ5" s="142"/>
      <c r="BK5" s="142" t="s">
        <v>1155</v>
      </c>
      <c r="BL5" s="143" t="s">
        <v>1156</v>
      </c>
      <c r="BM5" s="142" t="s">
        <v>1157</v>
      </c>
      <c r="BN5" s="142"/>
      <c r="BO5" s="142" t="s">
        <v>1158</v>
      </c>
      <c r="BP5" s="142" t="s">
        <v>1159</v>
      </c>
      <c r="BQ5" s="142" t="s">
        <v>1160</v>
      </c>
      <c r="BR5" s="142" t="s">
        <v>1161</v>
      </c>
      <c r="BS5" s="142"/>
      <c r="BT5" s="142"/>
      <c r="BU5" s="142"/>
      <c r="BV5" s="142"/>
    </row>
    <row r="6" spans="1:74" s="10" customFormat="1" x14ac:dyDescent="0.25">
      <c r="A6" s="144"/>
      <c r="B6" s="142"/>
      <c r="C6" s="142"/>
      <c r="D6" s="145" t="s">
        <v>955</v>
      </c>
      <c r="E6" s="145" t="s">
        <v>1162</v>
      </c>
      <c r="F6" s="145" t="s">
        <v>1163</v>
      </c>
      <c r="G6" s="145" t="s">
        <v>1164</v>
      </c>
      <c r="H6" s="145" t="s">
        <v>1165</v>
      </c>
      <c r="I6" s="145" t="s">
        <v>1166</v>
      </c>
      <c r="J6" s="145" t="s">
        <v>1167</v>
      </c>
      <c r="K6" s="145" t="s">
        <v>1168</v>
      </c>
      <c r="L6" s="145" t="s">
        <v>1169</v>
      </c>
      <c r="M6" s="145" t="s">
        <v>1170</v>
      </c>
      <c r="N6" s="142"/>
      <c r="O6" s="21" t="s">
        <v>967</v>
      </c>
      <c r="P6" s="145"/>
      <c r="Q6" s="21" t="s">
        <v>977</v>
      </c>
      <c r="R6" s="142"/>
      <c r="S6" s="142"/>
      <c r="T6" s="142"/>
      <c r="U6" s="142"/>
      <c r="V6" s="142"/>
      <c r="W6" s="142"/>
      <c r="X6" s="142"/>
      <c r="Y6" s="142"/>
      <c r="Z6" s="142"/>
      <c r="AA6" s="142"/>
      <c r="AB6" s="142"/>
      <c r="AC6" s="142"/>
      <c r="AD6" s="142"/>
      <c r="AE6" s="142"/>
      <c r="AF6" s="23" t="s">
        <v>996</v>
      </c>
      <c r="AG6" s="142" t="s">
        <v>1136</v>
      </c>
      <c r="AH6" s="142" t="s">
        <v>1171</v>
      </c>
      <c r="AI6" s="142"/>
      <c r="AJ6" s="142"/>
      <c r="AK6" s="142" t="s">
        <v>1172</v>
      </c>
      <c r="AL6" s="142" t="s">
        <v>1173</v>
      </c>
      <c r="AM6" s="142" t="s">
        <v>1174</v>
      </c>
      <c r="AN6" s="142" t="s">
        <v>1175</v>
      </c>
      <c r="AO6" s="142" t="s">
        <v>1176</v>
      </c>
      <c r="AP6" s="142" t="s">
        <v>1177</v>
      </c>
      <c r="AQ6" s="142"/>
      <c r="AR6" s="142"/>
      <c r="AS6" s="142" t="s">
        <v>1178</v>
      </c>
      <c r="AT6" s="142" t="s">
        <v>1179</v>
      </c>
      <c r="AU6" s="142" t="s">
        <v>1180</v>
      </c>
      <c r="AV6" s="142"/>
      <c r="AW6" s="142"/>
      <c r="AX6" s="142" t="s">
        <v>1181</v>
      </c>
      <c r="AY6" s="142"/>
      <c r="AZ6" s="142" t="s">
        <v>1182</v>
      </c>
      <c r="BA6" s="142" t="s">
        <v>1183</v>
      </c>
      <c r="BB6" s="142"/>
      <c r="BC6" s="142" t="s">
        <v>1184</v>
      </c>
      <c r="BD6" s="142" t="s">
        <v>1185</v>
      </c>
      <c r="BE6" s="142"/>
      <c r="BF6" s="143" t="s">
        <v>1007</v>
      </c>
      <c r="BG6" s="142" t="s">
        <v>1186</v>
      </c>
      <c r="BH6" s="142" t="s">
        <v>1187</v>
      </c>
      <c r="BI6" s="142" t="s">
        <v>1188</v>
      </c>
      <c r="BJ6" s="142"/>
      <c r="BK6" s="142" t="s">
        <v>1189</v>
      </c>
      <c r="BL6" s="142"/>
      <c r="BM6" s="142" t="s">
        <v>1190</v>
      </c>
      <c r="BN6" s="142"/>
      <c r="BO6" s="142" t="s">
        <v>1191</v>
      </c>
      <c r="BP6" s="142"/>
      <c r="BQ6" s="142" t="s">
        <v>1192</v>
      </c>
      <c r="BR6" s="142" t="s">
        <v>1193</v>
      </c>
      <c r="BS6" s="142"/>
      <c r="BT6" s="142"/>
      <c r="BU6" s="142"/>
      <c r="BV6" s="142"/>
    </row>
    <row r="7" spans="1:74" s="10" customFormat="1" x14ac:dyDescent="0.25">
      <c r="A7" s="144"/>
      <c r="B7" s="142"/>
      <c r="C7" s="142"/>
      <c r="D7" s="145" t="s">
        <v>956</v>
      </c>
      <c r="E7" s="145" t="s">
        <v>1194</v>
      </c>
      <c r="F7" s="145" t="s">
        <v>1195</v>
      </c>
      <c r="G7" s="145" t="s">
        <v>1196</v>
      </c>
      <c r="H7" s="145" t="s">
        <v>1197</v>
      </c>
      <c r="I7" s="145" t="s">
        <v>1198</v>
      </c>
      <c r="J7" s="145" t="s">
        <v>1199</v>
      </c>
      <c r="K7" s="145" t="s">
        <v>1200</v>
      </c>
      <c r="L7" s="145" t="s">
        <v>1201</v>
      </c>
      <c r="M7" s="142" t="s">
        <v>1202</v>
      </c>
      <c r="N7" s="142"/>
      <c r="O7" s="21" t="s">
        <v>968</v>
      </c>
      <c r="P7" s="145"/>
      <c r="Q7" s="145"/>
      <c r="R7" s="142"/>
      <c r="S7" s="146"/>
      <c r="T7" s="146"/>
      <c r="U7" s="142"/>
      <c r="V7" s="142"/>
      <c r="W7" s="142"/>
      <c r="X7" s="142"/>
      <c r="Y7" s="142"/>
      <c r="Z7" s="142"/>
      <c r="AA7" s="142"/>
      <c r="AB7" s="142"/>
      <c r="AC7" s="142"/>
      <c r="AD7" s="142"/>
      <c r="AE7" s="142"/>
      <c r="AF7" s="142"/>
      <c r="AG7" s="142" t="s">
        <v>1203</v>
      </c>
      <c r="AH7" s="142" t="s">
        <v>1204</v>
      </c>
      <c r="AI7" s="142"/>
      <c r="AJ7" s="142"/>
      <c r="AK7" s="142" t="s">
        <v>1205</v>
      </c>
      <c r="AL7" s="142" t="s">
        <v>1206</v>
      </c>
      <c r="AM7" s="142" t="s">
        <v>1207</v>
      </c>
      <c r="AN7" s="142" t="s">
        <v>1208</v>
      </c>
      <c r="AO7" s="142"/>
      <c r="AP7" s="142" t="s">
        <v>1209</v>
      </c>
      <c r="AQ7" s="142"/>
      <c r="AR7" s="142"/>
      <c r="AS7" s="142" t="s">
        <v>1210</v>
      </c>
      <c r="AT7" s="142" t="s">
        <v>1211</v>
      </c>
      <c r="AU7" s="142" t="s">
        <v>1212</v>
      </c>
      <c r="AV7" s="142"/>
      <c r="AW7" s="142"/>
      <c r="AX7" s="142" t="s">
        <v>1213</v>
      </c>
      <c r="AY7" s="142"/>
      <c r="AZ7" s="142"/>
      <c r="BA7" s="142" t="s">
        <v>1214</v>
      </c>
      <c r="BB7" s="142"/>
      <c r="BC7" s="142"/>
      <c r="BD7" s="142" t="s">
        <v>1215</v>
      </c>
      <c r="BE7" s="142"/>
      <c r="BF7" s="143" t="s">
        <v>1008</v>
      </c>
      <c r="BG7" s="142"/>
      <c r="BH7" s="142" t="s">
        <v>1216</v>
      </c>
      <c r="BI7" s="142"/>
      <c r="BJ7" s="142"/>
      <c r="BK7" s="142"/>
      <c r="BL7" s="142"/>
      <c r="BM7" s="142"/>
      <c r="BN7" s="142"/>
      <c r="BO7" s="142" t="s">
        <v>1217</v>
      </c>
      <c r="BP7" s="142"/>
      <c r="BQ7" s="142" t="s">
        <v>1218</v>
      </c>
      <c r="BR7" s="142" t="s">
        <v>1219</v>
      </c>
      <c r="BS7" s="142"/>
      <c r="BT7" s="142"/>
      <c r="BU7" s="142"/>
      <c r="BV7" s="142"/>
    </row>
    <row r="8" spans="1:74" s="10" customFormat="1" x14ac:dyDescent="0.25">
      <c r="A8" s="144"/>
      <c r="B8" s="142"/>
      <c r="C8" s="142"/>
      <c r="D8" s="145" t="s">
        <v>957</v>
      </c>
      <c r="E8" s="145" t="s">
        <v>1220</v>
      </c>
      <c r="F8" s="145" t="s">
        <v>1221</v>
      </c>
      <c r="G8" s="145" t="s">
        <v>1222</v>
      </c>
      <c r="H8" s="145" t="s">
        <v>1223</v>
      </c>
      <c r="I8" s="145" t="s">
        <v>1224</v>
      </c>
      <c r="J8" s="145" t="s">
        <v>1225</v>
      </c>
      <c r="K8" s="145" t="s">
        <v>1226</v>
      </c>
      <c r="L8" s="145" t="s">
        <v>1227</v>
      </c>
      <c r="M8" s="142" t="s">
        <v>1228</v>
      </c>
      <c r="N8" s="142"/>
      <c r="O8" s="21" t="s">
        <v>969</v>
      </c>
      <c r="P8" s="145"/>
      <c r="Q8" s="145"/>
      <c r="R8" s="142"/>
      <c r="S8" s="147"/>
      <c r="T8" s="142"/>
      <c r="U8" s="142"/>
      <c r="V8" s="142"/>
      <c r="W8" s="142"/>
      <c r="X8" s="142"/>
      <c r="Y8" s="142"/>
      <c r="Z8" s="142"/>
      <c r="AA8" s="142"/>
      <c r="AB8" s="142"/>
      <c r="AC8" s="142"/>
      <c r="AD8" s="142"/>
      <c r="AE8" s="142"/>
      <c r="AF8" s="142"/>
      <c r="AG8" s="142" t="s">
        <v>1229</v>
      </c>
      <c r="AH8" s="142" t="s">
        <v>1230</v>
      </c>
      <c r="AI8" s="142"/>
      <c r="AJ8" s="142"/>
      <c r="AK8" s="142" t="s">
        <v>1231</v>
      </c>
      <c r="AL8" s="142" t="s">
        <v>1232</v>
      </c>
      <c r="AM8" s="142" t="s">
        <v>1233</v>
      </c>
      <c r="AN8" s="142" t="s">
        <v>1234</v>
      </c>
      <c r="AO8" s="142"/>
      <c r="AP8" s="142" t="s">
        <v>1235</v>
      </c>
      <c r="AQ8" s="142"/>
      <c r="AR8" s="142"/>
      <c r="AS8" s="142" t="s">
        <v>1236</v>
      </c>
      <c r="AT8" s="142" t="s">
        <v>1237</v>
      </c>
      <c r="AU8" s="142" t="s">
        <v>1238</v>
      </c>
      <c r="AV8" s="142"/>
      <c r="AW8" s="142"/>
      <c r="AX8" s="142" t="s">
        <v>1239</v>
      </c>
      <c r="AY8" s="142"/>
      <c r="AZ8" s="142"/>
      <c r="BA8" s="142" t="s">
        <v>1240</v>
      </c>
      <c r="BB8" s="142"/>
      <c r="BC8" s="142"/>
      <c r="BD8" s="142" t="s">
        <v>1241</v>
      </c>
      <c r="BE8" s="142"/>
      <c r="BF8" s="143" t="s">
        <v>1009</v>
      </c>
      <c r="BG8" s="142"/>
      <c r="BH8" s="142" t="s">
        <v>1242</v>
      </c>
      <c r="BI8" s="142"/>
      <c r="BJ8" s="142"/>
      <c r="BK8" s="142"/>
      <c r="BL8" s="142"/>
      <c r="BM8" s="142"/>
      <c r="BN8" s="142"/>
      <c r="BO8" s="142" t="s">
        <v>1243</v>
      </c>
      <c r="BP8" s="142"/>
      <c r="BQ8" s="142"/>
      <c r="BR8" s="142" t="s">
        <v>1244</v>
      </c>
      <c r="BS8" s="142"/>
      <c r="BT8" s="142"/>
      <c r="BU8" s="142"/>
      <c r="BV8" s="142"/>
    </row>
    <row r="9" spans="1:74" s="10" customFormat="1" x14ac:dyDescent="0.25">
      <c r="A9" s="144"/>
      <c r="B9" s="142"/>
      <c r="C9" s="142"/>
      <c r="D9" s="142" t="s">
        <v>958</v>
      </c>
      <c r="E9" s="142" t="s">
        <v>1245</v>
      </c>
      <c r="F9" s="142" t="s">
        <v>1246</v>
      </c>
      <c r="G9" s="142" t="s">
        <v>1247</v>
      </c>
      <c r="H9" s="142" t="s">
        <v>1248</v>
      </c>
      <c r="I9" s="142" t="s">
        <v>1249</v>
      </c>
      <c r="J9" s="142" t="s">
        <v>1250</v>
      </c>
      <c r="K9" s="145" t="s">
        <v>1251</v>
      </c>
      <c r="L9" s="145" t="s">
        <v>1252</v>
      </c>
      <c r="M9" s="142" t="s">
        <v>1253</v>
      </c>
      <c r="N9" s="142"/>
      <c r="O9" s="21" t="s">
        <v>970</v>
      </c>
      <c r="P9" s="145"/>
      <c r="Q9" s="145"/>
      <c r="R9" s="142"/>
      <c r="S9" s="142"/>
      <c r="T9" s="142"/>
      <c r="U9" s="142"/>
      <c r="V9" s="142"/>
      <c r="W9" s="142"/>
      <c r="X9" s="142"/>
      <c r="Y9" s="142"/>
      <c r="Z9" s="142"/>
      <c r="AA9" s="142"/>
      <c r="AB9" s="142"/>
      <c r="AC9" s="142"/>
      <c r="AD9" s="142"/>
      <c r="AE9" s="142"/>
      <c r="AF9" s="142"/>
      <c r="AG9" s="142"/>
      <c r="AH9" s="142" t="s">
        <v>1254</v>
      </c>
      <c r="AI9" s="142"/>
      <c r="AJ9" s="142"/>
      <c r="AK9" s="142" t="s">
        <v>1255</v>
      </c>
      <c r="AL9" s="142" t="s">
        <v>1256</v>
      </c>
      <c r="AM9" s="142" t="s">
        <v>1257</v>
      </c>
      <c r="AN9" s="142"/>
      <c r="AO9" s="142"/>
      <c r="AP9" s="142"/>
      <c r="AQ9" s="142"/>
      <c r="AR9" s="142"/>
      <c r="AS9" s="142"/>
      <c r="AT9" s="142" t="s">
        <v>1258</v>
      </c>
      <c r="AU9" s="142" t="s">
        <v>1259</v>
      </c>
      <c r="AV9" s="142"/>
      <c r="AW9" s="142"/>
      <c r="AX9" s="142"/>
      <c r="AY9" s="142"/>
      <c r="AZ9" s="142"/>
      <c r="BA9" s="142"/>
      <c r="BB9" s="142"/>
      <c r="BC9" s="142"/>
      <c r="BD9" s="142"/>
      <c r="BE9" s="142"/>
      <c r="BF9" s="143" t="s">
        <v>1010</v>
      </c>
      <c r="BG9" s="142"/>
      <c r="BH9" s="142" t="s">
        <v>1260</v>
      </c>
      <c r="BI9" s="142"/>
      <c r="BJ9" s="142"/>
      <c r="BK9" s="142"/>
      <c r="BL9" s="142"/>
      <c r="BM9" s="142"/>
      <c r="BN9" s="142"/>
      <c r="BO9" s="142" t="s">
        <v>1261</v>
      </c>
      <c r="BP9" s="142"/>
      <c r="BQ9" s="142"/>
      <c r="BR9" s="142" t="s">
        <v>1262</v>
      </c>
      <c r="BS9" s="142"/>
      <c r="BT9" s="142"/>
      <c r="BU9" s="142"/>
      <c r="BV9" s="142"/>
    </row>
    <row r="10" spans="1:74" s="10" customFormat="1" x14ac:dyDescent="0.25">
      <c r="A10" s="144"/>
      <c r="B10" s="142"/>
      <c r="C10" s="142"/>
      <c r="D10" s="142" t="s">
        <v>959</v>
      </c>
      <c r="E10" s="142" t="s">
        <v>1263</v>
      </c>
      <c r="F10" s="142" t="s">
        <v>1264</v>
      </c>
      <c r="G10" s="142" t="s">
        <v>1265</v>
      </c>
      <c r="H10" s="142" t="s">
        <v>1266</v>
      </c>
      <c r="I10" s="142" t="s">
        <v>1267</v>
      </c>
      <c r="J10" s="142" t="s">
        <v>1268</v>
      </c>
      <c r="K10" s="145" t="s">
        <v>1269</v>
      </c>
      <c r="L10" s="142" t="s">
        <v>1270</v>
      </c>
      <c r="M10" s="142" t="s">
        <v>1271</v>
      </c>
      <c r="N10" s="142"/>
      <c r="O10" s="21" t="s">
        <v>971</v>
      </c>
      <c r="P10" s="145"/>
      <c r="Q10" s="145"/>
      <c r="R10" s="142"/>
      <c r="S10" s="142"/>
      <c r="T10" s="142"/>
      <c r="U10" s="142"/>
      <c r="V10" s="142"/>
      <c r="W10" s="142"/>
      <c r="X10" s="142"/>
      <c r="Y10" s="142"/>
      <c r="Z10" s="142"/>
      <c r="AA10" s="142"/>
      <c r="AB10" s="142"/>
      <c r="AC10" s="142"/>
      <c r="AD10" s="142"/>
      <c r="AE10" s="142"/>
      <c r="AF10" s="142"/>
      <c r="AG10" s="142"/>
      <c r="AH10" s="142" t="s">
        <v>1272</v>
      </c>
      <c r="AI10" s="142"/>
      <c r="AJ10" s="142"/>
      <c r="AK10" s="142" t="s">
        <v>1273</v>
      </c>
      <c r="AL10" s="142" t="s">
        <v>1274</v>
      </c>
      <c r="AM10" s="142" t="s">
        <v>1275</v>
      </c>
      <c r="AN10" s="142"/>
      <c r="AO10" s="142"/>
      <c r="AP10" s="142"/>
      <c r="AQ10" s="142"/>
      <c r="AR10" s="142"/>
      <c r="AS10" s="142"/>
      <c r="AT10" s="142" t="s">
        <v>1276</v>
      </c>
      <c r="AU10" s="142" t="s">
        <v>1277</v>
      </c>
      <c r="AV10" s="142"/>
      <c r="AW10" s="142"/>
      <c r="AX10" s="142"/>
      <c r="AY10" s="142"/>
      <c r="AZ10" s="142"/>
      <c r="BA10" s="142"/>
      <c r="BB10" s="142"/>
      <c r="BC10" s="142"/>
      <c r="BD10" s="142"/>
      <c r="BE10" s="142"/>
      <c r="BF10" s="143" t="s">
        <v>1011</v>
      </c>
      <c r="BG10" s="142"/>
      <c r="BH10" s="142" t="s">
        <v>1278</v>
      </c>
      <c r="BI10" s="142"/>
      <c r="BJ10" s="142"/>
      <c r="BK10" s="142"/>
      <c r="BL10" s="142"/>
      <c r="BM10" s="142"/>
      <c r="BN10" s="142"/>
      <c r="BO10" s="142"/>
      <c r="BP10" s="142"/>
      <c r="BQ10" s="142"/>
      <c r="BR10" s="142" t="s">
        <v>1279</v>
      </c>
      <c r="BS10" s="142"/>
      <c r="BT10" s="142"/>
      <c r="BU10" s="142"/>
      <c r="BV10" s="142"/>
    </row>
    <row r="11" spans="1:74" s="10" customFormat="1" x14ac:dyDescent="0.25">
      <c r="A11" s="144"/>
      <c r="B11" s="142"/>
      <c r="C11" s="142"/>
      <c r="D11" s="142" t="s">
        <v>960</v>
      </c>
      <c r="E11" s="142" t="s">
        <v>1280</v>
      </c>
      <c r="F11" s="142" t="s">
        <v>1281</v>
      </c>
      <c r="G11" s="142" t="s">
        <v>1282</v>
      </c>
      <c r="H11" s="142" t="s">
        <v>1283</v>
      </c>
      <c r="I11" s="142" t="s">
        <v>1284</v>
      </c>
      <c r="J11" s="142" t="s">
        <v>1285</v>
      </c>
      <c r="K11" s="142" t="s">
        <v>1286</v>
      </c>
      <c r="L11" s="142" t="s">
        <v>1287</v>
      </c>
      <c r="M11" s="142" t="s">
        <v>1288</v>
      </c>
      <c r="N11" s="142"/>
      <c r="O11" s="21" t="s">
        <v>972</v>
      </c>
      <c r="P11" s="145"/>
      <c r="Q11" s="145"/>
      <c r="R11" s="142"/>
      <c r="S11" s="142"/>
      <c r="T11" s="142"/>
      <c r="U11" s="142"/>
      <c r="V11" s="142"/>
      <c r="W11" s="142"/>
      <c r="X11" s="142"/>
      <c r="Y11" s="142"/>
      <c r="Z11" s="142"/>
      <c r="AA11" s="142"/>
      <c r="AB11" s="142"/>
      <c r="AC11" s="142"/>
      <c r="AD11" s="142"/>
      <c r="AE11" s="142"/>
      <c r="AF11" s="142"/>
      <c r="AG11" s="142"/>
      <c r="AH11" s="142" t="s">
        <v>1289</v>
      </c>
      <c r="AI11" s="142"/>
      <c r="AJ11" s="142"/>
      <c r="AK11" s="142" t="s">
        <v>1290</v>
      </c>
      <c r="AL11" s="142"/>
      <c r="AM11" s="142" t="s">
        <v>1291</v>
      </c>
      <c r="AN11" s="142"/>
      <c r="AO11" s="142"/>
      <c r="AP11" s="142"/>
      <c r="AQ11" s="142"/>
      <c r="AR11" s="142"/>
      <c r="AS11" s="142"/>
      <c r="AT11" s="142" t="s">
        <v>1292</v>
      </c>
      <c r="AU11" s="142"/>
      <c r="AV11" s="142"/>
      <c r="AW11" s="142"/>
      <c r="AX11" s="142"/>
      <c r="AY11" s="142"/>
      <c r="AZ11" s="142"/>
      <c r="BA11" s="142"/>
      <c r="BB11" s="142"/>
      <c r="BC11" s="142"/>
      <c r="BD11" s="142"/>
      <c r="BE11" s="142"/>
      <c r="BF11" s="143" t="s">
        <v>1012</v>
      </c>
      <c r="BG11" s="142"/>
      <c r="BH11" s="142" t="s">
        <v>1293</v>
      </c>
      <c r="BI11" s="142"/>
      <c r="BJ11" s="142"/>
      <c r="BK11" s="142"/>
      <c r="BL11" s="142"/>
      <c r="BM11" s="142"/>
      <c r="BN11" s="142"/>
      <c r="BO11" s="142"/>
      <c r="BP11" s="142"/>
      <c r="BQ11" s="142"/>
      <c r="BR11" s="142"/>
      <c r="BS11" s="142"/>
      <c r="BT11" s="142"/>
      <c r="BU11" s="142"/>
      <c r="BV11" s="142"/>
    </row>
    <row r="12" spans="1:74" s="10" customFormat="1" x14ac:dyDescent="0.25">
      <c r="A12" s="144"/>
      <c r="B12" s="142"/>
      <c r="C12" s="142"/>
      <c r="D12" s="142"/>
      <c r="E12" s="142"/>
      <c r="F12" s="142" t="s">
        <v>1294</v>
      </c>
      <c r="G12" s="142"/>
      <c r="H12" s="142" t="s">
        <v>1295</v>
      </c>
      <c r="I12" s="142" t="s">
        <v>1296</v>
      </c>
      <c r="J12" s="142"/>
      <c r="K12" s="142" t="s">
        <v>1297</v>
      </c>
      <c r="L12" s="142" t="s">
        <v>1298</v>
      </c>
      <c r="M12" s="142" t="s">
        <v>1299</v>
      </c>
      <c r="N12" s="142"/>
      <c r="O12" s="142"/>
      <c r="P12" s="142"/>
      <c r="Q12" s="142"/>
      <c r="R12" s="142"/>
      <c r="S12" s="142"/>
      <c r="T12" s="142"/>
      <c r="U12" s="142"/>
      <c r="V12" s="142"/>
      <c r="W12" s="142"/>
      <c r="X12" s="142"/>
      <c r="Y12" s="142"/>
      <c r="Z12" s="142"/>
      <c r="AA12" s="142"/>
      <c r="AB12" s="142"/>
      <c r="AC12" s="142"/>
      <c r="AD12" s="142"/>
      <c r="AE12" s="142"/>
      <c r="AF12" s="142"/>
      <c r="AG12" s="142"/>
      <c r="AH12" s="142" t="s">
        <v>1300</v>
      </c>
      <c r="AI12" s="142"/>
      <c r="AJ12" s="142"/>
      <c r="AK12" s="142" t="s">
        <v>1301</v>
      </c>
      <c r="AL12" s="142"/>
      <c r="AM12" s="142" t="s">
        <v>1302</v>
      </c>
      <c r="AN12" s="142"/>
      <c r="AO12" s="142"/>
      <c r="AP12" s="142"/>
      <c r="AQ12" s="142"/>
      <c r="AR12" s="142"/>
      <c r="AS12" s="142"/>
      <c r="AT12" s="142" t="s">
        <v>1303</v>
      </c>
      <c r="AU12" s="142"/>
      <c r="AV12" s="142"/>
      <c r="AW12" s="142"/>
      <c r="AX12" s="142"/>
      <c r="AY12" s="142"/>
      <c r="AZ12" s="142"/>
      <c r="BA12" s="142"/>
      <c r="BB12" s="142"/>
      <c r="BC12" s="142"/>
      <c r="BD12" s="142"/>
      <c r="BE12" s="142"/>
      <c r="BF12" s="143" t="s">
        <v>1013</v>
      </c>
      <c r="BG12" s="142"/>
      <c r="BH12" s="142" t="s">
        <v>1304</v>
      </c>
      <c r="BI12" s="142"/>
      <c r="BJ12" s="142"/>
      <c r="BK12" s="142"/>
      <c r="BL12" s="142"/>
      <c r="BM12" s="142"/>
      <c r="BN12" s="142"/>
      <c r="BO12" s="142"/>
      <c r="BP12" s="142"/>
      <c r="BQ12" s="142"/>
      <c r="BR12" s="142"/>
      <c r="BS12" s="142"/>
      <c r="BT12" s="142"/>
      <c r="BU12" s="142"/>
      <c r="BV12" s="142"/>
    </row>
    <row r="13" spans="1:74" s="10" customFormat="1" x14ac:dyDescent="0.25">
      <c r="A13" s="144"/>
      <c r="B13" s="142"/>
      <c r="C13" s="142"/>
      <c r="D13" s="142"/>
      <c r="E13" s="142"/>
      <c r="F13" s="142" t="s">
        <v>1305</v>
      </c>
      <c r="G13" s="142"/>
      <c r="H13" s="142" t="s">
        <v>1306</v>
      </c>
      <c r="I13" s="142" t="s">
        <v>1307</v>
      </c>
      <c r="J13" s="142"/>
      <c r="K13" s="142"/>
      <c r="L13" s="142" t="s">
        <v>1308</v>
      </c>
      <c r="M13" s="142" t="s">
        <v>1309</v>
      </c>
      <c r="N13" s="142"/>
      <c r="O13" s="142"/>
      <c r="P13" s="142"/>
      <c r="Q13" s="142"/>
      <c r="R13" s="142"/>
      <c r="S13" s="147"/>
      <c r="T13" s="142"/>
      <c r="U13" s="142"/>
      <c r="V13" s="145"/>
      <c r="W13" s="145"/>
      <c r="X13" s="142"/>
      <c r="Y13" s="142"/>
      <c r="Z13" s="145"/>
      <c r="AA13" s="142"/>
      <c r="AB13" s="142"/>
      <c r="AC13" s="142"/>
      <c r="AD13" s="142"/>
      <c r="AE13" s="142"/>
      <c r="AF13" s="142"/>
      <c r="AG13" s="142"/>
      <c r="AH13" s="142"/>
      <c r="AI13" s="142"/>
      <c r="AJ13" s="142"/>
      <c r="AK13" s="142" t="s">
        <v>1310</v>
      </c>
      <c r="AL13" s="142"/>
      <c r="AM13" s="142" t="s">
        <v>1311</v>
      </c>
      <c r="AN13" s="142"/>
      <c r="AO13" s="142"/>
      <c r="AP13" s="142"/>
      <c r="AQ13" s="142"/>
      <c r="AR13" s="142"/>
      <c r="AS13" s="142"/>
      <c r="AT13" s="142"/>
      <c r="AU13" s="142"/>
      <c r="AV13" s="142"/>
      <c r="AW13" s="142"/>
      <c r="AX13" s="142"/>
      <c r="AY13" s="142"/>
      <c r="AZ13" s="142"/>
      <c r="BA13" s="142"/>
      <c r="BB13" s="142"/>
      <c r="BC13" s="142"/>
      <c r="BD13" s="142"/>
      <c r="BE13" s="142"/>
      <c r="BF13" s="143" t="s">
        <v>1014</v>
      </c>
      <c r="BG13" s="142"/>
      <c r="BH13" s="142" t="s">
        <v>1312</v>
      </c>
      <c r="BI13" s="142"/>
      <c r="BJ13" s="142"/>
      <c r="BK13" s="142"/>
      <c r="BL13" s="142"/>
      <c r="BM13" s="142"/>
      <c r="BN13" s="142"/>
      <c r="BO13" s="142"/>
      <c r="BP13" s="142"/>
      <c r="BQ13" s="142"/>
      <c r="BR13" s="142"/>
      <c r="BS13" s="142"/>
      <c r="BT13" s="142"/>
      <c r="BU13" s="142"/>
      <c r="BV13" s="142"/>
    </row>
    <row r="14" spans="1:74" s="10" customFormat="1" x14ac:dyDescent="0.25">
      <c r="A14" s="144"/>
      <c r="B14" s="142"/>
      <c r="C14" s="142"/>
      <c r="D14" s="142"/>
      <c r="E14" s="142"/>
      <c r="F14" s="142"/>
      <c r="G14" s="142"/>
      <c r="H14" s="142" t="s">
        <v>1313</v>
      </c>
      <c r="I14" s="142" t="s">
        <v>1314</v>
      </c>
      <c r="J14" s="142"/>
      <c r="K14" s="142"/>
      <c r="L14" s="142" t="s">
        <v>1315</v>
      </c>
      <c r="M14" s="142" t="s">
        <v>1316</v>
      </c>
      <c r="N14" s="142"/>
      <c r="O14" s="142"/>
      <c r="P14" s="142"/>
      <c r="Q14" s="142"/>
      <c r="R14" s="142"/>
      <c r="S14" s="142"/>
      <c r="T14" s="145"/>
      <c r="U14" s="145"/>
      <c r="V14" s="142"/>
      <c r="W14" s="142"/>
      <c r="X14" s="145"/>
      <c r="Y14" s="145"/>
      <c r="Z14" s="145"/>
      <c r="AA14" s="142"/>
      <c r="AB14" s="142"/>
      <c r="AC14" s="142"/>
      <c r="AD14" s="142"/>
      <c r="AE14" s="142"/>
      <c r="AF14" s="142"/>
      <c r="AG14" s="142"/>
      <c r="AH14" s="142"/>
      <c r="AI14" s="142"/>
      <c r="AJ14" s="142"/>
      <c r="AK14" s="142" t="s">
        <v>1317</v>
      </c>
      <c r="AL14" s="142"/>
      <c r="AM14" s="142" t="s">
        <v>1318</v>
      </c>
      <c r="AN14" s="142"/>
      <c r="AO14" s="142"/>
      <c r="AP14" s="142"/>
      <c r="AQ14" s="142"/>
      <c r="AR14" s="142"/>
      <c r="AS14" s="142"/>
      <c r="AT14" s="142"/>
      <c r="AU14" s="142"/>
      <c r="AV14" s="142"/>
      <c r="AW14" s="142"/>
      <c r="AX14" s="142"/>
      <c r="AY14" s="142"/>
      <c r="AZ14" s="142"/>
      <c r="BA14" s="142"/>
      <c r="BB14" s="142"/>
      <c r="BC14" s="142"/>
      <c r="BD14" s="142"/>
      <c r="BE14" s="142"/>
      <c r="BF14" s="143" t="s">
        <v>1015</v>
      </c>
      <c r="BG14" s="142"/>
      <c r="BH14" s="142" t="s">
        <v>1319</v>
      </c>
      <c r="BI14" s="142"/>
      <c r="BJ14" s="142"/>
      <c r="BK14" s="142"/>
      <c r="BL14" s="142"/>
      <c r="BM14" s="142"/>
      <c r="BN14" s="142"/>
      <c r="BO14" s="142"/>
      <c r="BP14" s="142"/>
      <c r="BQ14" s="142"/>
      <c r="BR14" s="142"/>
      <c r="BS14" s="142"/>
      <c r="BT14" s="142"/>
      <c r="BU14" s="142"/>
      <c r="BV14" s="142"/>
    </row>
    <row r="15" spans="1:74" s="10" customFormat="1" x14ac:dyDescent="0.25">
      <c r="A15" s="144"/>
      <c r="B15" s="142"/>
      <c r="C15" s="142"/>
      <c r="D15" s="142"/>
      <c r="E15" s="142"/>
      <c r="F15" s="142"/>
      <c r="G15" s="142"/>
      <c r="H15" s="142" t="s">
        <v>1320</v>
      </c>
      <c r="I15" s="142"/>
      <c r="J15" s="142"/>
      <c r="K15" s="142"/>
      <c r="L15" s="142" t="s">
        <v>1321</v>
      </c>
      <c r="M15" s="142" t="s">
        <v>1322</v>
      </c>
      <c r="N15" s="142"/>
      <c r="O15" s="142"/>
      <c r="P15" s="142"/>
      <c r="Q15" s="142"/>
      <c r="R15" s="142"/>
      <c r="S15" s="142"/>
      <c r="T15" s="145"/>
      <c r="U15" s="142"/>
      <c r="V15" s="142"/>
      <c r="W15" s="142"/>
      <c r="X15" s="142"/>
      <c r="Y15" s="142"/>
      <c r="Z15" s="142"/>
      <c r="AA15" s="142"/>
      <c r="AB15" s="142"/>
      <c r="AC15" s="142"/>
      <c r="AD15" s="142"/>
      <c r="AE15" s="142"/>
      <c r="AF15" s="142"/>
      <c r="AG15" s="142"/>
      <c r="AH15" s="142"/>
      <c r="AI15" s="142"/>
      <c r="AJ15" s="142"/>
      <c r="AK15" s="142" t="s">
        <v>1323</v>
      </c>
      <c r="AL15" s="142"/>
      <c r="AM15" s="142"/>
      <c r="AN15" s="142"/>
      <c r="AO15" s="142"/>
      <c r="AP15" s="142"/>
      <c r="AQ15" s="142"/>
      <c r="AR15" s="142"/>
      <c r="AS15" s="142"/>
      <c r="AT15" s="142"/>
      <c r="AU15" s="142"/>
      <c r="AV15" s="142"/>
      <c r="AW15" s="142"/>
      <c r="AX15" s="142"/>
      <c r="AY15" s="142"/>
      <c r="AZ15" s="142"/>
      <c r="BA15" s="142"/>
      <c r="BB15" s="142"/>
      <c r="BC15" s="142"/>
      <c r="BD15" s="142"/>
      <c r="BE15" s="142"/>
      <c r="BF15" s="143" t="s">
        <v>1016</v>
      </c>
      <c r="BG15" s="142"/>
      <c r="BH15" s="142" t="s">
        <v>1324</v>
      </c>
      <c r="BI15" s="142"/>
      <c r="BJ15" s="142"/>
      <c r="BK15" s="142"/>
      <c r="BL15" s="142"/>
      <c r="BM15" s="142"/>
      <c r="BN15" s="142"/>
      <c r="BO15" s="142"/>
      <c r="BP15" s="142"/>
      <c r="BQ15" s="142"/>
      <c r="BR15" s="142"/>
      <c r="BS15" s="142"/>
      <c r="BT15" s="142"/>
      <c r="BU15" s="142"/>
      <c r="BV15" s="142"/>
    </row>
    <row r="16" spans="1:74" s="10" customFormat="1" x14ac:dyDescent="0.25">
      <c r="A16" s="144"/>
      <c r="B16" s="142"/>
      <c r="C16" s="142"/>
      <c r="D16" s="142"/>
      <c r="E16" s="142"/>
      <c r="F16" s="142"/>
      <c r="G16" s="142"/>
      <c r="H16" s="142" t="s">
        <v>1325</v>
      </c>
      <c r="I16" s="142"/>
      <c r="J16" s="142"/>
      <c r="K16" s="142"/>
      <c r="L16" s="142" t="s">
        <v>1326</v>
      </c>
      <c r="M16" s="142"/>
      <c r="N16" s="142"/>
      <c r="O16" s="142"/>
      <c r="P16" s="142"/>
      <c r="Q16" s="142"/>
      <c r="R16" s="142"/>
      <c r="S16" s="142"/>
      <c r="T16" s="142"/>
      <c r="U16" s="142"/>
      <c r="V16" s="145"/>
      <c r="W16" s="145"/>
      <c r="X16" s="142"/>
      <c r="Y16" s="142"/>
      <c r="Z16" s="142"/>
      <c r="AA16" s="142"/>
      <c r="AB16" s="142"/>
      <c r="AC16" s="142"/>
      <c r="AD16" s="142"/>
      <c r="AE16" s="142"/>
      <c r="AF16" s="142"/>
      <c r="AG16" s="142"/>
      <c r="AH16" s="142"/>
      <c r="AI16" s="142"/>
      <c r="AJ16" s="142"/>
      <c r="AK16" s="142" t="s">
        <v>1327</v>
      </c>
      <c r="AL16" s="142"/>
      <c r="AM16" s="142"/>
      <c r="AN16" s="142"/>
      <c r="AO16" s="142"/>
      <c r="AP16" s="142"/>
      <c r="AQ16" s="142"/>
      <c r="AR16" s="142"/>
      <c r="AS16" s="142"/>
      <c r="AT16" s="142"/>
      <c r="AU16" s="142"/>
      <c r="AV16" s="142"/>
      <c r="AW16" s="142"/>
      <c r="AX16" s="142"/>
      <c r="AY16" s="142"/>
      <c r="AZ16" s="142"/>
      <c r="BA16" s="142"/>
      <c r="BB16" s="142"/>
      <c r="BC16" s="142"/>
      <c r="BD16" s="142"/>
      <c r="BE16" s="142"/>
      <c r="BF16" s="143" t="s">
        <v>1017</v>
      </c>
      <c r="BG16" s="142"/>
      <c r="BH16" s="142" t="s">
        <v>1328</v>
      </c>
      <c r="BI16" s="142"/>
      <c r="BJ16" s="142"/>
      <c r="BK16" s="142"/>
      <c r="BL16" s="142"/>
      <c r="BM16" s="142"/>
      <c r="BN16" s="142"/>
      <c r="BO16" s="142"/>
      <c r="BP16" s="142"/>
      <c r="BQ16" s="142"/>
      <c r="BR16" s="142"/>
      <c r="BS16" s="142"/>
      <c r="BT16" s="142"/>
      <c r="BU16" s="142"/>
      <c r="BV16" s="142"/>
    </row>
    <row r="17" spans="1:60" s="10" customFormat="1" x14ac:dyDescent="0.25">
      <c r="A17" s="144"/>
      <c r="B17" s="142"/>
      <c r="C17" s="142"/>
      <c r="D17" s="142"/>
      <c r="E17" s="142"/>
      <c r="F17" s="142"/>
      <c r="G17" s="142"/>
      <c r="H17" s="142" t="s">
        <v>1329</v>
      </c>
      <c r="I17" s="142"/>
      <c r="J17" s="142"/>
      <c r="K17" s="142"/>
      <c r="L17" s="142"/>
      <c r="M17" s="142"/>
      <c r="N17" s="142"/>
      <c r="O17" s="142"/>
      <c r="P17" s="142"/>
      <c r="Q17" s="142"/>
      <c r="R17" s="142"/>
      <c r="S17" s="142"/>
      <c r="T17" s="142"/>
      <c r="U17" s="142"/>
      <c r="V17" s="142"/>
      <c r="W17" s="142"/>
      <c r="X17" s="142"/>
      <c r="Y17" s="142"/>
      <c r="Z17" s="142"/>
      <c r="AA17" s="142"/>
      <c r="AB17" s="142"/>
      <c r="AC17" s="142"/>
      <c r="AD17" s="142"/>
      <c r="AE17" s="142"/>
      <c r="AF17" s="142"/>
      <c r="AG17" s="142"/>
      <c r="AH17" s="142"/>
      <c r="AI17" s="142"/>
      <c r="AJ17" s="142"/>
      <c r="AK17" s="142" t="s">
        <v>1330</v>
      </c>
      <c r="AL17" s="142"/>
      <c r="AM17" s="142"/>
      <c r="AN17" s="142"/>
      <c r="AO17" s="142"/>
      <c r="AP17" s="142"/>
      <c r="AQ17" s="142"/>
      <c r="AR17" s="142"/>
      <c r="AS17" s="142"/>
      <c r="AT17" s="142"/>
      <c r="AU17" s="142"/>
      <c r="AV17" s="142"/>
      <c r="AW17" s="142"/>
      <c r="AX17" s="142"/>
      <c r="AY17" s="142"/>
      <c r="AZ17" s="142"/>
      <c r="BA17" s="142"/>
      <c r="BB17" s="142"/>
      <c r="BC17" s="142"/>
      <c r="BD17" s="142"/>
      <c r="BE17" s="142"/>
      <c r="BF17" s="143" t="s">
        <v>1018</v>
      </c>
      <c r="BG17" s="142"/>
      <c r="BH17" s="142" t="s">
        <v>1331</v>
      </c>
    </row>
    <row r="18" spans="1:60" s="10" customFormat="1" x14ac:dyDescent="0.25">
      <c r="A18" s="144"/>
      <c r="B18" s="142"/>
      <c r="C18" s="142"/>
      <c r="D18" s="142"/>
      <c r="E18" s="142"/>
      <c r="F18" s="142"/>
      <c r="G18" s="142"/>
      <c r="H18" s="142" t="s">
        <v>1332</v>
      </c>
      <c r="I18" s="142"/>
      <c r="J18" s="142"/>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c r="AI18" s="142"/>
      <c r="AJ18" s="142"/>
      <c r="AK18" s="142" t="s">
        <v>1333</v>
      </c>
      <c r="AL18" s="142"/>
      <c r="AM18" s="142"/>
      <c r="AN18" s="142"/>
      <c r="AO18" s="142"/>
      <c r="AP18" s="142"/>
      <c r="AQ18" s="142"/>
      <c r="AR18" s="142"/>
      <c r="AS18" s="142"/>
      <c r="AT18" s="142"/>
      <c r="AU18" s="142"/>
      <c r="AV18" s="142"/>
      <c r="AW18" s="142"/>
      <c r="AX18" s="142"/>
      <c r="AY18" s="142"/>
      <c r="AZ18" s="142"/>
      <c r="BA18" s="142"/>
      <c r="BB18" s="142"/>
      <c r="BC18" s="142"/>
      <c r="BD18" s="142"/>
      <c r="BE18" s="142"/>
      <c r="BF18" s="142"/>
      <c r="BG18" s="142"/>
      <c r="BH18" s="142" t="s">
        <v>1334</v>
      </c>
    </row>
    <row r="19" spans="1:60" s="10" customFormat="1" x14ac:dyDescent="0.25">
      <c r="A19" s="144"/>
      <c r="B19" s="142"/>
      <c r="C19" s="142"/>
      <c r="D19" s="142"/>
      <c r="E19" s="142"/>
      <c r="F19" s="142"/>
      <c r="G19" s="142"/>
      <c r="H19" s="142" t="s">
        <v>1335</v>
      </c>
      <c r="I19" s="142"/>
      <c r="J19" s="142"/>
      <c r="K19" s="142"/>
      <c r="L19" s="142"/>
      <c r="M19" s="142"/>
      <c r="N19" s="142"/>
      <c r="O19" s="142"/>
      <c r="P19" s="142"/>
      <c r="Q19" s="142"/>
      <c r="R19" s="142"/>
      <c r="S19" s="147"/>
      <c r="T19" s="142"/>
      <c r="U19" s="142"/>
      <c r="V19" s="142"/>
      <c r="W19" s="142"/>
      <c r="X19" s="142"/>
      <c r="Y19" s="142"/>
      <c r="Z19" s="142"/>
      <c r="AA19" s="142"/>
      <c r="AB19" s="142"/>
      <c r="AC19" s="142"/>
      <c r="AD19" s="142"/>
      <c r="AE19" s="142"/>
      <c r="AF19" s="142"/>
      <c r="AG19" s="142"/>
      <c r="AH19" s="142"/>
      <c r="AI19" s="142"/>
      <c r="AJ19" s="142"/>
      <c r="AK19" s="142" t="s">
        <v>1336</v>
      </c>
      <c r="AL19" s="142"/>
      <c r="AM19" s="142"/>
      <c r="AN19" s="142"/>
      <c r="AO19" s="142"/>
      <c r="AP19" s="142"/>
      <c r="AQ19" s="142"/>
      <c r="AR19" s="142"/>
      <c r="AS19" s="142"/>
      <c r="AT19" s="142"/>
      <c r="AU19" s="142"/>
      <c r="AV19" s="142"/>
      <c r="AW19" s="142"/>
      <c r="AX19" s="142"/>
      <c r="AY19" s="142"/>
      <c r="AZ19" s="142"/>
      <c r="BA19" s="142"/>
      <c r="BB19" s="142"/>
      <c r="BC19" s="142"/>
      <c r="BD19" s="142"/>
      <c r="BE19" s="142"/>
      <c r="BF19" s="142"/>
      <c r="BG19" s="142"/>
      <c r="BH19" s="142" t="s">
        <v>1337</v>
      </c>
    </row>
    <row r="20" spans="1:60" s="10" customFormat="1" x14ac:dyDescent="0.25">
      <c r="A20" s="144"/>
      <c r="B20" s="142"/>
      <c r="C20" s="142"/>
      <c r="D20" s="142"/>
      <c r="E20" s="142"/>
      <c r="F20" s="142"/>
      <c r="G20" s="142"/>
      <c r="H20" s="142" t="s">
        <v>1338</v>
      </c>
      <c r="I20" s="142"/>
      <c r="J20" s="142"/>
      <c r="K20" s="142"/>
      <c r="L20" s="142"/>
      <c r="M20" s="142"/>
      <c r="N20" s="142"/>
      <c r="O20" s="142"/>
      <c r="P20" s="142"/>
      <c r="Q20" s="142"/>
      <c r="R20" s="142"/>
      <c r="S20" s="142"/>
      <c r="T20" s="142"/>
      <c r="U20" s="142"/>
      <c r="V20" s="142"/>
      <c r="W20" s="142"/>
      <c r="X20" s="142"/>
      <c r="Y20" s="142"/>
      <c r="Z20" s="142"/>
      <c r="AA20" s="142"/>
      <c r="AB20" s="142"/>
      <c r="AC20" s="142"/>
      <c r="AD20" s="142"/>
      <c r="AE20" s="142"/>
      <c r="AF20" s="142"/>
      <c r="AG20" s="142"/>
      <c r="AH20" s="142"/>
      <c r="AI20" s="142"/>
      <c r="AJ20" s="142"/>
      <c r="AK20" s="142" t="s">
        <v>1339</v>
      </c>
      <c r="AL20" s="142"/>
      <c r="AM20" s="142"/>
      <c r="AN20" s="142"/>
      <c r="AO20" s="142"/>
      <c r="AP20" s="142"/>
      <c r="AQ20" s="142"/>
      <c r="AR20" s="142"/>
      <c r="AS20" s="142"/>
      <c r="AT20" s="142"/>
      <c r="AU20" s="142"/>
      <c r="AV20" s="142"/>
      <c r="AW20" s="142"/>
      <c r="AX20" s="142"/>
      <c r="AY20" s="142"/>
      <c r="AZ20" s="142"/>
      <c r="BA20" s="142"/>
      <c r="BB20" s="142"/>
      <c r="BC20" s="142"/>
      <c r="BD20" s="142"/>
      <c r="BE20" s="142"/>
      <c r="BF20" s="142"/>
      <c r="BG20" s="142"/>
      <c r="BH20" s="142" t="s">
        <v>1340</v>
      </c>
    </row>
    <row r="21" spans="1:60" s="10" customFormat="1" x14ac:dyDescent="0.25">
      <c r="A21" s="144"/>
      <c r="B21" s="142"/>
      <c r="C21" s="142"/>
      <c r="D21" s="142"/>
      <c r="E21" s="142"/>
      <c r="F21" s="142"/>
      <c r="G21" s="142"/>
      <c r="H21" s="142"/>
      <c r="I21" s="142"/>
      <c r="J21" s="142"/>
      <c r="K21" s="142"/>
      <c r="L21" s="142"/>
      <c r="M21" s="142"/>
      <c r="N21" s="142"/>
      <c r="O21" s="142"/>
      <c r="P21" s="142"/>
      <c r="Q21" s="142"/>
      <c r="R21" s="142"/>
      <c r="S21" s="142"/>
      <c r="T21" s="142"/>
      <c r="U21" s="142"/>
      <c r="V21" s="142"/>
      <c r="W21" s="142"/>
      <c r="X21" s="142"/>
      <c r="Y21" s="142"/>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2"/>
      <c r="BA21" s="142"/>
      <c r="BB21" s="142"/>
      <c r="BC21" s="142"/>
      <c r="BD21" s="142"/>
      <c r="BE21" s="142"/>
      <c r="BF21" s="142"/>
      <c r="BG21" s="142"/>
      <c r="BH21" s="142" t="s">
        <v>1341</v>
      </c>
    </row>
    <row r="22" spans="1:60" s="10" customFormat="1" x14ac:dyDescent="0.25">
      <c r="A22" s="144"/>
      <c r="B22" s="142"/>
      <c r="C22" s="142"/>
      <c r="D22" s="142"/>
      <c r="E22" s="142"/>
      <c r="F22" s="142"/>
      <c r="G22" s="142"/>
      <c r="H22" s="142"/>
      <c r="I22" s="142"/>
      <c r="J22" s="142"/>
      <c r="K22" s="142"/>
      <c r="L22" s="142"/>
      <c r="M22" s="142"/>
      <c r="N22" s="142"/>
      <c r="O22" s="142"/>
      <c r="P22" s="142"/>
      <c r="Q22" s="142"/>
      <c r="R22" s="142"/>
      <c r="S22" s="142"/>
      <c r="T22" s="142"/>
      <c r="U22" s="142"/>
      <c r="V22" s="142"/>
      <c r="W22" s="142"/>
      <c r="X22" s="148"/>
      <c r="Y22" s="142"/>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2"/>
      <c r="BA22" s="142"/>
      <c r="BB22" s="142"/>
      <c r="BC22" s="142"/>
      <c r="BD22" s="142"/>
      <c r="BE22" s="142"/>
      <c r="BF22" s="142"/>
      <c r="BG22" s="142"/>
      <c r="BH22" s="142" t="s">
        <v>1342</v>
      </c>
    </row>
    <row r="23" spans="1:60" s="10" customFormat="1" x14ac:dyDescent="0.25">
      <c r="A23" s="144"/>
      <c r="B23" s="142"/>
      <c r="C23" s="142"/>
      <c r="D23" s="142"/>
      <c r="E23" s="142"/>
      <c r="F23" s="142"/>
      <c r="G23" s="142"/>
      <c r="H23" s="142"/>
      <c r="I23" s="142"/>
      <c r="J23" s="142"/>
      <c r="K23" s="142"/>
      <c r="L23" s="142"/>
      <c r="M23" s="142"/>
      <c r="N23" s="142"/>
      <c r="O23" s="142"/>
      <c r="P23" s="142"/>
      <c r="Q23" s="142"/>
      <c r="R23" s="142"/>
      <c r="S23" s="147"/>
      <c r="T23" s="142"/>
      <c r="U23" s="142"/>
      <c r="V23" s="142"/>
      <c r="W23" s="142"/>
      <c r="X23" s="142"/>
      <c r="Y23" s="142"/>
      <c r="Z23" s="142"/>
      <c r="AA23" s="142"/>
      <c r="AB23" s="142"/>
      <c r="AC23" s="142"/>
      <c r="AD23" s="142"/>
      <c r="AE23" s="142"/>
      <c r="AF23" s="142"/>
      <c r="AG23" s="142"/>
      <c r="AH23" s="142"/>
      <c r="AI23" s="142"/>
      <c r="AJ23" s="142"/>
      <c r="AK23" s="142"/>
      <c r="AL23" s="142"/>
      <c r="AM23" s="142"/>
      <c r="AN23" s="142"/>
      <c r="AO23" s="142"/>
      <c r="AP23" s="142"/>
      <c r="AQ23" s="142"/>
      <c r="AR23" s="142"/>
      <c r="AS23" s="142"/>
      <c r="AT23" s="142"/>
      <c r="AU23" s="142"/>
      <c r="AV23" s="142"/>
      <c r="AW23" s="142"/>
      <c r="AX23" s="142"/>
      <c r="AY23" s="142"/>
      <c r="AZ23" s="142"/>
      <c r="BA23" s="142"/>
      <c r="BB23" s="142"/>
      <c r="BC23" s="142"/>
      <c r="BD23" s="142"/>
      <c r="BE23" s="142"/>
      <c r="BF23" s="142"/>
      <c r="BG23" s="142"/>
      <c r="BH23" s="142" t="s">
        <v>1343</v>
      </c>
    </row>
    <row r="24" spans="1:60" s="10" customFormat="1" x14ac:dyDescent="0.25">
      <c r="A24" s="144"/>
      <c r="B24" s="142"/>
      <c r="C24" s="142"/>
      <c r="D24" s="142"/>
      <c r="E24" s="142"/>
      <c r="F24" s="142"/>
      <c r="G24" s="142"/>
      <c r="H24" s="142"/>
      <c r="I24" s="142"/>
      <c r="J24" s="142"/>
      <c r="K24" s="142"/>
      <c r="L24" s="142"/>
      <c r="M24" s="142"/>
      <c r="N24" s="142"/>
      <c r="O24" s="142"/>
      <c r="P24" s="142"/>
      <c r="Q24" s="142"/>
      <c r="R24" s="142"/>
      <c r="S24" s="142"/>
      <c r="T24" s="142"/>
      <c r="U24" s="142"/>
      <c r="V24" s="142"/>
      <c r="W24" s="142"/>
      <c r="X24" s="145"/>
      <c r="Y24" s="142"/>
      <c r="Z24" s="142"/>
      <c r="AA24" s="142"/>
      <c r="AB24" s="142"/>
      <c r="AC24" s="142"/>
      <c r="AD24" s="142"/>
      <c r="AE24" s="142"/>
      <c r="AF24" s="142"/>
      <c r="AG24" s="142"/>
      <c r="AH24" s="142"/>
      <c r="AI24" s="142"/>
      <c r="AJ24" s="142"/>
      <c r="AK24" s="142"/>
      <c r="AL24" s="142"/>
      <c r="AM24" s="142"/>
      <c r="AN24" s="142"/>
      <c r="AO24" s="142"/>
      <c r="AP24" s="142"/>
      <c r="AQ24" s="142"/>
      <c r="AR24" s="142"/>
      <c r="AS24" s="142"/>
      <c r="AT24" s="142"/>
      <c r="AU24" s="142"/>
      <c r="AV24" s="142"/>
      <c r="AW24" s="142"/>
      <c r="AX24" s="142"/>
      <c r="AY24" s="142"/>
      <c r="AZ24" s="142"/>
      <c r="BA24" s="142"/>
      <c r="BB24" s="142"/>
      <c r="BC24" s="142"/>
      <c r="BD24" s="142"/>
      <c r="BE24" s="142"/>
      <c r="BF24" s="142"/>
      <c r="BG24" s="142"/>
      <c r="BH24" s="142" t="s">
        <v>1344</v>
      </c>
    </row>
    <row r="25" spans="1:60" s="10" customFormat="1" x14ac:dyDescent="0.25">
      <c r="A25" s="144"/>
      <c r="B25" s="142"/>
      <c r="C25" s="142"/>
      <c r="D25" s="142"/>
      <c r="E25" s="142"/>
      <c r="F25" s="142"/>
      <c r="G25" s="142"/>
      <c r="H25" s="142"/>
      <c r="I25" s="142"/>
      <c r="J25" s="142"/>
      <c r="K25" s="142"/>
      <c r="L25" s="142"/>
      <c r="M25" s="142"/>
      <c r="N25" s="142"/>
      <c r="O25" s="142"/>
      <c r="P25" s="142"/>
      <c r="Q25" s="142"/>
      <c r="R25" s="142"/>
      <c r="S25" s="142"/>
      <c r="T25" s="142"/>
      <c r="U25" s="142"/>
      <c r="V25" s="142"/>
      <c r="W25" s="142"/>
      <c r="X25" s="142"/>
      <c r="Y25" s="142"/>
      <c r="Z25" s="142"/>
      <c r="AA25" s="142"/>
      <c r="AB25" s="142"/>
      <c r="AC25" s="142"/>
      <c r="AD25" s="142"/>
      <c r="AE25" s="142"/>
      <c r="AF25" s="142"/>
      <c r="AG25" s="142"/>
      <c r="AH25" s="142"/>
      <c r="AI25" s="142"/>
      <c r="AJ25" s="142"/>
      <c r="AK25" s="142"/>
      <c r="AL25" s="142"/>
      <c r="AM25" s="142"/>
      <c r="AN25" s="142"/>
      <c r="AO25" s="142"/>
      <c r="AP25" s="142"/>
      <c r="AQ25" s="142"/>
      <c r="AR25" s="142"/>
      <c r="AS25" s="142"/>
      <c r="AT25" s="142"/>
      <c r="AU25" s="142"/>
      <c r="AV25" s="142"/>
      <c r="AW25" s="142"/>
      <c r="AX25" s="142"/>
      <c r="AY25" s="142"/>
      <c r="AZ25" s="142"/>
      <c r="BA25" s="142"/>
      <c r="BB25" s="142"/>
      <c r="BC25" s="142"/>
      <c r="BD25" s="142"/>
      <c r="BE25" s="142"/>
      <c r="BF25" s="142"/>
      <c r="BG25" s="142"/>
      <c r="BH25" s="142" t="s">
        <v>1345</v>
      </c>
    </row>
    <row r="26" spans="1:60" s="10" customFormat="1" x14ac:dyDescent="0.25">
      <c r="A26" s="144"/>
      <c r="B26" s="142"/>
      <c r="C26" s="142"/>
      <c r="D26" s="142"/>
      <c r="E26" s="142"/>
      <c r="F26" s="142"/>
      <c r="G26" s="142"/>
      <c r="H26" s="142"/>
      <c r="I26" s="142"/>
      <c r="J26" s="142"/>
      <c r="K26" s="142"/>
      <c r="L26" s="142"/>
      <c r="M26" s="142"/>
      <c r="N26" s="142"/>
      <c r="O26" s="142"/>
      <c r="P26" s="142"/>
      <c r="Q26" s="142"/>
      <c r="R26" s="142"/>
      <c r="S26" s="147"/>
      <c r="T26" s="142"/>
      <c r="U26" s="142"/>
      <c r="V26" s="142"/>
      <c r="W26" s="142"/>
      <c r="X26" s="142"/>
      <c r="Y26" s="142"/>
      <c r="Z26" s="149"/>
      <c r="AA26" s="149"/>
      <c r="AB26" s="150"/>
      <c r="AC26" s="150"/>
      <c r="AD26" s="150"/>
      <c r="AE26" s="149"/>
      <c r="AF26" s="142"/>
      <c r="AG26" s="142"/>
      <c r="AH26" s="142"/>
      <c r="AI26" s="142"/>
      <c r="AJ26" s="142"/>
      <c r="AK26" s="142"/>
      <c r="AL26" s="142"/>
      <c r="AM26" s="142"/>
      <c r="AN26" s="142"/>
      <c r="AO26" s="142"/>
      <c r="AP26" s="142"/>
      <c r="AQ26" s="142"/>
      <c r="AR26" s="142"/>
      <c r="AS26" s="142"/>
      <c r="AT26" s="142"/>
      <c r="AU26" s="142"/>
      <c r="AV26" s="142"/>
      <c r="AW26" s="142"/>
      <c r="AX26" s="142"/>
      <c r="AY26" s="142"/>
      <c r="AZ26" s="142"/>
      <c r="BA26" s="142"/>
      <c r="BB26" s="142"/>
      <c r="BC26" s="142"/>
      <c r="BD26" s="142"/>
      <c r="BE26" s="142"/>
      <c r="BF26" s="142"/>
      <c r="BG26" s="142"/>
      <c r="BH26" s="142"/>
    </row>
    <row r="27" spans="1:60" s="10" customFormat="1" x14ac:dyDescent="0.25">
      <c r="A27" s="144"/>
      <c r="B27" s="142"/>
      <c r="C27" s="142"/>
      <c r="D27" s="142"/>
      <c r="E27" s="142"/>
      <c r="F27" s="142"/>
      <c r="G27" s="142"/>
      <c r="H27" s="142"/>
      <c r="I27" s="142"/>
      <c r="J27" s="142"/>
      <c r="K27" s="142"/>
      <c r="L27" s="142"/>
      <c r="M27" s="142"/>
      <c r="N27" s="142"/>
      <c r="O27" s="142"/>
      <c r="P27" s="142"/>
      <c r="Q27" s="142"/>
      <c r="R27" s="142"/>
      <c r="S27" s="142"/>
      <c r="T27" s="149"/>
      <c r="U27" s="149"/>
      <c r="V27" s="150"/>
      <c r="W27" s="150"/>
      <c r="X27" s="150"/>
      <c r="Y27" s="149"/>
      <c r="Z27" s="142"/>
      <c r="AA27" s="142"/>
      <c r="AB27" s="142"/>
      <c r="AC27" s="142"/>
      <c r="AD27" s="142"/>
      <c r="AE27" s="142"/>
      <c r="AF27" s="142"/>
      <c r="AG27" s="142"/>
      <c r="AH27" s="142"/>
      <c r="AI27" s="142"/>
      <c r="AJ27" s="142"/>
      <c r="AK27" s="142"/>
      <c r="AL27" s="142"/>
      <c r="AM27" s="142"/>
      <c r="AN27" s="142"/>
      <c r="AO27" s="142"/>
      <c r="AP27" s="142"/>
      <c r="AQ27" s="142"/>
      <c r="AR27" s="142"/>
      <c r="AS27" s="142"/>
      <c r="AT27" s="142"/>
      <c r="AU27" s="142"/>
      <c r="AV27" s="142"/>
      <c r="AW27" s="142"/>
      <c r="AX27" s="142"/>
      <c r="AY27" s="142"/>
      <c r="AZ27" s="142"/>
      <c r="BA27" s="142"/>
      <c r="BB27" s="142"/>
      <c r="BC27" s="142"/>
      <c r="BD27" s="142"/>
      <c r="BE27" s="142"/>
      <c r="BF27" s="142"/>
      <c r="BG27" s="142"/>
      <c r="BH27" s="142"/>
    </row>
    <row r="28" spans="1:60" s="10" customFormat="1" x14ac:dyDescent="0.25">
      <c r="A28" s="144"/>
      <c r="B28" s="142"/>
      <c r="C28" s="142"/>
      <c r="D28" s="142"/>
      <c r="E28" s="142"/>
      <c r="F28" s="142"/>
      <c r="G28" s="142"/>
      <c r="H28" s="142"/>
      <c r="I28" s="142"/>
      <c r="J28" s="142"/>
      <c r="K28" s="142"/>
      <c r="L28" s="142"/>
      <c r="M28" s="142"/>
      <c r="N28" s="142"/>
      <c r="O28" s="142"/>
      <c r="P28" s="142"/>
      <c r="Q28" s="142"/>
      <c r="R28" s="142"/>
      <c r="S28" s="142"/>
      <c r="T28" s="142"/>
      <c r="U28" s="142"/>
      <c r="V28" s="142"/>
      <c r="W28" s="142"/>
      <c r="X28" s="142"/>
      <c r="Y28" s="142"/>
      <c r="Z28" s="142"/>
      <c r="AA28" s="142"/>
      <c r="AB28" s="142"/>
      <c r="AC28" s="142"/>
      <c r="AD28" s="142"/>
      <c r="AE28" s="142"/>
      <c r="AF28" s="142"/>
      <c r="AG28" s="142"/>
      <c r="AH28" s="142"/>
      <c r="AI28" s="142"/>
      <c r="AJ28" s="142"/>
      <c r="AK28" s="142"/>
      <c r="AL28" s="142"/>
      <c r="AM28" s="142"/>
      <c r="AN28" s="142"/>
      <c r="AO28" s="142"/>
      <c r="AP28" s="142"/>
      <c r="AQ28" s="142"/>
      <c r="AR28" s="142"/>
      <c r="AS28" s="142"/>
      <c r="AT28" s="142"/>
      <c r="AU28" s="142"/>
      <c r="AV28" s="142"/>
      <c r="AW28" s="142"/>
      <c r="AX28" s="142"/>
      <c r="AY28" s="142"/>
      <c r="AZ28" s="142"/>
      <c r="BA28" s="142"/>
      <c r="BB28" s="142"/>
      <c r="BC28" s="142"/>
      <c r="BD28" s="142"/>
      <c r="BE28" s="142"/>
      <c r="BF28" s="142"/>
      <c r="BG28" s="142"/>
      <c r="BH28" s="142"/>
    </row>
    <row r="29" spans="1:60" s="10" customFormat="1" x14ac:dyDescent="0.25">
      <c r="A29" s="144"/>
      <c r="B29" s="142"/>
      <c r="C29" s="142"/>
      <c r="D29" s="142"/>
      <c r="E29" s="142"/>
      <c r="F29" s="142"/>
      <c r="G29" s="142"/>
      <c r="H29" s="142"/>
      <c r="I29" s="142"/>
      <c r="J29" s="142"/>
      <c r="K29" s="142"/>
      <c r="L29" s="142"/>
      <c r="M29" s="142"/>
      <c r="N29" s="142"/>
      <c r="O29" s="142"/>
      <c r="P29" s="142"/>
      <c r="Q29" s="142"/>
      <c r="R29" s="142"/>
      <c r="S29" s="142"/>
      <c r="T29" s="142"/>
      <c r="U29" s="142"/>
      <c r="V29" s="142"/>
      <c r="W29" s="142"/>
      <c r="X29" s="142"/>
      <c r="Y29" s="142"/>
      <c r="Z29" s="142"/>
      <c r="AA29" s="142"/>
      <c r="AB29" s="142"/>
      <c r="AC29" s="142"/>
      <c r="AD29" s="142"/>
      <c r="AE29" s="142"/>
      <c r="AF29" s="142"/>
      <c r="AG29" s="142"/>
      <c r="AH29" s="142"/>
      <c r="AI29" s="142"/>
      <c r="AJ29" s="142"/>
      <c r="AK29" s="142"/>
      <c r="AL29" s="142"/>
      <c r="AM29" s="142"/>
      <c r="AN29" s="142"/>
      <c r="AO29" s="142"/>
      <c r="AP29" s="142"/>
      <c r="AQ29" s="142"/>
      <c r="AR29" s="142"/>
      <c r="AS29" s="142"/>
      <c r="AT29" s="142"/>
      <c r="AU29" s="142"/>
      <c r="AV29" s="142"/>
      <c r="AW29" s="142"/>
      <c r="AX29" s="142"/>
      <c r="AY29" s="142"/>
      <c r="AZ29" s="142"/>
      <c r="BA29" s="142"/>
      <c r="BB29" s="142"/>
      <c r="BC29" s="142"/>
      <c r="BD29" s="142"/>
      <c r="BE29" s="142"/>
      <c r="BF29" s="142"/>
      <c r="BG29" s="142"/>
      <c r="BH29" s="142"/>
    </row>
    <row r="30" spans="1:60" s="10" customFormat="1" x14ac:dyDescent="0.25">
      <c r="A30" s="144"/>
      <c r="B30" s="142"/>
      <c r="C30" s="142"/>
      <c r="D30" s="142"/>
      <c r="E30" s="142"/>
      <c r="F30" s="142"/>
      <c r="G30" s="142"/>
      <c r="H30" s="142"/>
      <c r="I30" s="142"/>
      <c r="J30" s="142"/>
      <c r="K30" s="142"/>
      <c r="L30" s="142"/>
      <c r="M30" s="142"/>
      <c r="N30" s="142"/>
      <c r="O30" s="142"/>
      <c r="P30" s="142"/>
      <c r="Q30" s="142"/>
      <c r="R30" s="142"/>
      <c r="S30" s="142"/>
      <c r="T30" s="142"/>
      <c r="U30" s="142"/>
      <c r="V30" s="142"/>
      <c r="W30" s="142"/>
      <c r="X30" s="142"/>
      <c r="Y30" s="142"/>
      <c r="Z30" s="142"/>
      <c r="AA30" s="142"/>
      <c r="AB30" s="142"/>
      <c r="AC30" s="142"/>
      <c r="AD30" s="142"/>
      <c r="AE30" s="142"/>
      <c r="AF30" s="142"/>
      <c r="AG30" s="142"/>
      <c r="AH30" s="142"/>
      <c r="AI30" s="142"/>
      <c r="AJ30" s="142"/>
      <c r="AK30" s="142"/>
      <c r="AL30" s="142"/>
      <c r="AM30" s="142"/>
      <c r="AN30" s="142"/>
      <c r="AO30" s="142"/>
      <c r="AP30" s="142"/>
      <c r="AQ30" s="142"/>
      <c r="AR30" s="142"/>
      <c r="AS30" s="142"/>
      <c r="AT30" s="142"/>
      <c r="AU30" s="142"/>
      <c r="AV30" s="142"/>
      <c r="AW30" s="142"/>
      <c r="AX30" s="142"/>
      <c r="AY30" s="142"/>
      <c r="AZ30" s="142"/>
      <c r="BA30" s="142"/>
      <c r="BB30" s="142"/>
      <c r="BC30" s="142"/>
      <c r="BD30" s="142"/>
      <c r="BE30" s="142"/>
      <c r="BF30" s="142"/>
      <c r="BG30" s="142"/>
      <c r="BH30" s="142"/>
    </row>
    <row r="31" spans="1:60" s="10" customFormat="1" x14ac:dyDescent="0.25">
      <c r="A31" s="144"/>
      <c r="B31" s="142"/>
      <c r="C31" s="142"/>
      <c r="D31" s="142"/>
      <c r="E31" s="142"/>
      <c r="F31" s="142"/>
      <c r="G31" s="142"/>
      <c r="H31" s="142"/>
      <c r="I31" s="142"/>
      <c r="J31" s="142"/>
      <c r="K31" s="142"/>
      <c r="L31" s="142"/>
      <c r="M31" s="142"/>
      <c r="N31" s="142"/>
      <c r="O31" s="142"/>
      <c r="P31" s="142"/>
      <c r="Q31" s="142"/>
      <c r="R31" s="142"/>
      <c r="S31" s="142"/>
      <c r="T31" s="142"/>
      <c r="U31" s="142"/>
      <c r="V31" s="142"/>
      <c r="W31" s="142"/>
      <c r="X31" s="142"/>
      <c r="Y31" s="142"/>
      <c r="Z31" s="142"/>
      <c r="AA31" s="142"/>
      <c r="AB31" s="142"/>
      <c r="AC31" s="142"/>
      <c r="AD31" s="142"/>
      <c r="AE31" s="142"/>
      <c r="AF31" s="142"/>
      <c r="AG31" s="142"/>
      <c r="AH31" s="142"/>
      <c r="AI31" s="142"/>
      <c r="AJ31" s="142"/>
      <c r="AK31" s="142"/>
      <c r="AL31" s="142"/>
      <c r="AM31" s="142"/>
      <c r="AN31" s="142"/>
      <c r="AO31" s="142"/>
      <c r="AP31" s="142"/>
      <c r="AQ31" s="142"/>
      <c r="AR31" s="142"/>
      <c r="AS31" s="142"/>
      <c r="AT31" s="142"/>
      <c r="AU31" s="142"/>
      <c r="AV31" s="142"/>
      <c r="AW31" s="142"/>
      <c r="AX31" s="142"/>
      <c r="AY31" s="142"/>
      <c r="AZ31" s="142"/>
      <c r="BA31" s="142"/>
      <c r="BB31" s="142"/>
      <c r="BC31" s="142"/>
      <c r="BD31" s="142"/>
      <c r="BE31" s="142"/>
      <c r="BF31" s="142"/>
      <c r="BG31" s="142"/>
      <c r="BH31" s="142"/>
    </row>
    <row r="32" spans="1:60" s="10" customFormat="1" x14ac:dyDescent="0.25">
      <c r="A32" s="144"/>
      <c r="B32" s="142"/>
      <c r="C32" s="142"/>
      <c r="D32" s="142"/>
      <c r="E32" s="142"/>
      <c r="F32" s="142"/>
      <c r="G32" s="142"/>
      <c r="H32" s="142"/>
      <c r="I32" s="142"/>
      <c r="J32" s="142"/>
      <c r="K32" s="142"/>
      <c r="L32" s="142"/>
      <c r="M32" s="142"/>
      <c r="N32" s="142"/>
      <c r="O32" s="142"/>
      <c r="P32" s="142"/>
      <c r="Q32" s="142"/>
      <c r="R32" s="142"/>
      <c r="S32" s="142"/>
      <c r="T32" s="142"/>
      <c r="U32" s="142"/>
      <c r="V32" s="142"/>
      <c r="W32" s="142"/>
      <c r="X32" s="142"/>
      <c r="Y32" s="142"/>
      <c r="Z32" s="142"/>
      <c r="AA32" s="142"/>
      <c r="AB32" s="142"/>
      <c r="AC32" s="142"/>
      <c r="AD32" s="142"/>
      <c r="AE32" s="142"/>
      <c r="AF32" s="142"/>
      <c r="AG32" s="142"/>
      <c r="AH32" s="142"/>
      <c r="AI32" s="142"/>
      <c r="AJ32" s="142"/>
      <c r="AK32" s="142"/>
      <c r="AL32" s="142"/>
      <c r="AM32" s="142"/>
      <c r="AN32" s="142"/>
      <c r="AO32" s="142"/>
      <c r="AP32" s="142"/>
      <c r="AQ32" s="142"/>
      <c r="AR32" s="142"/>
      <c r="AS32" s="142"/>
      <c r="AT32" s="142"/>
      <c r="AU32" s="142"/>
      <c r="AV32" s="142"/>
      <c r="AW32" s="142"/>
      <c r="AX32" s="142"/>
      <c r="AY32" s="142"/>
      <c r="AZ32" s="142"/>
      <c r="BA32" s="142"/>
      <c r="BB32" s="142"/>
      <c r="BC32" s="142"/>
      <c r="BD32" s="142"/>
      <c r="BE32" s="142"/>
      <c r="BF32" s="142"/>
      <c r="BG32" s="142"/>
      <c r="BH32" s="142"/>
    </row>
    <row r="33" spans="1:1" s="10" customFormat="1" x14ac:dyDescent="0.25">
      <c r="A33" s="144"/>
    </row>
    <row r="34" spans="1:1" s="10" customFormat="1" x14ac:dyDescent="0.25">
      <c r="A34" s="144"/>
    </row>
    <row r="35" spans="1:1" s="10" customFormat="1" x14ac:dyDescent="0.25">
      <c r="A35" s="144"/>
    </row>
    <row r="36" spans="1:1" s="10" customFormat="1" x14ac:dyDescent="0.25">
      <c r="A36" s="144"/>
    </row>
    <row r="37" spans="1:1" s="10" customFormat="1" x14ac:dyDescent="0.25">
      <c r="A37" s="144"/>
    </row>
    <row r="38" spans="1:1" s="10" customFormat="1" x14ac:dyDescent="0.25">
      <c r="A38" s="144"/>
    </row>
    <row r="39" spans="1:1" s="10" customFormat="1" x14ac:dyDescent="0.25">
      <c r="A39" s="144"/>
    </row>
    <row r="40" spans="1:1" s="10" customFormat="1" x14ac:dyDescent="0.25">
      <c r="A40" s="144"/>
    </row>
    <row r="41" spans="1:1" s="10" customFormat="1" x14ac:dyDescent="0.25">
      <c r="A41" s="144"/>
    </row>
    <row r="42" spans="1:1" s="10" customFormat="1" x14ac:dyDescent="0.25">
      <c r="A42" s="144"/>
    </row>
    <row r="43" spans="1:1" s="10" customFormat="1" x14ac:dyDescent="0.25">
      <c r="A43" s="144"/>
    </row>
    <row r="44" spans="1:1" s="10" customFormat="1" x14ac:dyDescent="0.25">
      <c r="A44" s="144"/>
    </row>
    <row r="45" spans="1:1" s="10" customFormat="1" x14ac:dyDescent="0.25">
      <c r="A45" s="144"/>
    </row>
    <row r="46" spans="1:1" s="10" customFormat="1" x14ac:dyDescent="0.25">
      <c r="A46" s="144"/>
    </row>
    <row r="47" spans="1:1" s="10" customFormat="1" x14ac:dyDescent="0.25">
      <c r="A47" s="144"/>
    </row>
    <row r="48" spans="1:1" s="10" customFormat="1" x14ac:dyDescent="0.25">
      <c r="A48" s="144"/>
    </row>
    <row r="49" spans="1:1" s="10" customFormat="1" x14ac:dyDescent="0.25">
      <c r="A49" s="144"/>
    </row>
    <row r="50" spans="1:1" s="10" customFormat="1" x14ac:dyDescent="0.25">
      <c r="A50" s="144"/>
    </row>
    <row r="51" spans="1:1" s="10" customFormat="1" x14ac:dyDescent="0.25">
      <c r="A51" s="144"/>
    </row>
    <row r="52" spans="1:1" s="10" customFormat="1" x14ac:dyDescent="0.25">
      <c r="A52" s="144"/>
    </row>
    <row r="53" spans="1:1" s="10" customFormat="1" x14ac:dyDescent="0.25">
      <c r="A53" s="144"/>
    </row>
    <row r="54" spans="1:1" s="10" customFormat="1" x14ac:dyDescent="0.25">
      <c r="A54" s="144"/>
    </row>
    <row r="55" spans="1:1" s="10" customFormat="1" x14ac:dyDescent="0.25">
      <c r="A55" s="144"/>
    </row>
    <row r="56" spans="1:1" s="10" customFormat="1" x14ac:dyDescent="0.25">
      <c r="A56" s="144"/>
    </row>
    <row r="57" spans="1:1" s="10" customFormat="1" x14ac:dyDescent="0.25">
      <c r="A57" s="144"/>
    </row>
    <row r="58" spans="1:1" s="10" customFormat="1" x14ac:dyDescent="0.25">
      <c r="A58" s="144"/>
    </row>
    <row r="59" spans="1:1" s="10" customFormat="1" x14ac:dyDescent="0.25">
      <c r="A59" s="144"/>
    </row>
    <row r="60" spans="1:1" s="10" customFormat="1" x14ac:dyDescent="0.25">
      <c r="A60" s="144"/>
    </row>
    <row r="61" spans="1:1" s="10" customFormat="1" x14ac:dyDescent="0.25">
      <c r="A61" s="144"/>
    </row>
    <row r="62" spans="1:1" s="10" customFormat="1" x14ac:dyDescent="0.25">
      <c r="A62" s="144"/>
    </row>
    <row r="63" spans="1:1" s="10" customFormat="1" x14ac:dyDescent="0.25">
      <c r="A63" s="144"/>
    </row>
    <row r="64" spans="1:1" s="10" customFormat="1" x14ac:dyDescent="0.25">
      <c r="A64" s="144"/>
    </row>
    <row r="65" spans="1:1" s="10" customFormat="1" x14ac:dyDescent="0.25">
      <c r="A65" s="144"/>
    </row>
    <row r="66" spans="1:1" s="10" customFormat="1" x14ac:dyDescent="0.25">
      <c r="A66" s="144"/>
    </row>
    <row r="67" spans="1:1" s="10" customFormat="1" x14ac:dyDescent="0.25">
      <c r="A67" s="144"/>
    </row>
    <row r="68" spans="1:1" s="10" customFormat="1" x14ac:dyDescent="0.25">
      <c r="A68" s="144"/>
    </row>
    <row r="69" spans="1:1" s="10" customFormat="1" x14ac:dyDescent="0.25">
      <c r="A69" s="144"/>
    </row>
    <row r="70" spans="1:1" s="10" customFormat="1" x14ac:dyDescent="0.25">
      <c r="A70" s="144"/>
    </row>
    <row r="71" spans="1:1" s="10" customFormat="1" x14ac:dyDescent="0.25">
      <c r="A71" s="144"/>
    </row>
    <row r="72" spans="1:1" s="10" customFormat="1" x14ac:dyDescent="0.25">
      <c r="A72" s="144"/>
    </row>
    <row r="73" spans="1:1" s="10" customFormat="1" x14ac:dyDescent="0.25">
      <c r="A73" s="144"/>
    </row>
    <row r="74" spans="1:1" s="10" customFormat="1" x14ac:dyDescent="0.25">
      <c r="A74" s="144"/>
    </row>
    <row r="75" spans="1:1" s="10" customFormat="1" x14ac:dyDescent="0.25">
      <c r="A75" s="144"/>
    </row>
    <row r="76" spans="1:1" s="10" customFormat="1" x14ac:dyDescent="0.25">
      <c r="A76" s="144"/>
    </row>
    <row r="77" spans="1:1" s="10" customFormat="1" x14ac:dyDescent="0.25">
      <c r="A77" s="144"/>
    </row>
    <row r="78" spans="1:1" s="10" customFormat="1" x14ac:dyDescent="0.25">
      <c r="A78" s="144"/>
    </row>
    <row r="79" spans="1:1" s="10" customFormat="1" x14ac:dyDescent="0.25">
      <c r="A79" s="144"/>
    </row>
    <row r="80" spans="1:1" s="10" customFormat="1" x14ac:dyDescent="0.25">
      <c r="A80" s="144"/>
    </row>
    <row r="81" spans="1:1" s="10" customFormat="1" x14ac:dyDescent="0.25">
      <c r="A81" s="144"/>
    </row>
    <row r="82" spans="1:1" s="10" customFormat="1" x14ac:dyDescent="0.25">
      <c r="A82" s="144"/>
    </row>
    <row r="83" spans="1:1" s="10" customFormat="1" x14ac:dyDescent="0.25">
      <c r="A83" s="144"/>
    </row>
    <row r="84" spans="1:1" s="10" customFormat="1" x14ac:dyDescent="0.25">
      <c r="A84" s="144"/>
    </row>
    <row r="85" spans="1:1" s="10" customFormat="1" x14ac:dyDescent="0.25">
      <c r="A85" s="144"/>
    </row>
    <row r="86" spans="1:1" s="10" customFormat="1" x14ac:dyDescent="0.25">
      <c r="A86" s="144"/>
    </row>
    <row r="87" spans="1:1" s="10" customFormat="1" x14ac:dyDescent="0.25">
      <c r="A87" s="144"/>
    </row>
    <row r="88" spans="1:1" s="10" customFormat="1" x14ac:dyDescent="0.25">
      <c r="A88" s="144"/>
    </row>
    <row r="89" spans="1:1" s="10" customFormat="1" x14ac:dyDescent="0.25">
      <c r="A89" s="144"/>
    </row>
    <row r="90" spans="1:1" s="10" customFormat="1" x14ac:dyDescent="0.25">
      <c r="A90" s="144"/>
    </row>
    <row r="91" spans="1:1" s="10" customFormat="1" x14ac:dyDescent="0.25">
      <c r="A91" s="144"/>
    </row>
    <row r="92" spans="1:1" s="10" customFormat="1" x14ac:dyDescent="0.25">
      <c r="A92" s="144"/>
    </row>
    <row r="93" spans="1:1" s="10" customFormat="1" x14ac:dyDescent="0.25">
      <c r="A93" s="144"/>
    </row>
    <row r="94" spans="1:1" s="10" customFormat="1" x14ac:dyDescent="0.25">
      <c r="A94" s="144"/>
    </row>
    <row r="95" spans="1:1" s="10" customFormat="1" x14ac:dyDescent="0.25">
      <c r="A95" s="144"/>
    </row>
    <row r="96" spans="1:1" s="10" customFormat="1" x14ac:dyDescent="0.25">
      <c r="A96" s="144"/>
    </row>
    <row r="97" spans="1:1" s="10" customFormat="1" x14ac:dyDescent="0.25">
      <c r="A97" s="144"/>
    </row>
    <row r="98" spans="1:1" s="10" customFormat="1" x14ac:dyDescent="0.25">
      <c r="A98" s="144"/>
    </row>
    <row r="99" spans="1:1" s="10" customFormat="1" x14ac:dyDescent="0.25">
      <c r="A99" s="144"/>
    </row>
    <row r="100" spans="1:1" s="10" customFormat="1" x14ac:dyDescent="0.25">
      <c r="A100" s="144"/>
    </row>
    <row r="101" spans="1:1" s="10" customFormat="1" x14ac:dyDescent="0.25">
      <c r="A101" s="144"/>
    </row>
    <row r="102" spans="1:1" s="10" customFormat="1" x14ac:dyDescent="0.25">
      <c r="A102" s="144"/>
    </row>
    <row r="103" spans="1:1" s="10" customFormat="1" x14ac:dyDescent="0.25">
      <c r="A103" s="144"/>
    </row>
    <row r="104" spans="1:1" s="10" customFormat="1" x14ac:dyDescent="0.25">
      <c r="A104" s="144"/>
    </row>
    <row r="105" spans="1:1" s="10" customFormat="1" x14ac:dyDescent="0.25">
      <c r="A105" s="144"/>
    </row>
    <row r="106" spans="1:1" s="10" customFormat="1" x14ac:dyDescent="0.25">
      <c r="A106" s="144"/>
    </row>
    <row r="107" spans="1:1" s="10" customFormat="1" x14ac:dyDescent="0.25">
      <c r="A107" s="144"/>
    </row>
    <row r="108" spans="1:1" s="10" customFormat="1" x14ac:dyDescent="0.25">
      <c r="A108" s="144"/>
    </row>
    <row r="109" spans="1:1" s="10" customFormat="1" x14ac:dyDescent="0.25">
      <c r="A109" s="144"/>
    </row>
    <row r="110" spans="1:1" s="10" customFormat="1" x14ac:dyDescent="0.25">
      <c r="A110" s="144"/>
    </row>
    <row r="111" spans="1:1" s="10" customFormat="1" x14ac:dyDescent="0.25">
      <c r="A111" s="144"/>
    </row>
    <row r="112" spans="1:1" s="10" customFormat="1" x14ac:dyDescent="0.25">
      <c r="A112" s="144"/>
    </row>
    <row r="113" spans="1:1" s="10" customFormat="1" x14ac:dyDescent="0.25">
      <c r="A113" s="144"/>
    </row>
    <row r="114" spans="1:1" s="10" customFormat="1" x14ac:dyDescent="0.25">
      <c r="A114" s="144"/>
    </row>
    <row r="115" spans="1:1" s="10" customFormat="1" x14ac:dyDescent="0.25">
      <c r="A115" s="144"/>
    </row>
    <row r="116" spans="1:1" s="10" customFormat="1" x14ac:dyDescent="0.25">
      <c r="A116" s="144"/>
    </row>
    <row r="117" spans="1:1" s="10" customFormat="1" x14ac:dyDescent="0.25">
      <c r="A117" s="144"/>
    </row>
    <row r="118" spans="1:1" s="10" customFormat="1" x14ac:dyDescent="0.25">
      <c r="A118" s="144"/>
    </row>
    <row r="119" spans="1:1" s="10" customFormat="1" x14ac:dyDescent="0.25">
      <c r="A119" s="144"/>
    </row>
    <row r="120" spans="1:1" s="10" customFormat="1" x14ac:dyDescent="0.25">
      <c r="A120" s="144"/>
    </row>
    <row r="121" spans="1:1" s="10" customFormat="1" x14ac:dyDescent="0.25">
      <c r="A121" s="144"/>
    </row>
    <row r="122" spans="1:1" s="10" customFormat="1" x14ac:dyDescent="0.25">
      <c r="A122" s="144"/>
    </row>
    <row r="123" spans="1:1" s="10" customFormat="1" x14ac:dyDescent="0.25">
      <c r="A123" s="144"/>
    </row>
    <row r="124" spans="1:1" s="10" customFormat="1" x14ac:dyDescent="0.25">
      <c r="A124" s="144"/>
    </row>
    <row r="125" spans="1:1" s="10" customFormat="1" x14ac:dyDescent="0.25">
      <c r="A125" s="144"/>
    </row>
    <row r="126" spans="1:1" s="10" customFormat="1" x14ac:dyDescent="0.25">
      <c r="A126" s="144"/>
    </row>
    <row r="127" spans="1:1" s="10" customFormat="1" x14ac:dyDescent="0.25">
      <c r="A127" s="144"/>
    </row>
    <row r="128" spans="1:1" s="10" customFormat="1" x14ac:dyDescent="0.25">
      <c r="A128" s="144"/>
    </row>
    <row r="129" spans="1:1" s="10" customFormat="1" x14ac:dyDescent="0.25">
      <c r="A129" s="144"/>
    </row>
    <row r="130" spans="1:1" s="10" customFormat="1" x14ac:dyDescent="0.25">
      <c r="A130" s="144"/>
    </row>
    <row r="131" spans="1:1" s="10" customFormat="1" x14ac:dyDescent="0.25">
      <c r="A131" s="144"/>
    </row>
    <row r="132" spans="1:1" s="10" customFormat="1" x14ac:dyDescent="0.25">
      <c r="A132" s="144"/>
    </row>
    <row r="133" spans="1:1" s="10" customFormat="1" x14ac:dyDescent="0.25">
      <c r="A133" s="144"/>
    </row>
    <row r="134" spans="1:1" s="10" customFormat="1" x14ac:dyDescent="0.25">
      <c r="A134" s="144"/>
    </row>
    <row r="135" spans="1:1" s="10" customFormat="1" x14ac:dyDescent="0.25">
      <c r="A135" s="144"/>
    </row>
    <row r="136" spans="1:1" s="10" customFormat="1" x14ac:dyDescent="0.25">
      <c r="A136" s="144"/>
    </row>
    <row r="137" spans="1:1" s="10" customFormat="1" x14ac:dyDescent="0.25">
      <c r="A137" s="144"/>
    </row>
    <row r="138" spans="1:1" s="10" customFormat="1" x14ac:dyDescent="0.25">
      <c r="A138" s="144"/>
    </row>
    <row r="139" spans="1:1" s="10" customFormat="1" x14ac:dyDescent="0.25">
      <c r="A139" s="144"/>
    </row>
    <row r="140" spans="1:1" s="10" customFormat="1" x14ac:dyDescent="0.25">
      <c r="A140" s="144"/>
    </row>
    <row r="141" spans="1:1" s="10" customFormat="1" x14ac:dyDescent="0.25">
      <c r="A141" s="144"/>
    </row>
    <row r="142" spans="1:1" s="10" customFormat="1" x14ac:dyDescent="0.25">
      <c r="A142" s="144"/>
    </row>
    <row r="143" spans="1:1" s="10" customFormat="1" x14ac:dyDescent="0.25">
      <c r="A143" s="144"/>
    </row>
    <row r="144" spans="1:1" s="10" customFormat="1" x14ac:dyDescent="0.25">
      <c r="A144" s="144"/>
    </row>
    <row r="145" spans="1:1" s="10" customFormat="1" x14ac:dyDescent="0.25">
      <c r="A145" s="144"/>
    </row>
    <row r="146" spans="1:1" s="10" customFormat="1" x14ac:dyDescent="0.25">
      <c r="A146" s="144"/>
    </row>
    <row r="147" spans="1:1" s="10" customFormat="1" x14ac:dyDescent="0.25">
      <c r="A147" s="144"/>
    </row>
    <row r="148" spans="1:1" s="10" customFormat="1" x14ac:dyDescent="0.25">
      <c r="A148" s="144"/>
    </row>
    <row r="149" spans="1:1" s="10" customFormat="1" x14ac:dyDescent="0.25">
      <c r="A149" s="144"/>
    </row>
    <row r="150" spans="1:1" s="10" customFormat="1" x14ac:dyDescent="0.25">
      <c r="A150" s="144"/>
    </row>
    <row r="151" spans="1:1" s="10" customFormat="1" x14ac:dyDescent="0.25">
      <c r="A151" s="144"/>
    </row>
    <row r="152" spans="1:1" s="10" customFormat="1" x14ac:dyDescent="0.25">
      <c r="A152" s="144"/>
    </row>
    <row r="153" spans="1:1" s="10" customFormat="1" x14ac:dyDescent="0.25">
      <c r="A153" s="144"/>
    </row>
    <row r="154" spans="1:1" s="10" customFormat="1" x14ac:dyDescent="0.25">
      <c r="A154" s="144"/>
    </row>
    <row r="155" spans="1:1" s="10" customFormat="1" x14ac:dyDescent="0.25">
      <c r="A155" s="144"/>
    </row>
    <row r="156" spans="1:1" s="10" customFormat="1" x14ac:dyDescent="0.25">
      <c r="A156" s="144"/>
    </row>
    <row r="157" spans="1:1" s="10" customFormat="1" x14ac:dyDescent="0.25">
      <c r="A157" s="144"/>
    </row>
    <row r="158" spans="1:1" s="10" customFormat="1" x14ac:dyDescent="0.25">
      <c r="A158" s="144"/>
    </row>
    <row r="159" spans="1:1" s="10" customFormat="1" x14ac:dyDescent="0.25">
      <c r="A159" s="144"/>
    </row>
    <row r="160" spans="1:1" s="10" customFormat="1" x14ac:dyDescent="0.25">
      <c r="A160" s="144"/>
    </row>
    <row r="161" spans="1:1" s="10" customFormat="1" x14ac:dyDescent="0.25">
      <c r="A161" s="144"/>
    </row>
    <row r="162" spans="1:1" s="10" customFormat="1" x14ac:dyDescent="0.25">
      <c r="A162" s="144"/>
    </row>
    <row r="163" spans="1:1" s="10" customFormat="1" x14ac:dyDescent="0.25">
      <c r="A163" s="144"/>
    </row>
    <row r="164" spans="1:1" s="10" customFormat="1" x14ac:dyDescent="0.25">
      <c r="A164" s="144"/>
    </row>
    <row r="165" spans="1:1" s="10" customFormat="1" x14ac:dyDescent="0.25">
      <c r="A165" s="144"/>
    </row>
    <row r="166" spans="1:1" s="10" customFormat="1" x14ac:dyDescent="0.25">
      <c r="A166" s="144"/>
    </row>
    <row r="167" spans="1:1" s="10" customFormat="1" x14ac:dyDescent="0.25">
      <c r="A167" s="144"/>
    </row>
    <row r="168" spans="1:1" s="10" customFormat="1" x14ac:dyDescent="0.25">
      <c r="A168" s="144"/>
    </row>
    <row r="169" spans="1:1" s="10" customFormat="1" x14ac:dyDescent="0.25">
      <c r="A169" s="144"/>
    </row>
    <row r="170" spans="1:1" s="10" customFormat="1" x14ac:dyDescent="0.25">
      <c r="A170" s="144"/>
    </row>
    <row r="171" spans="1:1" s="10" customFormat="1" x14ac:dyDescent="0.25">
      <c r="A171" s="144"/>
    </row>
    <row r="172" spans="1:1" s="11" customFormat="1" x14ac:dyDescent="0.2">
      <c r="A172" s="151"/>
    </row>
    <row r="173" spans="1:1" s="11" customFormat="1" x14ac:dyDescent="0.2">
      <c r="A173" s="151"/>
    </row>
    <row r="174" spans="1:1" s="11" customFormat="1" x14ac:dyDescent="0.2">
      <c r="A174" s="151"/>
    </row>
    <row r="175" spans="1:1" s="11" customFormat="1" x14ac:dyDescent="0.2">
      <c r="A175" s="151"/>
    </row>
    <row r="176" spans="1:1" s="11" customFormat="1" x14ac:dyDescent="0.2">
      <c r="A176" s="151"/>
    </row>
    <row r="177" spans="1:1" s="11" customFormat="1" x14ac:dyDescent="0.2">
      <c r="A177" s="151"/>
    </row>
    <row r="178" spans="1:1" s="11" customFormat="1" x14ac:dyDescent="0.2">
      <c r="A178" s="151"/>
    </row>
    <row r="179" spans="1:1" s="11" customFormat="1" x14ac:dyDescent="0.2">
      <c r="A179" s="151"/>
    </row>
    <row r="180" spans="1:1" s="11" customFormat="1" x14ac:dyDescent="0.2">
      <c r="A180" s="151"/>
    </row>
    <row r="181" spans="1:1" s="11" customFormat="1" x14ac:dyDescent="0.2">
      <c r="A181" s="151"/>
    </row>
    <row r="182" spans="1:1" s="11" customFormat="1" x14ac:dyDescent="0.2">
      <c r="A182" s="151"/>
    </row>
    <row r="183" spans="1:1" s="11" customFormat="1" x14ac:dyDescent="0.2">
      <c r="A183" s="151"/>
    </row>
    <row r="184" spans="1:1" s="11" customFormat="1" x14ac:dyDescent="0.2">
      <c r="A184" s="151"/>
    </row>
    <row r="185" spans="1:1" s="11" customFormat="1" x14ac:dyDescent="0.2">
      <c r="A185" s="151"/>
    </row>
    <row r="186" spans="1:1" s="11" customFormat="1" x14ac:dyDescent="0.2">
      <c r="A186" s="151"/>
    </row>
    <row r="187" spans="1:1" s="11" customFormat="1" x14ac:dyDescent="0.2">
      <c r="A187" s="151"/>
    </row>
    <row r="188" spans="1:1" s="11" customFormat="1" x14ac:dyDescent="0.2">
      <c r="A188" s="151"/>
    </row>
    <row r="189" spans="1:1" s="11" customFormat="1" x14ac:dyDescent="0.2">
      <c r="A189" s="151"/>
    </row>
    <row r="190" spans="1:1" s="11" customFormat="1" x14ac:dyDescent="0.2">
      <c r="A190" s="151"/>
    </row>
    <row r="191" spans="1:1" s="11" customFormat="1" x14ac:dyDescent="0.2">
      <c r="A191" s="151"/>
    </row>
    <row r="192" spans="1:1" s="11" customFormat="1" x14ac:dyDescent="0.2">
      <c r="A192" s="151"/>
    </row>
  </sheetData>
  <sheetProtection sheet="1" objects="1" scenarios="1" selectLockedCells="1" selectUnlockedCells="1"/>
  <phoneticPr fontId="20"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515407970C0F44F90735483983EBC32" ma:contentTypeVersion="11" ma:contentTypeDescription="Create a new document." ma:contentTypeScope="" ma:versionID="b5c057e6a2c01a16c498a9e643837a26">
  <xsd:schema xmlns:xsd="http://www.w3.org/2001/XMLSchema" xmlns:xs="http://www.w3.org/2001/XMLSchema" xmlns:p="http://schemas.microsoft.com/office/2006/metadata/properties" xmlns:ns3="9d7c89e6-7c72-4cb9-bb0a-a99e4431ff35" xmlns:ns4="ea66861e-406f-4c5d-80c8-2d674c7024ef" targetNamespace="http://schemas.microsoft.com/office/2006/metadata/properties" ma:root="true" ma:fieldsID="5aa5f3f4b320675d26db3aaeee38f49b" ns3:_="" ns4:_="">
    <xsd:import namespace="9d7c89e6-7c72-4cb9-bb0a-a99e4431ff35"/>
    <xsd:import namespace="ea66861e-406f-4c5d-80c8-2d674c7024e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4:SharedWithUsers" minOccurs="0"/>
                <xsd:element ref="ns4:SharedWithDetails" minOccurs="0"/>
                <xsd:element ref="ns4:SharingHintHash" minOccurs="0"/>
                <xsd:element ref="ns3:MediaServiceDateTaken"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7c89e6-7c72-4cb9-bb0a-a99e4431ff3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a66861e-406f-4c5d-80c8-2d674c7024e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DC57F1-208F-4883-8DFD-A9D2AEBD1416}">
  <ds:schemaRefs>
    <ds:schemaRef ds:uri="http://schemas.microsoft.com/sharepoint/v3/contenttype/forms"/>
  </ds:schemaRefs>
</ds:datastoreItem>
</file>

<file path=customXml/itemProps2.xml><?xml version="1.0" encoding="utf-8"?>
<ds:datastoreItem xmlns:ds="http://schemas.openxmlformats.org/officeDocument/2006/customXml" ds:itemID="{C306AFB9-4DB1-4A68-8684-160D42CEFE56}">
  <ds:schemaRefs>
    <ds:schemaRef ds:uri="http://purl.org/dc/elements/1.1/"/>
    <ds:schemaRef ds:uri="http://schemas.microsoft.com/office/2006/metadata/properties"/>
    <ds:schemaRef ds:uri="http://www.w3.org/XML/1998/namespace"/>
    <ds:schemaRef ds:uri="http://schemas.microsoft.com/office/2006/documentManagement/types"/>
    <ds:schemaRef ds:uri="http://purl.org/dc/terms/"/>
    <ds:schemaRef ds:uri="http://purl.org/dc/dcmitype/"/>
    <ds:schemaRef ds:uri="9d7c89e6-7c72-4cb9-bb0a-a99e4431ff35"/>
    <ds:schemaRef ds:uri="http://schemas.microsoft.com/office/infopath/2007/PartnerControls"/>
    <ds:schemaRef ds:uri="http://schemas.openxmlformats.org/package/2006/metadata/core-properties"/>
    <ds:schemaRef ds:uri="ea66861e-406f-4c5d-80c8-2d674c7024ef"/>
  </ds:schemaRefs>
</ds:datastoreItem>
</file>

<file path=customXml/itemProps3.xml><?xml version="1.0" encoding="utf-8"?>
<ds:datastoreItem xmlns:ds="http://schemas.openxmlformats.org/officeDocument/2006/customXml" ds:itemID="{CECD4964-0100-432C-9B3B-7BB41D4B93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7c89e6-7c72-4cb9-bb0a-a99e4431ff35"/>
    <ds:schemaRef ds:uri="ea66861e-406f-4c5d-80c8-2d674c702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47</vt:i4>
      </vt:variant>
    </vt:vector>
  </HeadingPairs>
  <TitlesOfParts>
    <vt:vector size="49" baseType="lpstr">
      <vt:lpstr>Matriz Plan de Accion PPDFHC</vt:lpstr>
      <vt:lpstr>Validadores (2)</vt:lpstr>
      <vt:lpstr>_01_Pilar_Igualdad_de_Calidad_de_Vida</vt:lpstr>
      <vt:lpstr>_01_Prevención_y_atención_de_la_maternidad_y_la_paternidad_tempranas</vt:lpstr>
      <vt:lpstr>_02_Desarrollo_integral_desde_la_gestación_hasta_la_adolescencia</vt:lpstr>
      <vt:lpstr>_02_Pilar_Democracia_Urbana</vt:lpstr>
      <vt:lpstr>_03_Pilar_Construcción_de_Comunidad_y_Cultura_Ciudadana</vt:lpstr>
      <vt:lpstr>_04_Familias_protegidas_y_adaptadas_al_cambio_climático</vt:lpstr>
      <vt:lpstr>_05_Desarrollo_integral_para_la_felicidad_y_el_ejercicio_de_la_ciudadanía</vt:lpstr>
      <vt:lpstr>_06_Calidad_educativa_para_todos</vt:lpstr>
      <vt:lpstr>_07_Inclusión_educativa_para_la_equidad</vt:lpstr>
      <vt:lpstr>_08_Acceso_con_calidad_a_la_educación_superior</vt:lpstr>
      <vt:lpstr>_09_Atención_integral_y_eficiente_en_salud</vt:lpstr>
      <vt:lpstr>_11_Mejores_oportunidades_para_el_desarrollo_a_través_de_la_cultura_la_recreación_y_el_deporte</vt:lpstr>
      <vt:lpstr>_16_Integración_social_para_una_ciudad_de_oportunidades</vt:lpstr>
      <vt:lpstr>_17_Espacio_público_derecho_de_todos</vt:lpstr>
      <vt:lpstr>_19_Seguridad_y_convivencia_para_todos</vt:lpstr>
      <vt:lpstr>_21_Justicia_para_todos_consolidación_del_sistema_distrital_de_justicia</vt:lpstr>
      <vt:lpstr>_22_Bogotá_vive_los_derechos_humanos</vt:lpstr>
      <vt:lpstr>_25_Cambio_cultural_y_construcción_del_tejido_social_para_la_vida</vt:lpstr>
      <vt:lpstr>_Pilar_Eje</vt:lpstr>
      <vt:lpstr>_Sector_Ambiente</vt:lpstr>
      <vt:lpstr>_Sector_Cultura_Recreación_y_Deporte</vt:lpstr>
      <vt:lpstr>_Sector_Desarrollo_Económico_Industria_y_Turismo</vt:lpstr>
      <vt:lpstr>_Sector_Educación</vt:lpstr>
      <vt:lpstr>_Sector_Gestión_Jurídica</vt:lpstr>
      <vt:lpstr>_Sector_Gestión_Pública</vt:lpstr>
      <vt:lpstr>_Sector_Gobierno</vt:lpstr>
      <vt:lpstr>_Sector_Hábitat</vt:lpstr>
      <vt:lpstr>_Sector_Hacienda</vt:lpstr>
      <vt:lpstr>_Sector_Integración_Social</vt:lpstr>
      <vt:lpstr>_Sector_Movilidad</vt:lpstr>
      <vt:lpstr>_Sector_Mujer</vt:lpstr>
      <vt:lpstr>_Sector_Planeación</vt:lpstr>
      <vt:lpstr>_Sector_Salud</vt:lpstr>
      <vt:lpstr>_Sector_Seguridad_Convivencia_y_Justicia</vt:lpstr>
      <vt:lpstr>Derecho_a_la_salud</vt:lpstr>
      <vt:lpstr>Derecho_al_ambiente_sano_y_al_hábitat</vt:lpstr>
      <vt:lpstr>Derecho_al_trabajo</vt:lpstr>
      <vt:lpstr>Derechos_a_la_educación_y_la_tecnología</vt:lpstr>
      <vt:lpstr>Derechos_a_la_equidad_y_no_discriminación</vt:lpstr>
      <vt:lpstr>Derechos_a_la_participación_y_organización</vt:lpstr>
      <vt:lpstr>Derechos_a_la_recreación_y_al_deporte</vt:lpstr>
      <vt:lpstr>Derechos_a_la_vida_libertad_y_seguridad</vt:lpstr>
      <vt:lpstr>Derechos_a_las_expresiones_culturales_artísticas_turísticas_y_del_patrimonio</vt:lpstr>
      <vt:lpstr>Dimensiones</vt:lpstr>
      <vt:lpstr>Periodo</vt:lpstr>
      <vt:lpstr>Política_Pública</vt:lpstr>
      <vt:lpstr>Sector</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Clara Alexandra Lopez Garcia</dc:creator>
  <cp:keywords/>
  <dc:description/>
  <cp:lastModifiedBy>Windows 10</cp:lastModifiedBy>
  <cp:revision/>
  <dcterms:created xsi:type="dcterms:W3CDTF">2017-01-11T16:19:29Z</dcterms:created>
  <dcterms:modified xsi:type="dcterms:W3CDTF">2020-05-19T02:44:58Z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0x0101008515407970C0F44F90735483983EBC32</vt:lpwstr>
  </property>
</Properties>
</file>