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PDFL\RendiciónCuentas31mayo2020\Metas Resultado\Consolidado31052020\"/>
    </mc:Choice>
  </mc:AlternateContent>
  <bookViews>
    <workbookView xWindow="0" yWindow="0" windowWidth="22440" windowHeight="8928"/>
  </bookViews>
  <sheets>
    <sheet name="Pilar Igualdad_" sheetId="2" r:id="rId1"/>
    <sheet name="MatrizOrganizadaSectores" sheetId="3" state="hidden" r:id="rId2"/>
    <sheet name="MatrizAnualizaciónMRControl" sheetId="4" state="hidden" r:id="rId3"/>
    <sheet name="MetasResultado_Proxy" sheetId="5" state="hidden" r:id="rId4"/>
    <sheet name="Tabla dinamica" sheetId="6" state="hidden" r:id="rId5"/>
  </sheets>
  <definedNames>
    <definedName name="_xlnm._FilterDatabase" localSheetId="0" hidden="1">'Pilar Igualdad_'!$A$3:$P$147</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I19" i="2"/>
  <c r="E12" i="2"/>
  <c r="I13" i="2"/>
  <c r="I97" i="2"/>
  <c r="G97" i="2"/>
  <c r="I96" i="2"/>
  <c r="H96" i="2"/>
  <c r="G96" i="2"/>
  <c r="H13" i="2"/>
  <c r="G13" i="2"/>
  <c r="F13" i="2"/>
  <c r="E13" i="2"/>
  <c r="I12" i="2"/>
  <c r="H12" i="2"/>
  <c r="G12" i="2"/>
  <c r="F12" i="2"/>
  <c r="I11" i="2"/>
  <c r="H11" i="2"/>
  <c r="G11" i="2"/>
  <c r="F11" i="2"/>
  <c r="E11" i="2"/>
  <c r="I10" i="2"/>
  <c r="H10" i="2"/>
  <c r="G10" i="2"/>
  <c r="F10" i="2"/>
  <c r="I46" i="2"/>
  <c r="I47" i="2"/>
</calcChain>
</file>

<file path=xl/comments1.xml><?xml version="1.0" encoding="utf-8"?>
<comments xmlns="http://schemas.openxmlformats.org/spreadsheetml/2006/main">
  <authors>
    <author>Laura Maria Torres Tovar</author>
    <author>Usuario</author>
  </authors>
  <commentList>
    <comment ref="E19" authorId="0" shapeId="0">
      <text>
        <r>
          <rPr>
            <b/>
            <sz val="9"/>
            <color indexed="81"/>
            <rFont val="Tahoma"/>
            <family val="2"/>
          </rPr>
          <t>Laura Maria Torres Tovar:</t>
        </r>
        <r>
          <rPr>
            <sz val="9"/>
            <color indexed="81"/>
            <rFont val="Tahoma"/>
            <family val="2"/>
          </rPr>
          <t xml:space="preserve">
101.987 SDIS, 55.302 ICBF, 17.905 Jardines privados</t>
        </r>
      </text>
    </comment>
    <comment ref="F19" authorId="0" shapeId="0">
      <text>
        <r>
          <rPr>
            <b/>
            <sz val="9"/>
            <color indexed="81"/>
            <rFont val="Tahoma"/>
            <family val="2"/>
          </rPr>
          <t>Laura Maria Torres Tovar:</t>
        </r>
        <r>
          <rPr>
            <sz val="9"/>
            <color indexed="81"/>
            <rFont val="Tahoma"/>
            <family val="2"/>
          </rPr>
          <t xml:space="preserve">
68.448 SDIS, 54.885 ICBF, 13.198
Jardines privados</t>
        </r>
      </text>
    </comment>
    <comment ref="G19" authorId="0" shapeId="0">
      <text>
        <r>
          <rPr>
            <b/>
            <sz val="9"/>
            <color indexed="81"/>
            <rFont val="Tahoma"/>
            <family val="2"/>
          </rPr>
          <t>Laura Maria Torres Tovar:</t>
        </r>
        <r>
          <rPr>
            <sz val="9"/>
            <color indexed="81"/>
            <rFont val="Tahoma"/>
            <family val="2"/>
          </rPr>
          <t xml:space="preserve">
65.118SDIS, 55.761 ICBF, 6.744
Jardines privados</t>
        </r>
      </text>
    </comment>
    <comment ref="H19" authorId="0" shapeId="0">
      <text>
        <r>
          <rPr>
            <b/>
            <sz val="9"/>
            <color indexed="81"/>
            <rFont val="Tahoma"/>
            <family val="2"/>
          </rPr>
          <t>Laura Maria Torres Tovar:</t>
        </r>
        <r>
          <rPr>
            <sz val="9"/>
            <color indexed="81"/>
            <rFont val="Tahoma"/>
            <family val="2"/>
          </rPr>
          <t xml:space="preserve">
68.448 SDIS, 54.885ICBF, 13.198
Jardines privados</t>
        </r>
      </text>
    </comment>
    <comment ref="I19" authorId="0" shapeId="0">
      <text>
        <r>
          <rPr>
            <b/>
            <sz val="9"/>
            <color indexed="81"/>
            <rFont val="Tahoma"/>
            <family val="2"/>
          </rPr>
          <t>Laura Maria Torres Tovar:</t>
        </r>
        <r>
          <rPr>
            <sz val="9"/>
            <color indexed="81"/>
            <rFont val="Tahoma"/>
            <family val="2"/>
          </rPr>
          <t xml:space="preserve">
46.334 SDIS, 54967 ICBF, 7232
Jardines privados</t>
        </r>
      </text>
    </comment>
    <comment ref="G102" authorId="1" shapeId="0">
      <text>
        <r>
          <rPr>
            <b/>
            <sz val="9"/>
            <color indexed="81"/>
            <rFont val="Tahoma"/>
            <family val="2"/>
          </rPr>
          <t>Usuario:</t>
        </r>
        <r>
          <rPr>
            <sz val="9"/>
            <color indexed="81"/>
            <rFont val="Tahoma"/>
            <family val="2"/>
          </rPr>
          <t xml:space="preserve">
se actualizó la información de 2018 (Actualizado junio 2020). Fuente: Bases DANE RUAF-ND-Sistema de Estadísticas Vitales-ADE.</t>
        </r>
      </text>
    </comment>
    <comment ref="H102" authorId="1" shapeId="0">
      <text>
        <r>
          <rPr>
            <b/>
            <sz val="9"/>
            <color indexed="81"/>
            <rFont val="Tahoma"/>
            <family val="2"/>
          </rPr>
          <t>Usuario:</t>
        </r>
        <r>
          <rPr>
            <sz val="9"/>
            <color indexed="81"/>
            <rFont val="Tahoma"/>
            <family val="2"/>
          </rPr>
          <t xml:space="preserve">
Se actualizó la información de 2019. dato preliminar. Fuente SDS/EEVV.</t>
        </r>
      </text>
    </comment>
    <comment ref="H104" authorId="1" shapeId="0">
      <text>
        <r>
          <rPr>
            <b/>
            <sz val="9"/>
            <color indexed="81"/>
            <rFont val="Tahoma"/>
            <family val="2"/>
          </rPr>
          <t>Usuario:</t>
        </r>
        <r>
          <rPr>
            <sz val="9"/>
            <color indexed="81"/>
            <rFont val="Tahoma"/>
            <family val="2"/>
          </rPr>
          <t xml:space="preserve">
actualizada la información 2019</t>
        </r>
      </text>
    </comment>
    <comment ref="H106" authorId="1" shapeId="0">
      <text>
        <r>
          <rPr>
            <b/>
            <sz val="9"/>
            <color indexed="81"/>
            <rFont val="Tahoma"/>
            <family val="2"/>
          </rPr>
          <t>Usuario:</t>
        </r>
        <r>
          <rPr>
            <sz val="9"/>
            <color indexed="81"/>
            <rFont val="Tahoma"/>
            <family val="2"/>
          </rPr>
          <t xml:space="preserve">
actualizado 2019. Base de datos SDS y aplicativo Web RUAF_ND, datos PRELIMINARES (corte 08-01-2020) ajustado 15-01-2020.</t>
        </r>
      </text>
    </comment>
    <comment ref="H108" authorId="1" shapeId="0">
      <text>
        <r>
          <rPr>
            <b/>
            <sz val="9"/>
            <color indexed="81"/>
            <rFont val="Tahoma"/>
            <family val="2"/>
          </rPr>
          <t>Usuario:</t>
        </r>
        <r>
          <rPr>
            <sz val="9"/>
            <color indexed="81"/>
            <rFont val="Tahoma"/>
            <family val="2"/>
          </rPr>
          <t xml:space="preserve">
actualizado 2019. : Base de datos SDS y RUAF_ND. Datos preliminares (corte 08-01-2020 y ajustado 15-01-2020).</t>
        </r>
      </text>
    </comment>
    <comment ref="H110" authorId="1" shapeId="0">
      <text>
        <r>
          <rPr>
            <b/>
            <sz val="9"/>
            <color indexed="81"/>
            <rFont val="Tahoma"/>
            <family val="2"/>
          </rPr>
          <t>Usuario:</t>
        </r>
        <r>
          <rPr>
            <sz val="9"/>
            <color indexed="81"/>
            <rFont val="Tahoma"/>
            <family val="2"/>
          </rPr>
          <t xml:space="preserve">
Actualizado el dato a 2019</t>
        </r>
      </text>
    </comment>
    <comment ref="I115" authorId="1" shapeId="0">
      <text>
        <r>
          <rPr>
            <b/>
            <sz val="9"/>
            <color indexed="81"/>
            <rFont val="Tahoma"/>
            <family val="2"/>
          </rPr>
          <t>Usuario:</t>
        </r>
        <r>
          <rPr>
            <sz val="9"/>
            <color indexed="81"/>
            <rFont val="Tahoma"/>
            <family val="2"/>
          </rPr>
          <t xml:space="preserve">
actualizado dato programado para 2020</t>
        </r>
      </text>
    </comment>
    <comment ref="H116" authorId="1" shapeId="0">
      <text>
        <r>
          <rPr>
            <b/>
            <sz val="9"/>
            <color indexed="81"/>
            <rFont val="Tahoma"/>
            <family val="2"/>
          </rPr>
          <t>Usuario:</t>
        </r>
        <r>
          <rPr>
            <sz val="9"/>
            <color indexed="81"/>
            <rFont val="Tahoma"/>
            <family val="2"/>
          </rPr>
          <t xml:space="preserve">
actualizado dato 2019</t>
        </r>
      </text>
    </comment>
    <comment ref="H118" authorId="1" shapeId="0">
      <text>
        <r>
          <rPr>
            <b/>
            <sz val="9"/>
            <color indexed="81"/>
            <rFont val="Tahoma"/>
            <family val="2"/>
          </rPr>
          <t>Usuario:</t>
        </r>
        <r>
          <rPr>
            <sz val="9"/>
            <color indexed="81"/>
            <rFont val="Tahoma"/>
            <family val="2"/>
          </rPr>
          <t xml:space="preserve">
actualizado dato 2019</t>
        </r>
      </text>
    </comment>
    <comment ref="H121" authorId="1" shapeId="0">
      <text>
        <r>
          <rPr>
            <b/>
            <sz val="9"/>
            <color indexed="81"/>
            <rFont val="Tahoma"/>
            <family val="2"/>
          </rPr>
          <t>Usuario:</t>
        </r>
        <r>
          <rPr>
            <sz val="9"/>
            <color indexed="81"/>
            <rFont val="Tahoma"/>
            <family val="2"/>
          </rPr>
          <t xml:space="preserve">
actualizado dato 2019</t>
        </r>
      </text>
    </comment>
  </commentList>
</comments>
</file>

<file path=xl/sharedStrings.xml><?xml version="1.0" encoding="utf-8"?>
<sst xmlns="http://schemas.openxmlformats.org/spreadsheetml/2006/main" count="453" uniqueCount="165">
  <si>
    <t>Pilar 1. Igualdad de calidad de vida</t>
  </si>
  <si>
    <t>Programa/Programado resultado</t>
  </si>
  <si>
    <t>Unidad de medida</t>
  </si>
  <si>
    <t>Vigencias</t>
  </si>
  <si>
    <t>Porcentaje</t>
  </si>
  <si>
    <t>Programado</t>
  </si>
  <si>
    <t xml:space="preserve">Ejecutado </t>
  </si>
  <si>
    <t>02. Desarrollo integral desde la gestación hasta la adolescencia</t>
  </si>
  <si>
    <t>Alcanzar 159.054 cupos para la atención integral de niños y niñas de primera infancia con estándares de calidad superiores al 80% en el ámbito institucional.</t>
  </si>
  <si>
    <t>Cupos</t>
  </si>
  <si>
    <t>Alcanzar 232.687 cupos para la atención integral de niños y niñas de primera infancia en el marco de la RIA</t>
  </si>
  <si>
    <t>Número</t>
  </si>
  <si>
    <t>ND</t>
  </si>
  <si>
    <t>04. Familias protegidas y adaptadas al cambio climático</t>
  </si>
  <si>
    <t>Familias</t>
  </si>
  <si>
    <t>Beneficiar a 8.750 familias localizadas en zonas de riesgo mitigable por fenómenos de remoción en masa, con obras de mitigación</t>
  </si>
  <si>
    <t>06. Calidad educativa para todos</t>
  </si>
  <si>
    <t>Crear la Red de Innovación del Maestro</t>
  </si>
  <si>
    <t xml:space="preserve">Aumentar a 81,1 el % de IED en B, A y A+ en las pruebas Saber 11 </t>
  </si>
  <si>
    <t>Disminuir el porcentaje de estudiantes de IED en nivel insuficiente en la prueba Saber de lenguaje en grado 3, llegando a 9%.</t>
  </si>
  <si>
    <t>Disminuir el porcentaje de estudiantes de IED en nivel insuficiente en la prueba Saber de lenguaje en grado 5, llegando a 9,5%.</t>
  </si>
  <si>
    <t>Disminuir el porcentaje de estudiantes de IED en nivel insuficiente en la prueba Saber de lenguaje en grado 9, llegando a 9,6%.</t>
  </si>
  <si>
    <t>Disminuir el porcentaje de estudiantes de IED en nivel insuficiente en la prueba Saber de matemáticas en grado 3, llegando a 9,3%.</t>
  </si>
  <si>
    <t>Disminuir el porcentaje de estudiantes de IED en nivel insuficiente en la prueba Saber de matemáticas en grado 5, llegando a 22,9%.</t>
  </si>
  <si>
    <t>Disminuir el porcentaje de estudiantes de IED en nivel insuficiente en la prueba Saber de matemáticas en grado 9, llegando a 15,9%</t>
  </si>
  <si>
    <t>Aumentar el ISCE Primaria, llegando a 7,15</t>
  </si>
  <si>
    <t xml:space="preserve">Aumentar el ISCE Secundaria, llegando a 6,70 </t>
  </si>
  <si>
    <t xml:space="preserve">Aumentar el ISCE Media, llegando a 7,52 </t>
  </si>
  <si>
    <t>30% de matrícula oficial en jornada única.</t>
  </si>
  <si>
    <t>35% de matrícula oficial en actividades de uso del tiempo escolar</t>
  </si>
  <si>
    <t>07. Inclusión educativa para la equidad</t>
  </si>
  <si>
    <t>Aumentar la tasa de cobertura bruta al 100,0%</t>
  </si>
  <si>
    <t>Aumentar la tasa de cobertura neta al 95,0%</t>
  </si>
  <si>
    <t>Disminuir la tasa de deserción al 1,5%</t>
  </si>
  <si>
    <t>Aumentar la tasa de supervivencia al 91,6%</t>
  </si>
  <si>
    <t>Disminuir la tasa de analfabetismo al 1,6%</t>
  </si>
  <si>
    <t>Contar con 30 colegios nuevos correspondientes a: 3 en ejecución, 5 en diseño y 22 en gestión de predios.</t>
  </si>
  <si>
    <t>08. Acceso con calidad a la educación superior</t>
  </si>
  <si>
    <t>Promover  35.000 cupos para el acceso a la educación superior</t>
  </si>
  <si>
    <t>Crear el Subsistema de Educación Superior en la ciudad, con un enfoque de Ejecutado en la Innovación, la Ciencia y la Tecnología</t>
  </si>
  <si>
    <t>11. Mejores oportunidades para el desarrollo a través de la cultura, la recreación y el deporte</t>
  </si>
  <si>
    <t>Aumentar a 15% el porcentaje de la población que realiza prácticas culturales</t>
  </si>
  <si>
    <t>Aumentar a 36,6% el porcentaje de la población que realiza al menos una práctica vinculada con el patrimonio cultural inmaterial</t>
  </si>
  <si>
    <t>Aumentar a 12% el porcentaje de personas que han asistido durante los últimos 12 meses a presentaciones de la OFB</t>
  </si>
  <si>
    <t>Aumentar a 3,2 el promedio de libros leídos al año por persona</t>
  </si>
  <si>
    <t>Aumentar a 36% el porcentaje de la población que practica algún deporte</t>
  </si>
  <si>
    <t>12. Mujeres protagonistas, activas y empoderadas en el cierre de brechas de género</t>
  </si>
  <si>
    <t>Cero tolerancia institucional y social a las violencias perpetradas contra niñas, adolescentes y jóvenes</t>
  </si>
  <si>
    <t>S/I</t>
  </si>
  <si>
    <t>Aumentar en al menos 1 hora el promedio de horas a la semana dedicadas por los hombres a actividades domésticas no remuneradas (economía del cuidado)</t>
  </si>
  <si>
    <t>Horas</t>
  </si>
  <si>
    <t>Aumentar en un 5% la participación de mujeres en las instancias y espacios de participación y en sus niveles decisorios</t>
  </si>
  <si>
    <t>Alcanzar una tasa de demanda de atención en las Casas de Igualdad de Oportunidades y Casas de todas para las mujeres  correspondiente a 20 puntos durante el cuatrienio.</t>
  </si>
  <si>
    <t xml:space="preserve">Aumentar a 1,4 la tasa de utilización de servicios sicosociales con enfoque de derechos de las mujeres, de género y diferencial </t>
  </si>
  <si>
    <t>Aumentar en el cuatrienio un 15%  las consultas al Observatorio de Mujeres y Equidad de Género  (Número de consultas al OMEG)</t>
  </si>
  <si>
    <t>Transversalizar en el 100% de los sectores  la Política Pública de Mujeres y Equidad de Género del Distrito Capital</t>
  </si>
  <si>
    <t>Nota: ND = Dato no disponible, depende de los resultados de una encuesta que se está procesando o por su periodicidad aun no reporta Ejecutado.</t>
  </si>
  <si>
    <t xml:space="preserve">Fecha de corte del último dato disponible </t>
  </si>
  <si>
    <t xml:space="preserve">Fuente </t>
  </si>
  <si>
    <t xml:space="preserve">Explicaciones adicionales </t>
  </si>
  <si>
    <t>A partir de 2018 la base cambia por los resultadsos y proyecciones del Censo de Población 2018</t>
  </si>
  <si>
    <t>A partir de 2018 la base cambia por los resultados y proyecciones del Censo de Población 2018</t>
  </si>
  <si>
    <t>SEGPLAN</t>
  </si>
  <si>
    <t>Gran Encuesta Integrada de Hogares GEIH -DANE. Trimestre IV, 2019.</t>
  </si>
  <si>
    <t xml:space="preserve">El dato para 2017 fue de 9,6 a III trimestre (Si es posible ajustar). Para el IV Trimestre de 2016 se reportó un promedio de horas a la semana dedicadas por hombres a actividades domésticas no remuneradas de 10.9, para el mismo Trimestre de 2019 se reporta un promedio de 11.2, lo que refleja un aumento de 0.4 horas promedio, sin embargo, al realizar un analisis de los mismos periodos reportados para las mujeres se evidencia un incremento del 2.3, con lo cual se puede evidenciar una ampliación de la brecha entre hombres y mujeres. </t>
  </si>
  <si>
    <t>SIMisional,SDMJ: número de mujeres. Vigencia, 2019. Fuente: OMEG, contexto demografico, estructura y dinámica de población. Base 2016.</t>
  </si>
  <si>
    <t xml:space="preserve">136.405 mujeres atendidas a través de las Casas de igualdad de oportunidades acumulado PDD. El indicador muestra una tasa de 42.14, es decir, que de cada mil mujeres 42 son beneficiadas con los servicios de orientación, asesoría socio jurica y atenión psicosocial, superando la línea base del PDD en más del doble de la demanda de atención. </t>
  </si>
  <si>
    <t>SIMisional,SDMJ: número de mujeres.Vigencia, 2019. Fuente: OMEG, contexto demografico, estructura y dinámica de población. Base 2016.</t>
  </si>
  <si>
    <t xml:space="preserve">36.895 mujeres atendidas con enfoque de derechos, género y diferencial acumulado PDD. El indicador muestra una tasa de 1.61 en lo corrido de 2020, es decir, que para la vigencia 2020, de cada mil mujeres 1.6 fueron atendidas en Casas Refugio, duplas de atención psicosocial, orientación en Línea púrpura y a mujeres víctimas de ataques con agentes quimicos, superando la línea base del PDD. </t>
  </si>
  <si>
    <t xml:space="preserve">74.679 consultas al OMEG durante el periodo 2016 -2020. </t>
  </si>
  <si>
    <t>Informe final de avances en la implementación de los instrumentos de la PPMyEG, 2019.</t>
  </si>
  <si>
    <t xml:space="preserve">15 sectores implementan acciones con enfoque de género en el marco de los derchos priorizados en la PPMYG </t>
  </si>
  <si>
    <t>Los resultados del examen Saber 11. ° 2020 en condiciones normales se reportan en el mes noviembre, sin embargo, también es incierta la fecha de aplicación de este examen para la vigencia 2020. Resultado no disponible.</t>
  </si>
  <si>
    <t>El Icfes no aplicó las pruebas Saber 3. ° 5. ° y 9. en los años 2018 y 2019, para el año 2020 se está trabajando por parte de Icfes en un rediseño de las pruebas 3. ° 5. ° y 9 y en la aplicación de pruebas piloto, debido a la emergencia sanitaría este pilotaje quedó pospuesto y es incierta la fecha de aplicación. Resultados no disponibles.</t>
  </si>
  <si>
    <t>El cálculo del ISCE se calcula con base a los resultados de las pruebas Saber 3. ° 5. °, 9. ° y 11. °, el ISCE 2018 se calculó con los resultados de la aplicación Saber 2017. El Icfes no aplicó las pruebas Saber 3. ° 5. ° y 9. en los años 2018 y 2019, para el año 2020 se está trabajando por parte de Icfes en un rediseño de las pruebas 3. ° 5. ° y 9 y en la aplicación de pruebas piloto, debido a la emergencia sanitaría este pilotaje quedó pospuesto y es incierta la fecha de aplicación. En este sentido el Ministerio de Educación Nacional-MEN quien es el encargado de la publicación de este índice no reportó ISCE 2019 ni reportará ISCE 2020. Resultado no disponible.</t>
  </si>
  <si>
    <t>El cálculo del ISCE se calcula con base a los resultados de las pruebas Saber 3. ° 5. °, 9. ° y 11. °, el ISCE 2018 se calculó con los resultados de la aplicación Saber 2017. El Icfes no aplicó las pruebas Saber 3. ° 5. ° y 9. en los años 2018 y 2019, para el año 2020 se está trabajando por parte de Icfes en un rediseño de las pruebas 3. ° 5. ° y 9 y en la aplicación de pruebas piloto, debido a la emergencia sanitaría este pilotaje quedó pospuesto y es incierta la fecha de aplicación. En este sentido el Ministerio de Educación Nacional-MEN quien es el encargado de la publicación de este índice no reportó ISCE 2019 ni reportará ISCE 2020. Resultado no disponible</t>
  </si>
  <si>
    <t>Encuesta de Consumo Cultural- DANE</t>
  </si>
  <si>
    <t>Próxima medición de la encuesta año 2020, los resultados los publican en 2021</t>
  </si>
  <si>
    <t>Encuesta Bienal de Culturas</t>
  </si>
  <si>
    <t>Próxima medición de la encuesta año 2021</t>
  </si>
  <si>
    <t>Encuesta Multipropósito 2017</t>
  </si>
  <si>
    <t>Para el año 2020, aún no se puede calcular hasta tanto se realice la encuesta</t>
  </si>
  <si>
    <t>Icfes, pruebas Saber 11</t>
  </si>
  <si>
    <t>Icfes, Saber 3. ° 5. ° y 9</t>
  </si>
  <si>
    <t>MEN</t>
  </si>
  <si>
    <t>Alcanzar 232.687 cupos de ámbitos institucionales y de los programas del orden nacional relacionados con la atención integral de niños, niñas y de primera infancia, en el marco de la RIA.</t>
  </si>
  <si>
    <t>Reducir en 4 puntos la tasa de trabajo infantil ampliada de niños, niñas y adolescentes de 5 a 17 años.</t>
  </si>
  <si>
    <t>meta7 proyecto 1096 sdis</t>
  </si>
  <si>
    <t>SED.Oficina Asesora de Planeación</t>
  </si>
  <si>
    <t>Reducir para 2020 la tasa de mortalidad asociada a condiciones crónicas a 15 por cada  100.000 menores de 70 años.</t>
  </si>
  <si>
    <t>735 muertes atribuibles a las enfermedades crónicas no transmisibles priorizadas.</t>
  </si>
  <si>
    <t>Estadísticas Vitales (Actualizado a 13 de Junio del 2020) SDS/EEVV.</t>
  </si>
  <si>
    <t>Dato preliminar. Tasa de reporte anual</t>
  </si>
  <si>
    <t>A 2020, reducir en 50% el diferencial que ocurre en las localidades en donde se concentra el 70% de los casos de la mortalidad materna.</t>
  </si>
  <si>
    <t>9 casos, razón de mortalidad materna de 27,4 por 100.000 NV</t>
  </si>
  <si>
    <t xml:space="preserve">Base de datos SDS y aplicativo Web RUAF_ND. 
Año 2020 corte (11-06-2020)-ajustada 21-06-2020.
</t>
  </si>
  <si>
    <t>Estos datos son preliminares y pueden cambiar e ingresar casos de mortalidad de meses anteriores, debido a que medicina legal ingresa de manera tardía los casos que se encuentran en necropsia. Tasa de reporte anual</t>
  </si>
  <si>
    <t>A 2020, reducir en 50% el diferencial que ocurre en las localidades en donde se concentra el 60% de los casos de la mortalidad infantil, frente al promedio distrital.</t>
  </si>
  <si>
    <t xml:space="preserve">San Cristóbal: 9 casos; tasa: 5,3 casos por 1000 NV.
Engativá: 27 casos; tasa: 9,0  casos por 1000 NV.
Bosa: 24 casos; tasa 6,8 casos por 1000 NV. 
Ciudad Bolívar: 44 casos; tasa: 12,5  casos por 1000 NV.
Kennedy: 46 casos; tasa: 10  casos por 1000 NV.
Suba: 26 casos; tasa: 5,6 casos por 1000 NV.
</t>
  </si>
  <si>
    <t>Base de datos SDS y aplicativo Web RUAF_ND, datos PRELIMINARES-corte (11-06-2020)-ajustada 21-06-2020.</t>
  </si>
  <si>
    <t>Es importante resaltar que los datos de casos de mortalidad son preliminares y pueden cambiar mes a mes, como resultado de la depuración y ajuste de casos por parte de los generadores del dato.Tasa de reporte anual.</t>
  </si>
  <si>
    <t xml:space="preserve">Reducir la tasa de mortalidad en menores de 5 años a 9,52 por 1.000 nacidos vivos a 2020 </t>
  </si>
  <si>
    <t xml:space="preserve">Base de datos SDS y aplicativo Web RUAF_ND, corte (11-06-2020)-ajustada 21-06-2020.
</t>
  </si>
  <si>
    <t>Es importante resaltar que los datos de casos de mortalidad son preliminares y pueden cambiar mes a mes, como resultado de la depuración y ajuste de casos por parte de los generadores del dato. Tasa de reporte anual</t>
  </si>
  <si>
    <t>Disminuir hasta en 12% la insatisfacción con el acceso a la atención en salud de los afiliados a Capital Salud, a 2020.</t>
  </si>
  <si>
    <t xml:space="preserve">Resultados del estudio de satisfacción al usuario del segundo semestre de 2019 en el cual se realizó : 
• Aplicación de  1556 encuestas  tanto en  los PAU  como en IPS 
• 1055 encuestas realizadas en IPS 
• 501 encuestas en PAU
</t>
  </si>
  <si>
    <t>Tener implementada para 2020 una línea de producción tecnológica.</t>
  </si>
  <si>
    <t xml:space="preserve"> se implementaron 5 líneas de producción tecnológica</t>
  </si>
  <si>
    <t>Contar con un grupo de investigación propio o en asociación con otras entidades en:
a. medicina transfusional y biotecnología, b. atención pre hospitalaria y domiciliaria y c. salud pública,  categorizado por Colciencias al menos en categoría C.</t>
  </si>
  <si>
    <t>Reducir para 2020 a 5 días la oportunidad de la atención ambulatoria en consultas médicas de especialidades básicas.</t>
  </si>
  <si>
    <t>información del aplicativo CIP. Versión CIP BI_Con_Ext_12_06_2020</t>
  </si>
  <si>
    <t xml:space="preserve">Disminuir a menos del 95% los porcentajes promedio de ocupación de los servicios de urgencias en las instituciones adscritas.       </t>
  </si>
  <si>
    <t>Reporte a través del aplicativo SIRC</t>
  </si>
  <si>
    <t>10. Modernización de la infraestructura física y tecnológica en salud</t>
  </si>
  <si>
    <t>Lograr para la red pública distrital adscrita a la Secretaria Distrital de Salud, el 100% de inter-operabilidad en historia clínica y citas médicas a 2020.</t>
  </si>
  <si>
    <t>09. Atención integral y eficiente en salud</t>
  </si>
  <si>
    <t xml:space="preserve">Atención de SDIS con los servicios sociales creciendo en familia y jardines infantiles, SED, ICBFy jardines privados. </t>
  </si>
  <si>
    <t>Informes rendición de cuentas</t>
  </si>
  <si>
    <t>01. Prevención y atención de la maternidad y la paternidad tempranas</t>
  </si>
  <si>
    <t>Disminuir en dos puntos porcentuales la participación de los nacimientos en niñas, adolescentes y jóvenes menores de 19 años durante el cuatrienio.</t>
  </si>
  <si>
    <t>Incrementar en 2 años la mediana de la edad de las mujeres al nacimiento de su primer hijo.</t>
  </si>
  <si>
    <t>Años</t>
  </si>
  <si>
    <t xml:space="preserve">Logramos que 7.413 niñas y adolescentes menores de 19 años disfruten cada etapa de sus vidas con un ambicioso proyecto para reducir la maternidad y la paternidad temprana. En 2019 la participación de los nacimientos en niñas, adolescentes y jóvenes menores de 19 años fue 11,52% lo que significa que hubo una disminución de 5,01 puntos porcentuales (43% menos) respecto a la línea base. Superamos la meta de resultado planteada en el Plan de Desarrollo. 
</t>
  </si>
  <si>
    <t>DANE -  RUAF</t>
  </si>
  <si>
    <t>Aumentó la edad mediana del nacimiento del primer hijo de las mujeres en Bogotá, pasando de 22 años en 2014 a 24 años en 2019, lo que abre nuevas oportunidades para que las mujeres construyan sus proyectos de vida gracias al acceso a entornos educativos y laborales y es también un logro del programa de prevención de la maternidad y la paternidad temprana.</t>
  </si>
  <si>
    <t xml:space="preserve">La Administración Distrital, en el marco del cumplimiento del compromiso con la Infancia y la Adolescencia, desarrolla acciones directas para la prevención y erradicación progresiva de situaciones que vulneran o ponen el riesgo la garantía de los derechos de niñas, niños y adolescentes de la ciudad, con este trabajo logramos aportar en la reducción en 6,1 puntos porcentuales la tasa de trabajo infantil ampliado para la ciudad, pasando de 11.0% en 2014 a 4.9% en 2018, lo que significa que en Bogotá tenemos 92.000 niños y niñas menos realizando algún trabajo u oficio en el hogar, superando la meta propuesta para el cuatrienio y evidenciando el compromiso del Alcalde Mayor con la niñez y adolescencia, fruto de las acciones articuladas con los diferentes sectores y Entidades del Distrito. </t>
  </si>
  <si>
    <t>SDIS</t>
  </si>
  <si>
    <t>03. Igualdad y autonomía para una Bogotá incluyente</t>
  </si>
  <si>
    <t>Contribuir al mejoramiento del estado nutricional del número de mujeres gestantes altamente vulnerables identificadas con bajo peso por la Secretaría de Salud y atendidas por la SDIS.</t>
  </si>
  <si>
    <t>Contribuir al mejoramiento del estado nutricional del número de niños y niñas en hogares con inseguridad alimentaria nutricional- ISAN identificadas por la SDIS.</t>
  </si>
  <si>
    <t>Disminuir el número de personas que perciben a las personas LBGTI como un riesgo para la sociedad</t>
  </si>
  <si>
    <t>Disminuir la percepción de discriminación, violencias y exclusión social de las personas de los sectores LGBTI, que les impide el ejercicio pleno de sus derechos.</t>
  </si>
  <si>
    <t>Disminuir en 18 puntos porcentuales la percepción de discriminación, violencias y exclusión social de las personas de los sectores LGBTI, que les impide el ejercicio pleno de sus derechos. La SDIS aportará el 4,9% para el cumplimieto de esta Programado.</t>
  </si>
  <si>
    <t>Disminuir en 2 puntos porcentuales las personas que han visto que alguna persona haya sido discriminado (a), molestado (a), o que le hayan hecho sentir mal por su raza u origen étnico.</t>
  </si>
  <si>
    <t>Incrementar en un 25% la vinculación de personas mayores en procesos de fortalecimiento de sus proyectos de vida a través de los servicios de la SDIS</t>
  </si>
  <si>
    <t>Incrementar a 2.000 personas con discapacidad con procesos de inclusión efectivos en el Distrito.</t>
  </si>
  <si>
    <t>Incrementar en 11% el número de ciudadanos habitantes de calle atendidos por la SDIS que participan en los procesos de superación de habitabilidad en calle</t>
  </si>
  <si>
    <t>Incrementar al 100% el acceso oportuno (en los tiempos de ley) a la justicia en los casos atendidos por violencia intrafamiliar y delito sexual en comisarías de familia</t>
  </si>
  <si>
    <t>En lo corrido del Plan de Desarrollo Bogotá Mejor para Todos, la Secretaría Distrital de Integración Social ha atendido a través de la entrega de bono canjeable por alimentos y otros servicios sociales como comedor comunitario y entrega de alimentos, a 4, 724mujeres gestantes identificadas con prevalencia de bajo peso, remitidas por la Secretaría Distrital de Salud. La Secretaría Distrital de Integración Social ha definido que las mujeres gestantes identificadas con bajo peso, remitidas por la Secretaría Distrital de Salud, serán atendidas en los servicios de la SDIS apoyando con apoyo alimentario el valor calórico total diario recomendado según los requerimientos nutricionales establecidos.  En el periodo de 1 de enero a 31 de mayo de 2020 se atendieron a 165 gestantes identificadas.</t>
  </si>
  <si>
    <t>Se actualiza reporte de 2019. 
La información recibida por parte de Secretaría de Salud es con corte enero a mayo 2020, de estas gestantes se verificó a los participantes que reportaron atención en la SDIS en el sistema para el Registro de Beneficiarios -SIRBE de la Secretaría Distrital de Integración Social. El porcentaje se presenta a la fecha de la consulta 26/08/2020, por lo que la información es parcial a la fecha, dado que algunos casos pueden estar en trámite de ingreso a algun servicio social o apoyo de complementación alimentaria.
Las gestantes se verifican si cumplen con los criterios de ingreso a los servicios de la SDIS establecidos por la entidad y por el nivel nacional. Esto teniendo en cuenta que la clasificación nutricoinal depende de varios factores del individuo.</t>
  </si>
  <si>
    <t xml:space="preserve">SDIS-SIRBE </t>
  </si>
  <si>
    <t xml:space="preserve">En lo corrido del Plan de Desarrollo 2016-2020 “Bogotá Mejor para Todos", la Secretaría Distrital de Integración Social ha atendido a través de la entrega de Bono canjeable por alimentos a niñas y niños de 0 a 5 años de hogares identificados con inseguridad alimentaria; con datos parciales de niños que al momento de la consulta estaban en estado "En Atención" (Periodo 1 enero a 31 mayo 2020) fueron 6 niños. Este apoyo alimentario aporta entre el 35% al 40% del valor calórico total diario recomendado.
Durante la vigencia 2020, la Secretaría de Integración Social avanzó en la consolidación de diferentes estrategias para la identificación de personas cuyos hogares se encuentran en Inseguridad alimentaria Severa o Moderada, esta caracterización se basa en la línea técnica establecida en la escala de Inseguridad Alimentaria para Latinoamerica y el Caribe ELCSA-(FAO). 
La reducción en el número de niños con inseguridad alimentaria es un aspecto importante a resaltar, toda hora que se evidencia impacto de las acciones conjuntas distritales desarrolladas con la primera infancia; este aspecto se venia evidenciando desde 2018.
La información presentada es con corte al 31 de mayo de 2020, de participantes "En atención". </t>
  </si>
  <si>
    <t>Se presenta información parcial de la entidad de los participantes que estan reportados en el sistema misional de la entidad con estado "En Atención". El corte de la información es de 1/01/2020 a 31/05/2020
En el primer semestre de 2020, los procesos de vigilancia nutricional en los participantes en atención en los servicios sociales con apoyo alimentario fueron suspendidos por la emergencia social, ecologica y sanitaria por COVID 19, lo cual explica la disminución en el número de niños reportados en este corte de información.</t>
  </si>
  <si>
    <t xml:space="preserve">Durante la ejecución del Plan de Desarrollo, la Secretaria Distrital de Integración Social atendió a 13.262 personas de los sectores sociales LGBTI, distribuidas así: 955 en 2016, 3.974 en 2017, 3.710 en 2018, 3.676 en 2019 y 947 a 31 de Mayo del 2020. En específico durante la vigencia 2020 se vincularon a 577 personas del sector educativo y aparatos de justicia a procesos de transformación de imaginarios y representaciones sociales. La identificación y caracterización de personas de los sectores LGBTI se realizó con el Procedimiento para la Orientación, Información y Referenciación (OIR) de motivos de consulta en los servicios sociales y demás necesidades identificadas en el proceso de abordaje territorial, lo que permitió activar rutas de atención a nivel intra e intersectorial para la respuesta efectiva y oportuna, aportando así a la disminución de la vulnerabilidad de personas LGBTI en el Distrito.
La implementación de estas estrategias por parte de la Subdirección para asuntos LGBTI de la SDIS, han permitido contribuir a superar las situaciones de exclusión social  y  vulnerabilidad  de las personas de los sectores sociales LGBTI, particularmente en el contexto de emergencia generada por la COVID19, a partir de los procesos de atención individual y colectiva con  acciones orientadas al fortalecimiento de capacidades y desarrollo humano para la generación de oportunidades en los diferentes ámbitos de la vida cotidiana.
• Se logró realizar un acompañamiento integral a los casos atendidos generando procesos de cambio y mejoramiento de conductas por parte de los consultantes, así mismo de sus relaciones interpersonales. Así mismo, se logró culminar todos los procesos efectivamente donde los y las participantes generan herramientas de afrontamiento y de construcción de relaciones más sanas. 
• En el marco de los procesos de ampliación y desarrollo de capacidades a personas LGBTI, desde la Subdirección para Asuntos LGBTI, se realizaron acciones sobre transformación de imaginarios y representaciones sociales con las personas que participan en el Método de Educación Flexible para Adultos, en el Centro de Atención a la Diversidad Sexual y de Géneros - CAIDSG, con el fin de reducir y mitigar daños asociados a situaciones de discriminación por la expresión de una orientación sexual o identidad de género no normativa. Así mismo se implementó una metodología participativa con estudiantes de pregrado para la transformación de imaginarios y representaciones sociales asociadas a orientaciones sexuales e identidades de género no normativas, con el objetivo de brindar herramientas para la apropiación conceptual del enfoque diferencial. Se generaron herramientas de manejo emocional durante el tiempo de cuarentena y el aislamiento. Se acompañó el grupo de personas transgénero en el marco de la mesa de personas trans, donde se brindaron herramientas para la contención en crisis y el manejo de las emociones. De la misma manera, se activaron las Redes de Afecto Locales y el espacio de psicología a la carta en donde se trabajaron temas relacionados con la regulación emocional en tiempos de pandemia, se abrió un espacio de acompañamiento grupal y se generaron herramientas de afrontamiento.  
• A nivel de fortalecimiento de liderazgos locales de personas de los sectores sociales LGBTI, se entregaron constancias sobre los procesos de base comunitaria para que líderes y lideras LGBTI pudieran postularse a los Consejos de Planeación Local, acciones que aportan a la garantía de derechos e inclusión social de la población. Se realizó acompañamiento para la postulación de personas y organizaciones LGBTI en el marco de la Circular 002 de 2020 para la conformación de los Consejos locales de Planeación y en ese sentido avanzar en la incidencia para la incorporación en las líneas de inversión local temas relacionados con la garantía de derechos a personas con identidades de género, orientaciones sexuales no normativas y personas intersexuales.
• En el marco de la implementación del Modelo de Atención Integral a la Diversidad Sexual y de Géneros se llevó a cabo el primer encuentro anual con las y los líderes de las organizaciones sociales y grupos participantes del servicio social, el que tuvo por objetivo socializar los objetivos para la vigencia 2020. Así mismo, se concertó articulación entre la SUBLGBTI y la Dirección Territorial frente a la atención de personas de los sectores LGBTI en condiciones de riesgo y vulnerabilidad en el marco del Riesgo COVID 19 y se avanzó en el seguimiento frente a la atención de personas de los sectores LGBTI en condiciones de riesgo y vulnerabilidad por la emergencia, en articulación con el proyecto de viviendo el Territorio – Enlace Social. 
• Desde la estrategia para la territorialización de la PPLGBTI, todas las localidades cuentan con una actualización de información frente a la situación de riesgo y vulnerabilidad de las personas LGBTI en el marco de la Emergencia Covid 19 y se coordinó con algunas organizaciones sociales para apoyar la entrega de Ayudas Alimentarias a personas de los Sectores LGBTI en riesgo y vulnerabilidad. Se realizó seguimiento a la respuesta a personas LGBTI vinculadas al programa Bogotá Solidaria en Casa y se elaboró, formalizó e implementó en los territorios el protocolo de atención no presencial, para la prestación del servicio social de manera Mixta (Virtual y presencial). Adicionalmente, se realizaron procesos de articulación con entidades como IDPAC (Generencia de Mujer y géneros) y Planeación distrital (Dirección de Diversidad Sexual) en aras de territorializar la PPLGBTI.
• En relación con la asesoría y acompañamiento psicosocial, entre los casos atendidos se encontraron diversos motivos de consulta, entre los cuales estaba la dinámica familiar donde se trabajó con varios participantes con quienes se resolvió el tema de las relaciones y la convivencia en el hogar ante la cuarentena, así mismo la aceptación y diálogo de las orientaciones sexuales e identidades de género de los miembros de la familia. Se logró contener procesos de crisis que afectaron a las personas de manera amplia en su cotidianidad, logrando que las personas se vincularan a procesos psicosociales con el fin de trabajar en su bienestar subjetivo y con ello afrontar la situación detonante de las crisis.
• Se acompañó la convocatoria al espacio "Voces LGBTI en el Plan de Desarrollo", una estrategia que en el contexto virtual obligatorio del COVID, permitió a las y los participantes conocer el propósito, estructura, metas, indicadores del Plan de Desarrollo, enfocando las oportunidades para las personas de los sectores sociales LGBTI.
• Se activaron las Mesas interinstitucionales Locales para la articulación institucional en el marco de las necesidades de las personas LGBTI de los territorios en condiciones de riesgo y vulnerabilidad. Se realizaron en todas las localidades las mesas interinstitucionales LGBTI y se priorizó la incidencia y participación en los diálogos ciudadanos 2020.
• Se logró activar la línea de atención telefónica "Línea Diversa", ofertando los servicios prestados desde la Subdirección para Asuntos LGBTI dando a conocer al participante la referenciación de apoyos alimentarios al proyecto Bogotá Te Nutre con el fin de dar respuesta a su solicitud. 
• En relación con la Unidad Contra la Discriminación, desde la asesoría socio jurídica, se realizaron asesorías en la modalidad no presencial a través de medios electrónicos o llamadas de voz para la correspondiente activación de rutas, así como la proyección y revisión de documentos de jurídicos en aras de garantizar sus derechos. En este marco, se realizaron sensibilizaciones a personal uniformado de la Policía Nacional, para la transformación de imaginarios y representaciones sociales asociadas a personas de los sectores sociales LGBTI, realizadas durante la implementación de la medida “Pico y género” en el Distrito Capital y establecida en el decreto 106 del 08 de abril de 2020. Se realizó articulación interinstitucional para la activación y promoción de rutas distritales para la atención de personas víctimas de violencias basadas en género y/o discriminación por orientación sexual e identidad de género. </t>
  </si>
  <si>
    <t xml:space="preserve">El dato cuantitativo es suministrato por la Direcciòn de Diversidad Sexual </t>
  </si>
  <si>
    <t xml:space="preserve">En lo corrido del Plan de Desarrollo Bogotá Mejor para Todos, han sido atendidas 24.291 personas mayores en las vigencias 2016, 2017, 2018, 2019 y 31 de mayo de 2020, en los 26 Centros Día del Distrito Capital. Mediante esta oferta las personas mayores de Bogotá gozan de acciones integrales que les permite resignificar y hacer visibles sus derechos lo cual fortalece sus relaciones generacionales e intergeneracionales. </t>
  </si>
  <si>
    <t>SDIS-SIRBE</t>
  </si>
  <si>
    <t xml:space="preserve">En lo transcurrido del Plan de Desarrollo se ha logrado incluir efectivamente a 1.940 personas con discapacidad en el entorno productivo y educativo  esto con el apoyo del SENA y la empresa privada. Lo cual ha permitido disminuir barreras actitudinales en los diferentes entornos, fortalecer habilidades de independencia y autodeterminación en las personas con discapacidad, generar oportunidades reales y tangibles para la población y avanzar en la construcción de una Bogotá incluyente. Logrando un avance del 85,8% frente a la meta propuesta para el cuatrienio.
*De los 1.716 procesos de inclusion efectiva reportados en la vigencia 2016-2019, 959 corresponden al entorno productivo y 757 al entorno educativo.
*De las 560 personas con discapacidad que han sido incluidas efectivamente en lo corrido de la vigencia 2019, 255 han sido en entorno educativo y 305 en entorno productivo.
*Se consolida el proceso de fortalecimiento para el emprendimiento de cuidadoras de participantes del servicio social Centros CRECER, Estrategia de Inclusión Comunitaria, CADIS y Servicio Social Centros Integrarte. </t>
  </si>
  <si>
    <t xml:space="preserve">En la vigencia 2019, 1089 ciudadanos habitantes de calle participaron en procesos de superación, de los cuales 165 culminaron con éxito, sin embargo no se alcanzó el cumplimiento de la meta propuesta.
Durante el 2019 los hogares de paso implementaron diferentes estrategias de convocatoria con el fin de atraer ciudadanos habitantes de calle nuevos a los servicios y realizar seguimiento y acompañamiento para remitir al Centro de Atención Transitoria (CAT) y a las Comunidades de Vida para iniciar procesos de superación de la habitabilidad en calle. En este marco, el Hogar de Paso Cra 35 estableció un grupo específico de seguimiento para los participantes interesados en continuar su proceso de superación de la habitabilidad en calle, lo cual ha favorecido la permanencia de los participantes en el Centro de Atención Transitoria-CAT y Comunidades de Vida, generando una mayor adherencia a los procesos adelantados en estos centros. 
Se definieron nuevos grupos en los hogares de paso calle 18, cra 13 y Carreteros, con el fin de hacer remisiones desde estos hogares sin necesidad de pasar por el hogar de paso Cra 35.
En las comunidades de vida se ha logrado un acompañamiento personalizado a los participantes frente al cumplimiento de su plan de atención individual, realizando atenciones grupales e individuales con cada ciudadano.
En el marco  del proceso adelantado en el componente de inclusión familiar se establece la estrategia de día de la familia de manera trimestral en El Camino, favoreciendo el establecimiento de redes de apoyo sólidas que posibilitan la sostenibilidad de los participantes  de la Comunidad. 
Por su parte, desde las acciones implementadas que responden al objetivo del CAT se desarrollaron los ejes transversales: atención social, reducción del riesgo y mitigación del daño, inclusión social y ejercicio de la ciudadanía, a través de los cuales se propendió por el reconocimiento en el desarrollo o fortalecimiento de habilidades, destrezas y competencias, como escenario de oportunidades en los proceso de inclusión, en la toma de conciencia frente a la importancia de cumplir normas básicas para la sana y armónica convivencia en comunidad, al compartir espacios y escenarios comunes. 
En las comunidades de vida y el centro de alta dependencia funcional se ha promovido y fortalecido el proceso de inclusión social a partir del desarrollo personal, por medio del acompañamiento psicosocial, la identificación de redes de apoyo y la reducción del riesgo y daño por el consumo de sustancias psicoactivas.
Durante el 2019 en el CAT, las comunidades de vida y el centro de alta dependencia funcional se atendieron 785 ciudadanos que iniciaron un proceso de superación de la habitabilidad en calle, de los cuales   165  han finalizado su proceso de atención por cumplimiento de metas personales.
 Lo anterior responde a la implementación de estrategias de atención individual y seguimiento permanente que se realiza desde el momento en que los habitantes de calle son contactados por el equipo de contacto activo y son remitidos a los hogares de paso donde se complementa la atención de sus necesidades básicas  con el acompañamiento psicosocial permanente, con el propósito de generar reflexiones que conlleven a los participantes a iniciar un proceso de superación de la habitabilidad en calle.
</t>
  </si>
  <si>
    <t xml:space="preserve">Se actualiza reporte de 2019 y se deja mismo reporte para la vigencia 2020 porque este es anual </t>
  </si>
  <si>
    <t>Durante la vigencia 2020, se presentó una disminución a la oportunidad de atención, respecto a la diciembre de 2019, toda que vez que a raiz de la situación generada en el marco de la emergencia decretada en la ciudad de Bogotá, disminuyó el recurso humano disponible para la atención en las comisarias. Sin embargo,  para efectos de hacer una valoración de referencia de esta cifra, es menester considerar que la administración inició el año 2016 con una atención oportuna del 46% referenciada en Plan de Desarrollo Bogotá Mejor para Todos. Esto representa una significativa mejora que se materializa en un sistema más eficiente y oportuno para la protección de las víctimas de la violencia intrafamiliar en Bogotá. La atención bajo el sistema de justicia oral, así como las intervenciones de mejora en la operación (actualización de modelos e instrumentos) en las Comisarías de Familia permitirá la aplicación de los principios de inmediación, concentración, celeridad y economía procesal dentro de las actuaciones propias de las Comisarías de Familia, brindando un mejor servicio a las víctimas de violencia intrafamiliar en la ciudad.</t>
  </si>
  <si>
    <t>SIDS</t>
  </si>
  <si>
    <t>meta producto 382 - SED</t>
  </si>
  <si>
    <t>meta7 proyecto 1096 sdis Y Meta producto 382SED</t>
  </si>
  <si>
    <t>SDS. Proyecto 1187</t>
  </si>
  <si>
    <t>SDS. Proyecto 1190</t>
  </si>
  <si>
    <t>05. Desarrollo integral para la felicidad y el ejercicio de la ciudadanía</t>
  </si>
  <si>
    <t>Reducir en un 5% de la población habitante de calle entre 8 a 28 años, mediante acciones de reinserción a la sociedad y de prevención.</t>
  </si>
  <si>
    <t>Se incrementará el 30% de jóvenes que finalizarán proceso de formación en habilidades, capacidades, y competencias en cultura ciudadana o laborales.</t>
  </si>
  <si>
    <t>Personas</t>
  </si>
  <si>
    <t xml:space="preserve">SDIS </t>
  </si>
  <si>
    <t>Ajustado 2019 de acuerdo con SDIS.</t>
  </si>
  <si>
    <t>SED. Proyecto inversión 1040</t>
  </si>
  <si>
    <t>Reasentar a 4286 familias localizadas en zonas de riesgo no mitigable (286 a cargo del IDIGER)</t>
  </si>
  <si>
    <t>ANEXO 08 - AVANCE DE METAS DE RESULTADO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</si>
</sst>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rgb="FF000000"/>
      <name val="Calibri"/>
    </font>
    <font>
      <b/>
      <sz val="9"/>
      <color indexed="81"/>
      <name val="Tahoma"/>
      <family val="2"/>
    </font>
    <font>
      <sz val="9"/>
      <color indexed="81"/>
      <name val="Tahoma"/>
      <family val="2"/>
    </font>
    <font>
      <sz val="11"/>
      <color rgb="FFFF000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1"/>
      <color rgb="FFFFFFFF"/>
      <name val="Calibri"/>
      <family val="2"/>
      <scheme val="minor"/>
    </font>
    <font>
      <sz val="11"/>
      <color rgb="FFFFFFFF"/>
      <name val="Calibri"/>
      <family val="2"/>
      <scheme val="minor"/>
    </font>
    <font>
      <sz val="11"/>
      <name val="Calibri"/>
      <family val="2"/>
      <scheme val="minor"/>
    </font>
  </fonts>
  <fills count="5">
    <fill>
      <patternFill patternType="none"/>
    </fill>
    <fill>
      <patternFill patternType="gray125"/>
    </fill>
    <fill>
      <patternFill patternType="solid">
        <fgColor rgb="FF00B0F0"/>
        <bgColor rgb="FF00B0F0"/>
      </patternFill>
    </fill>
    <fill>
      <patternFill patternType="solid">
        <fgColor theme="4" tint="0.59999389629810485"/>
        <bgColor indexed="64"/>
      </patternFill>
    </fill>
    <fill>
      <patternFill patternType="solid">
        <fgColor theme="7" tint="0.59999389629810485"/>
        <bgColor indexed="64"/>
      </patternFill>
    </fill>
  </fills>
  <borders count="9">
    <border>
      <left/>
      <right/>
      <top/>
      <bottom/>
      <diagonal/>
    </border>
    <border>
      <left/>
      <right/>
      <top style="thin">
        <color rgb="FF000000"/>
      </top>
      <bottom style="double">
        <color rgb="FF000000"/>
      </bottom>
      <diagonal/>
    </border>
    <border>
      <left/>
      <right/>
      <top/>
      <bottom/>
      <diagonal/>
    </border>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thin">
        <color rgb="FF000000"/>
      </bottom>
      <diagonal/>
    </border>
  </borders>
  <cellStyleXfs count="1">
    <xf numFmtId="0" fontId="0" fillId="0" borderId="0"/>
  </cellStyleXfs>
  <cellXfs count="108">
    <xf numFmtId="0" fontId="0" fillId="0" borderId="0" xfId="0" applyFont="1" applyAlignment="1"/>
    <xf numFmtId="0" fontId="4" fillId="0" borderId="0" xfId="0" applyFont="1" applyAlignment="1"/>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0" fontId="4" fillId="2" borderId="3" xfId="0" applyFont="1" applyFill="1" applyBorder="1" applyAlignment="1">
      <alignment vertical="center"/>
    </xf>
    <xf numFmtId="0" fontId="4" fillId="0" borderId="3" xfId="0" applyFont="1" applyFill="1" applyBorder="1" applyAlignment="1"/>
    <xf numFmtId="0" fontId="4" fillId="0" borderId="3" xfId="0" applyFont="1" applyFill="1" applyBorder="1" applyAlignment="1">
      <alignment horizontal="left"/>
    </xf>
    <xf numFmtId="0" fontId="4" fillId="0" borderId="0" xfId="0" applyFont="1" applyAlignment="1"/>
    <xf numFmtId="0" fontId="4" fillId="0" borderId="0" xfId="0" applyFont="1" applyFill="1" applyAlignment="1"/>
    <xf numFmtId="0" fontId="4" fillId="0" borderId="0" xfId="0" applyFont="1" applyAlignment="1">
      <alignment horizontal="right"/>
    </xf>
    <xf numFmtId="0" fontId="4" fillId="4" borderId="0" xfId="0" applyFont="1" applyFill="1" applyAlignment="1"/>
    <xf numFmtId="0" fontId="4" fillId="0" borderId="0" xfId="0" applyFont="1" applyFill="1" applyAlignment="1">
      <alignment horizontal="right"/>
    </xf>
    <xf numFmtId="0" fontId="4" fillId="0" borderId="0" xfId="0" applyFont="1" applyFill="1" applyAlignment="1"/>
    <xf numFmtId="0" fontId="4" fillId="3" borderId="0" xfId="0" applyFont="1" applyFill="1" applyAlignment="1"/>
    <xf numFmtId="3" fontId="4" fillId="0" borderId="0" xfId="0" applyNumberFormat="1" applyFont="1" applyFill="1" applyAlignment="1">
      <alignment horizontal="right"/>
    </xf>
    <xf numFmtId="14" fontId="4" fillId="0" borderId="3" xfId="0" applyNumberFormat="1" applyFont="1" applyFill="1" applyBorder="1" applyAlignment="1"/>
    <xf numFmtId="3" fontId="4" fillId="0" borderId="0" xfId="0" applyNumberFormat="1" applyFont="1" applyFill="1" applyAlignment="1">
      <alignment horizontal="center" vertical="center"/>
    </xf>
    <xf numFmtId="0" fontId="4" fillId="0" borderId="0" xfId="0" applyFont="1" applyFill="1" applyAlignment="1">
      <alignment horizontal="left"/>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5" fillId="0" borderId="0" xfId="0" applyFont="1" applyAlignment="1">
      <alignment horizont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2" borderId="3" xfId="0" applyFont="1" applyFill="1" applyBorder="1" applyAlignment="1">
      <alignment horizontal="left" vertical="center"/>
    </xf>
    <xf numFmtId="0" fontId="8" fillId="2" borderId="3" xfId="0" applyFont="1" applyFill="1" applyBorder="1"/>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wrapText="1"/>
    </xf>
    <xf numFmtId="164" fontId="4" fillId="0" borderId="0" xfId="0" applyNumberFormat="1" applyFont="1" applyAlignment="1">
      <alignment horizontal="center"/>
    </xf>
    <xf numFmtId="0" fontId="4" fillId="0" borderId="3" xfId="0" applyFont="1" applyFill="1" applyBorder="1" applyAlignment="1">
      <alignment horizontal="center"/>
    </xf>
    <xf numFmtId="3" fontId="4" fillId="0" borderId="0" xfId="0" applyNumberFormat="1" applyFont="1" applyAlignment="1">
      <alignment horizontal="center"/>
    </xf>
    <xf numFmtId="14" fontId="4" fillId="0" borderId="3" xfId="0" applyNumberFormat="1" applyFont="1" applyFill="1" applyBorder="1"/>
    <xf numFmtId="0" fontId="4" fillId="0" borderId="3" xfId="0" applyFont="1" applyFill="1" applyBorder="1" applyAlignment="1">
      <alignment horizontal="left" vertical="center"/>
    </xf>
    <xf numFmtId="0" fontId="4" fillId="0" borderId="3" xfId="0" applyFont="1" applyFill="1" applyBorder="1"/>
    <xf numFmtId="0" fontId="7" fillId="2" borderId="3" xfId="0" applyFont="1" applyFill="1" applyBorder="1" applyAlignment="1">
      <alignment vertical="center"/>
    </xf>
    <xf numFmtId="0" fontId="8" fillId="2" borderId="3" xfId="0" applyFont="1" applyFill="1" applyBorder="1" applyAlignment="1">
      <alignment vertical="center"/>
    </xf>
    <xf numFmtId="0" fontId="8" fillId="2" borderId="3"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3"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wrapText="1"/>
    </xf>
    <xf numFmtId="3" fontId="4" fillId="0" borderId="0" xfId="0" applyNumberFormat="1" applyFont="1" applyFill="1" applyAlignment="1">
      <alignment horizontal="center"/>
    </xf>
    <xf numFmtId="14" fontId="4" fillId="0" borderId="3" xfId="0" applyNumberFormat="1" applyFont="1" applyFill="1" applyBorder="1" applyAlignment="1">
      <alignment horizontal="right"/>
    </xf>
    <xf numFmtId="0" fontId="4" fillId="0" borderId="3" xfId="0" applyFont="1" applyBorder="1" applyAlignment="1">
      <alignment horizontal="left"/>
    </xf>
    <xf numFmtId="0" fontId="4" fillId="4" borderId="0" xfId="0" applyFont="1" applyFill="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wrapText="1"/>
    </xf>
    <xf numFmtId="3" fontId="4" fillId="4" borderId="0" xfId="0" applyNumberFormat="1" applyFont="1" applyFill="1" applyAlignment="1">
      <alignment horizontal="center"/>
    </xf>
    <xf numFmtId="0" fontId="4" fillId="0" borderId="0" xfId="0" applyFont="1" applyFill="1"/>
    <xf numFmtId="0" fontId="4"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wrapText="1"/>
    </xf>
    <xf numFmtId="3" fontId="4" fillId="3" borderId="0" xfId="0" applyNumberFormat="1" applyFont="1" applyFill="1" applyAlignment="1">
      <alignment horizontal="center"/>
    </xf>
    <xf numFmtId="3" fontId="4" fillId="0" borderId="3" xfId="0" applyNumberFormat="1" applyFont="1" applyFill="1" applyBorder="1" applyAlignment="1">
      <alignment horizontal="center"/>
    </xf>
    <xf numFmtId="14" fontId="4" fillId="0" borderId="3" xfId="0" applyNumberFormat="1" applyFont="1" applyFill="1" applyBorder="1" applyAlignment="1">
      <alignment horizontal="right" vertical="center"/>
    </xf>
    <xf numFmtId="0" fontId="4" fillId="0" borderId="3" xfId="0" applyFont="1" applyFill="1" applyBorder="1" applyAlignment="1">
      <alignment horizontal="right"/>
    </xf>
    <xf numFmtId="0" fontId="4" fillId="0" borderId="3" xfId="0" applyFont="1" applyBorder="1"/>
    <xf numFmtId="0" fontId="4" fillId="0" borderId="3" xfId="0" applyFont="1" applyBorder="1" applyAlignment="1">
      <alignment horizontal="center"/>
    </xf>
    <xf numFmtId="0" fontId="4" fillId="0" borderId="3" xfId="0" applyFont="1" applyBorder="1" applyAlignment="1">
      <alignment horizontal="center"/>
    </xf>
    <xf numFmtId="14" fontId="4" fillId="0" borderId="3" xfId="0" applyNumberFormat="1" applyFont="1" applyBorder="1"/>
    <xf numFmtId="0" fontId="7" fillId="2" borderId="3" xfId="0" applyFont="1" applyFill="1" applyBorder="1" applyAlignment="1">
      <alignment horizontal="left" vertical="center"/>
    </xf>
    <xf numFmtId="0" fontId="4" fillId="0" borderId="3" xfId="0" applyFont="1" applyBorder="1" applyAlignment="1">
      <alignment wrapText="1"/>
    </xf>
    <xf numFmtId="3" fontId="4" fillId="0" borderId="3" xfId="0" applyNumberFormat="1" applyFont="1" applyBorder="1" applyAlignment="1">
      <alignment horizontal="right"/>
    </xf>
    <xf numFmtId="0" fontId="4" fillId="0" borderId="3" xfId="0" applyFont="1" applyFill="1" applyBorder="1" applyAlignment="1">
      <alignment horizontal="center" wrapText="1"/>
    </xf>
    <xf numFmtId="0" fontId="4" fillId="0" borderId="3" xfId="0" applyFont="1" applyBorder="1" applyAlignment="1">
      <alignment horizontal="left" vertical="center" wrapText="1"/>
    </xf>
    <xf numFmtId="3" fontId="4" fillId="0" borderId="3" xfId="0" applyNumberFormat="1" applyFont="1" applyBorder="1" applyAlignment="1">
      <alignment horizontal="center"/>
    </xf>
    <xf numFmtId="10" fontId="4" fillId="0" borderId="0" xfId="0" applyNumberFormat="1" applyFont="1" applyAlignment="1">
      <alignment horizontal="left"/>
    </xf>
    <xf numFmtId="14" fontId="4" fillId="0" borderId="0" xfId="0" applyNumberFormat="1" applyFont="1"/>
    <xf numFmtId="0" fontId="4" fillId="0" borderId="0" xfId="0" applyFont="1" applyFill="1" applyAlignment="1">
      <alignment horizontal="center"/>
    </xf>
    <xf numFmtId="14" fontId="4" fillId="0" borderId="0" xfId="0" applyNumberFormat="1" applyFont="1" applyAlignment="1">
      <alignment horizontal="right"/>
    </xf>
    <xf numFmtId="0" fontId="9" fillId="0" borderId="0" xfId="0" applyFont="1" applyAlignment="1">
      <alignment horizontal="left"/>
    </xf>
    <xf numFmtId="0" fontId="9" fillId="0" borderId="0" xfId="0" applyFont="1" applyAlignment="1">
      <alignment horizontal="center"/>
    </xf>
    <xf numFmtId="0" fontId="9" fillId="0" borderId="0" xfId="0" applyFont="1" applyFill="1" applyAlignment="1">
      <alignment horizontal="center"/>
    </xf>
    <xf numFmtId="2" fontId="9" fillId="0" borderId="0" xfId="0" applyNumberFormat="1" applyFont="1" applyFill="1" applyAlignment="1">
      <alignment horizontal="center"/>
    </xf>
    <xf numFmtId="164" fontId="9" fillId="0" borderId="0" xfId="0" applyNumberFormat="1" applyFont="1" applyAlignment="1">
      <alignment horizontal="center"/>
    </xf>
    <xf numFmtId="164" fontId="9" fillId="0" borderId="0" xfId="0" applyNumberFormat="1" applyFont="1" applyFill="1" applyAlignment="1">
      <alignment horizontal="center"/>
    </xf>
    <xf numFmtId="2" fontId="9" fillId="0" borderId="0" xfId="0" applyNumberFormat="1" applyFont="1" applyAlignment="1">
      <alignment horizontal="center"/>
    </xf>
    <xf numFmtId="3" fontId="4" fillId="0" borderId="0" xfId="0" applyNumberFormat="1" applyFont="1" applyAlignment="1">
      <alignment horizontal="right"/>
    </xf>
    <xf numFmtId="0" fontId="4" fillId="0" borderId="0" xfId="0" applyFont="1" applyFill="1" applyAlignment="1">
      <alignment horizontal="center"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center" wrapText="1"/>
    </xf>
    <xf numFmtId="2" fontId="4" fillId="0" borderId="0" xfId="0" applyNumberFormat="1" applyFont="1" applyAlignment="1">
      <alignment horizontal="center"/>
    </xf>
    <xf numFmtId="0" fontId="3" fillId="0" borderId="0" xfId="0" applyFont="1" applyAlignment="1">
      <alignment horizontal="right"/>
    </xf>
    <xf numFmtId="0" fontId="3" fillId="2" borderId="2" xfId="0" applyFont="1" applyFill="1" applyBorder="1" applyAlignment="1"/>
    <xf numFmtId="0" fontId="3" fillId="2" borderId="2" xfId="0" applyFont="1" applyFill="1" applyBorder="1" applyAlignment="1">
      <alignment horizontal="center"/>
    </xf>
    <xf numFmtId="0" fontId="3" fillId="2" borderId="2" xfId="0" applyFont="1" applyFill="1" applyBorder="1" applyAlignment="1">
      <alignment horizontal="right"/>
    </xf>
    <xf numFmtId="0" fontId="3" fillId="2" borderId="2" xfId="0" applyFont="1" applyFill="1" applyBorder="1" applyAlignment="1">
      <alignment horizontal="left"/>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righ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wrapText="1"/>
    </xf>
    <xf numFmtId="0" fontId="4" fillId="0" borderId="4" xfId="0" applyFont="1" applyFill="1" applyBorder="1" applyAlignment="1">
      <alignment horizontal="center" vertical="center" wrapText="1"/>
    </xf>
    <xf numFmtId="3" fontId="9" fillId="0" borderId="0" xfId="0" applyNumberFormat="1" applyFont="1" applyAlignment="1">
      <alignment horizontal="center" vertical="center" wrapText="1"/>
    </xf>
    <xf numFmtId="3" fontId="9" fillId="0" borderId="0" xfId="0" applyNumberFormat="1" applyFont="1" applyFill="1" applyAlignment="1">
      <alignment horizontal="center" vertical="center" wrapText="1"/>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ucacionbogota.edu.co/portal_institucional/sites/default/files/inline-files/PW_Caracterizacion_Sector_Educativo_De_Bogota_2017.pdf" TargetMode="External"/><Relationship Id="rId1" Type="http://schemas.openxmlformats.org/officeDocument/2006/relationships/hyperlink" Target="https://educacionbogota.edu.co/portal_institucional/sites/default/files/inline-files/PW_Caracterizacion_Sector_Educativo_De_Bogota_2017.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2"/>
  <sheetViews>
    <sheetView tabSelected="1" workbookViewId="0">
      <pane xSplit="1" ySplit="3" topLeftCell="B4" activePane="bottomRight" state="frozen"/>
      <selection pane="topRight" activeCell="B1" sqref="B1"/>
      <selection pane="bottomLeft" activeCell="A4" sqref="A4"/>
      <selection pane="bottomRight" activeCell="B12" sqref="B12:B13"/>
    </sheetView>
  </sheetViews>
  <sheetFormatPr baseColWidth="10" defaultColWidth="14.44140625" defaultRowHeight="15" customHeight="1" x14ac:dyDescent="0.3"/>
  <cols>
    <col min="1" max="1" width="3.44140625" style="1" customWidth="1"/>
    <col min="2" max="2" width="62.6640625" style="1" customWidth="1"/>
    <col min="3" max="3" width="9" style="1" customWidth="1"/>
    <col min="4" max="4" width="9.6640625" style="1" customWidth="1"/>
    <col min="5" max="5" width="9.33203125" style="1" customWidth="1"/>
    <col min="6" max="6" width="7.77734375" style="1" customWidth="1"/>
    <col min="7" max="7" width="8.21875" style="1" customWidth="1"/>
    <col min="8" max="8" width="7.88671875" style="21" customWidth="1"/>
    <col min="9" max="9" width="7.6640625" style="21" customWidth="1"/>
    <col min="10" max="10" width="13.6640625" style="9" customWidth="1"/>
    <col min="11" max="11" width="25.77734375" style="20" customWidth="1"/>
    <col min="12" max="12" width="29.33203125" style="20" customWidth="1"/>
    <col min="13" max="13" width="23.33203125" style="1" customWidth="1"/>
    <col min="14" max="14" width="3.5546875" style="1" bestFit="1" customWidth="1"/>
    <col min="15" max="17" width="2.6640625" style="1" bestFit="1" customWidth="1"/>
    <col min="18" max="18" width="14.44140625" style="1"/>
    <col min="19" max="19" width="8.109375" style="1" bestFit="1" customWidth="1"/>
    <col min="20" max="20" width="33.109375" style="1" customWidth="1"/>
    <col min="21" max="16384" width="14.44140625" style="1"/>
  </cols>
  <sheetData>
    <row r="1" spans="1:21" ht="12.75" customHeight="1" x14ac:dyDescent="0.3">
      <c r="A1" s="22"/>
      <c r="B1" s="23" t="s">
        <v>164</v>
      </c>
      <c r="C1" s="23"/>
      <c r="D1" s="23"/>
      <c r="E1" s="23"/>
      <c r="F1" s="23"/>
      <c r="G1" s="23"/>
      <c r="H1" s="23"/>
      <c r="I1" s="23"/>
      <c r="J1" s="23"/>
      <c r="K1" s="23"/>
      <c r="L1" s="23"/>
      <c r="M1" s="22"/>
      <c r="N1" s="22"/>
      <c r="O1" s="22"/>
      <c r="P1" s="22"/>
    </row>
    <row r="2" spans="1:21" ht="12.75" customHeight="1" x14ac:dyDescent="0.3">
      <c r="A2" s="22"/>
      <c r="B2" s="24" t="s">
        <v>0</v>
      </c>
      <c r="C2" s="24"/>
      <c r="D2" s="24"/>
      <c r="E2" s="24"/>
      <c r="F2" s="24"/>
      <c r="G2" s="24"/>
      <c r="H2" s="24"/>
      <c r="I2" s="24"/>
      <c r="J2" s="24"/>
      <c r="K2" s="24"/>
      <c r="L2" s="24"/>
      <c r="M2" s="22"/>
      <c r="N2" s="22"/>
      <c r="O2" s="22"/>
      <c r="P2" s="22"/>
    </row>
    <row r="3" spans="1:21" ht="27.6" customHeight="1" thickBot="1" x14ac:dyDescent="0.35">
      <c r="A3" s="22"/>
      <c r="B3" s="25" t="s">
        <v>1</v>
      </c>
      <c r="C3" s="25" t="s">
        <v>2</v>
      </c>
      <c r="D3" s="26" t="s">
        <v>3</v>
      </c>
      <c r="E3" s="27">
        <v>2016</v>
      </c>
      <c r="F3" s="27">
        <v>2017</v>
      </c>
      <c r="G3" s="27">
        <v>2018</v>
      </c>
      <c r="H3" s="27">
        <v>2019</v>
      </c>
      <c r="I3" s="27">
        <v>2020</v>
      </c>
      <c r="J3" s="25" t="s">
        <v>57</v>
      </c>
      <c r="K3" s="25" t="s">
        <v>58</v>
      </c>
      <c r="L3" s="28" t="s">
        <v>59</v>
      </c>
      <c r="M3" s="22"/>
      <c r="N3" s="22"/>
      <c r="O3" s="22"/>
      <c r="P3" s="22"/>
    </row>
    <row r="4" spans="1:21" ht="12.75" customHeight="1" thickTop="1" x14ac:dyDescent="0.3">
      <c r="A4" s="22"/>
      <c r="B4" s="29" t="s">
        <v>118</v>
      </c>
      <c r="C4" s="30"/>
      <c r="D4" s="30"/>
      <c r="E4" s="30"/>
      <c r="F4" s="30"/>
      <c r="G4" s="30"/>
      <c r="H4" s="30"/>
      <c r="I4" s="30"/>
      <c r="J4" s="2"/>
      <c r="K4" s="3"/>
      <c r="L4" s="4"/>
      <c r="M4" s="22"/>
      <c r="N4" s="22"/>
      <c r="O4" s="22"/>
      <c r="P4" s="22"/>
    </row>
    <row r="5" spans="1:21" ht="12.75" customHeight="1" x14ac:dyDescent="0.3">
      <c r="A5" s="22"/>
      <c r="B5" s="31" t="s">
        <v>119</v>
      </c>
      <c r="C5" s="32" t="s">
        <v>4</v>
      </c>
      <c r="D5" s="33" t="s">
        <v>5</v>
      </c>
      <c r="E5" s="21">
        <v>16.3</v>
      </c>
      <c r="F5" s="21">
        <v>15.8</v>
      </c>
      <c r="G5" s="34">
        <v>15</v>
      </c>
      <c r="H5" s="35">
        <v>14.5</v>
      </c>
      <c r="I5" s="35"/>
      <c r="J5" s="5"/>
      <c r="K5" s="6"/>
      <c r="L5" s="17"/>
      <c r="O5" s="22"/>
      <c r="R5" s="36"/>
      <c r="S5" s="36">
        <v>142648</v>
      </c>
      <c r="T5" s="36">
        <v>144907</v>
      </c>
      <c r="U5" s="36">
        <v>149687</v>
      </c>
    </row>
    <row r="6" spans="1:21" ht="12.75" customHeight="1" x14ac:dyDescent="0.3">
      <c r="A6" s="22"/>
      <c r="B6" s="7"/>
      <c r="C6" s="7"/>
      <c r="D6" s="33" t="s">
        <v>6</v>
      </c>
      <c r="E6" s="21">
        <v>0</v>
      </c>
      <c r="F6" s="21">
        <v>13.4</v>
      </c>
      <c r="G6" s="34">
        <v>12.53</v>
      </c>
      <c r="H6" s="35">
        <v>11.52</v>
      </c>
      <c r="I6" s="35"/>
      <c r="J6" s="37">
        <v>43830</v>
      </c>
      <c r="K6" s="38" t="s">
        <v>123</v>
      </c>
      <c r="L6" s="17" t="s">
        <v>122</v>
      </c>
      <c r="O6" s="22"/>
      <c r="R6" s="36"/>
      <c r="S6" s="36">
        <v>136531</v>
      </c>
      <c r="T6" s="36">
        <v>127623</v>
      </c>
      <c r="U6" s="36">
        <v>124917</v>
      </c>
    </row>
    <row r="7" spans="1:21" ht="12.75" customHeight="1" x14ac:dyDescent="0.3">
      <c r="A7" s="22"/>
      <c r="B7" s="31" t="s">
        <v>120</v>
      </c>
      <c r="C7" s="32" t="s">
        <v>121</v>
      </c>
      <c r="D7" s="33" t="s">
        <v>5</v>
      </c>
      <c r="E7" s="21">
        <v>23</v>
      </c>
      <c r="F7" s="21">
        <v>23</v>
      </c>
      <c r="G7" s="21">
        <v>23</v>
      </c>
      <c r="H7" s="35">
        <v>24</v>
      </c>
      <c r="I7" s="35"/>
      <c r="J7" s="39"/>
      <c r="K7" s="6"/>
      <c r="L7" s="17"/>
      <c r="O7" s="22"/>
    </row>
    <row r="8" spans="1:21" ht="12.75" customHeight="1" x14ac:dyDescent="0.3">
      <c r="A8" s="22"/>
      <c r="B8" s="7"/>
      <c r="C8" s="7"/>
      <c r="D8" s="33" t="s">
        <v>6</v>
      </c>
      <c r="E8" s="21" t="s">
        <v>12</v>
      </c>
      <c r="F8" s="21">
        <v>23</v>
      </c>
      <c r="G8" s="21">
        <v>23</v>
      </c>
      <c r="H8" s="35">
        <v>24</v>
      </c>
      <c r="I8" s="35"/>
      <c r="J8" s="37">
        <v>43830</v>
      </c>
      <c r="K8" s="6" t="s">
        <v>123</v>
      </c>
      <c r="L8" s="17" t="s">
        <v>124</v>
      </c>
      <c r="O8" s="22"/>
    </row>
    <row r="9" spans="1:21" ht="12.75" customHeight="1" x14ac:dyDescent="0.3">
      <c r="A9" s="22"/>
      <c r="B9" s="40" t="s">
        <v>7</v>
      </c>
      <c r="C9" s="41"/>
      <c r="D9" s="41"/>
      <c r="E9" s="41"/>
      <c r="F9" s="41"/>
      <c r="G9" s="41"/>
      <c r="H9" s="42"/>
      <c r="I9" s="42"/>
      <c r="J9" s="43"/>
      <c r="K9" s="44"/>
      <c r="L9" s="44"/>
      <c r="M9" s="22"/>
      <c r="N9" s="22"/>
      <c r="O9" s="22"/>
      <c r="P9" s="22"/>
    </row>
    <row r="10" spans="1:21" ht="12.75" customHeight="1" x14ac:dyDescent="0.3">
      <c r="A10" s="22"/>
      <c r="B10" s="45" t="s">
        <v>8</v>
      </c>
      <c r="C10" s="46" t="s">
        <v>9</v>
      </c>
      <c r="D10" s="47" t="s">
        <v>5</v>
      </c>
      <c r="E10" s="48">
        <f>+E14+E16</f>
        <v>65363</v>
      </c>
      <c r="F10" s="48">
        <f t="shared" ref="E10:H11" si="0">+F14+F16</f>
        <v>99495</v>
      </c>
      <c r="G10" s="48">
        <f t="shared" si="0"/>
        <v>125127</v>
      </c>
      <c r="H10" s="48">
        <f t="shared" si="0"/>
        <v>148054</v>
      </c>
      <c r="I10" s="48">
        <f>+I14+I16</f>
        <v>159054</v>
      </c>
      <c r="J10" s="11"/>
      <c r="M10" s="22"/>
      <c r="N10" s="22"/>
      <c r="O10" s="22"/>
      <c r="P10" s="22"/>
    </row>
    <row r="11" spans="1:21" ht="12.75" customHeight="1" x14ac:dyDescent="0.3">
      <c r="A11" s="22"/>
      <c r="B11" s="8"/>
      <c r="C11" s="8"/>
      <c r="D11" s="47" t="s">
        <v>6</v>
      </c>
      <c r="E11" s="48">
        <f t="shared" si="0"/>
        <v>70526</v>
      </c>
      <c r="F11" s="48">
        <f t="shared" si="0"/>
        <v>98660</v>
      </c>
      <c r="G11" s="48">
        <f>+G15+G17</f>
        <v>105375</v>
      </c>
      <c r="H11" s="48">
        <f>+H15+H17</f>
        <v>129651</v>
      </c>
      <c r="I11" s="48">
        <f>+I15+I17</f>
        <v>129973</v>
      </c>
      <c r="J11" s="49">
        <v>43982</v>
      </c>
      <c r="K11" s="50" t="s">
        <v>62</v>
      </c>
      <c r="L11" s="17" t="s">
        <v>153</v>
      </c>
      <c r="M11" s="22"/>
      <c r="N11" s="22"/>
      <c r="O11" s="22"/>
      <c r="P11" s="22"/>
    </row>
    <row r="12" spans="1:21" ht="12.6" customHeight="1" x14ac:dyDescent="0.3">
      <c r="A12" s="22"/>
      <c r="B12" s="45" t="s">
        <v>10</v>
      </c>
      <c r="C12" s="46" t="s">
        <v>9</v>
      </c>
      <c r="D12" s="47" t="s">
        <v>5</v>
      </c>
      <c r="E12" s="48">
        <f>+E20+E18</f>
        <v>210263</v>
      </c>
      <c r="F12" s="48">
        <f t="shared" ref="E12:I13" si="1">+F20+F18</f>
        <v>183148</v>
      </c>
      <c r="G12" s="48">
        <f t="shared" si="1"/>
        <v>199907</v>
      </c>
      <c r="H12" s="48">
        <f t="shared" si="1"/>
        <v>221687</v>
      </c>
      <c r="I12" s="48">
        <f t="shared" si="1"/>
        <v>232687</v>
      </c>
      <c r="J12" s="11"/>
      <c r="M12" s="22"/>
      <c r="N12" s="22"/>
      <c r="O12" s="22"/>
      <c r="P12" s="22"/>
    </row>
    <row r="13" spans="1:21" ht="12.75" customHeight="1" x14ac:dyDescent="0.3">
      <c r="A13" s="22"/>
      <c r="B13" s="8"/>
      <c r="C13" s="8"/>
      <c r="D13" s="47" t="s">
        <v>6</v>
      </c>
      <c r="E13" s="48">
        <f t="shared" si="1"/>
        <v>194587</v>
      </c>
      <c r="F13" s="48">
        <f t="shared" si="1"/>
        <v>178382</v>
      </c>
      <c r="G13" s="48">
        <f t="shared" si="1"/>
        <v>184420</v>
      </c>
      <c r="H13" s="48">
        <f t="shared" si="1"/>
        <v>195875</v>
      </c>
      <c r="I13" s="48">
        <f t="shared" si="1"/>
        <v>179813</v>
      </c>
      <c r="J13" s="49">
        <v>43982</v>
      </c>
      <c r="K13" s="50" t="s">
        <v>117</v>
      </c>
      <c r="L13" s="17" t="s">
        <v>116</v>
      </c>
      <c r="M13" s="22"/>
      <c r="N13" s="22"/>
      <c r="O13" s="22"/>
      <c r="P13" s="22"/>
    </row>
    <row r="14" spans="1:21" ht="12.75" hidden="1" customHeight="1" x14ac:dyDescent="0.3">
      <c r="A14" s="22"/>
      <c r="B14" s="51" t="s">
        <v>8</v>
      </c>
      <c r="C14" s="52"/>
      <c r="D14" s="53" t="s">
        <v>5</v>
      </c>
      <c r="E14" s="54">
        <v>47863</v>
      </c>
      <c r="F14" s="54">
        <v>58995</v>
      </c>
      <c r="G14" s="54">
        <v>70127</v>
      </c>
      <c r="H14" s="54">
        <v>76054</v>
      </c>
      <c r="I14" s="54">
        <v>76054</v>
      </c>
      <c r="L14" s="17"/>
      <c r="M14" s="22"/>
      <c r="N14" s="22"/>
      <c r="O14" s="22"/>
      <c r="P14" s="22"/>
    </row>
    <row r="15" spans="1:21" ht="12.75" hidden="1" customHeight="1" x14ac:dyDescent="0.3">
      <c r="A15" s="22"/>
      <c r="B15" s="10"/>
      <c r="C15" s="52"/>
      <c r="D15" s="53" t="s">
        <v>6</v>
      </c>
      <c r="E15" s="54">
        <v>51133</v>
      </c>
      <c r="F15" s="54">
        <v>56809</v>
      </c>
      <c r="G15" s="54">
        <v>48578</v>
      </c>
      <c r="H15" s="54">
        <v>58693</v>
      </c>
      <c r="I15" s="54">
        <v>58693</v>
      </c>
      <c r="J15" s="49">
        <v>43982</v>
      </c>
      <c r="K15" s="20" t="s">
        <v>62</v>
      </c>
      <c r="L15" s="17" t="s">
        <v>87</v>
      </c>
      <c r="M15" s="22"/>
      <c r="N15" s="22"/>
      <c r="O15" s="22"/>
      <c r="P15" s="22"/>
    </row>
    <row r="16" spans="1:21" ht="12.75" hidden="1" customHeight="1" x14ac:dyDescent="0.3">
      <c r="A16" s="22"/>
      <c r="B16" s="51" t="s">
        <v>8</v>
      </c>
      <c r="C16" s="52"/>
      <c r="D16" s="53" t="s">
        <v>5</v>
      </c>
      <c r="E16" s="54">
        <v>17500</v>
      </c>
      <c r="F16" s="54">
        <v>40500</v>
      </c>
      <c r="G16" s="54">
        <v>55000</v>
      </c>
      <c r="H16" s="54">
        <v>72000</v>
      </c>
      <c r="I16" s="54">
        <v>83000</v>
      </c>
      <c r="J16" s="49"/>
      <c r="L16" s="17"/>
      <c r="M16" s="22"/>
      <c r="N16" s="22"/>
      <c r="O16" s="22"/>
      <c r="P16" s="22"/>
    </row>
    <row r="17" spans="1:16" ht="12.75" hidden="1" customHeight="1" x14ac:dyDescent="0.3">
      <c r="A17" s="22"/>
      <c r="B17" s="10"/>
      <c r="C17" s="52"/>
      <c r="D17" s="53" t="s">
        <v>6</v>
      </c>
      <c r="E17" s="54">
        <v>19393</v>
      </c>
      <c r="F17" s="54">
        <v>41851</v>
      </c>
      <c r="G17" s="54">
        <v>56797</v>
      </c>
      <c r="H17" s="54">
        <v>70958</v>
      </c>
      <c r="I17" s="54">
        <v>71280</v>
      </c>
      <c r="J17" s="49">
        <v>43982</v>
      </c>
      <c r="K17" s="20" t="s">
        <v>62</v>
      </c>
      <c r="L17" s="17" t="s">
        <v>152</v>
      </c>
      <c r="M17" s="22"/>
      <c r="N17" s="22"/>
      <c r="O17" s="22"/>
      <c r="P17" s="22"/>
    </row>
    <row r="18" spans="1:16" s="12" customFormat="1" ht="12.75" hidden="1" customHeight="1" x14ac:dyDescent="0.3">
      <c r="A18" s="55"/>
      <c r="B18" s="56" t="s">
        <v>85</v>
      </c>
      <c r="C18" s="57"/>
      <c r="D18" s="58" t="s">
        <v>5</v>
      </c>
      <c r="E18" s="59">
        <v>192763</v>
      </c>
      <c r="F18" s="59">
        <v>142648</v>
      </c>
      <c r="G18" s="59">
        <v>144907</v>
      </c>
      <c r="H18" s="59">
        <v>149687</v>
      </c>
      <c r="I18" s="59">
        <v>149687</v>
      </c>
      <c r="J18" s="11"/>
      <c r="K18" s="17"/>
      <c r="L18" s="17"/>
      <c r="M18" s="55"/>
      <c r="N18" s="55"/>
      <c r="O18" s="55"/>
      <c r="P18" s="55"/>
    </row>
    <row r="19" spans="1:16" s="12" customFormat="1" ht="12.75" hidden="1" customHeight="1" x14ac:dyDescent="0.3">
      <c r="A19" s="55"/>
      <c r="B19" s="13"/>
      <c r="C19" s="57"/>
      <c r="D19" s="58" t="s">
        <v>6</v>
      </c>
      <c r="E19" s="59">
        <v>175194</v>
      </c>
      <c r="F19" s="59">
        <v>136531</v>
      </c>
      <c r="G19" s="59">
        <v>127623</v>
      </c>
      <c r="H19" s="59">
        <v>124917</v>
      </c>
      <c r="I19" s="59">
        <f>46334+54967+7232</f>
        <v>108533</v>
      </c>
      <c r="J19" s="49">
        <v>43982</v>
      </c>
      <c r="K19" s="17" t="s">
        <v>117</v>
      </c>
      <c r="L19" s="17" t="s">
        <v>116</v>
      </c>
      <c r="N19" s="55"/>
      <c r="O19" s="55"/>
      <c r="P19" s="55"/>
    </row>
    <row r="20" spans="1:16" s="12" customFormat="1" ht="12.75" hidden="1" customHeight="1" x14ac:dyDescent="0.3">
      <c r="A20" s="55"/>
      <c r="B20" s="56" t="s">
        <v>10</v>
      </c>
      <c r="C20" s="57"/>
      <c r="D20" s="58" t="s">
        <v>5</v>
      </c>
      <c r="E20" s="59">
        <v>17500</v>
      </c>
      <c r="F20" s="59">
        <v>40500</v>
      </c>
      <c r="G20" s="59">
        <v>55000</v>
      </c>
      <c r="H20" s="59">
        <v>72000</v>
      </c>
      <c r="I20" s="59">
        <v>83000</v>
      </c>
      <c r="J20" s="14"/>
      <c r="K20" s="17"/>
      <c r="L20" s="17"/>
      <c r="M20" s="55"/>
      <c r="N20" s="55"/>
      <c r="O20" s="55"/>
      <c r="P20" s="55"/>
    </row>
    <row r="21" spans="1:16" s="12" customFormat="1" ht="12.75" hidden="1" customHeight="1" x14ac:dyDescent="0.3">
      <c r="A21" s="55"/>
      <c r="B21" s="13"/>
      <c r="C21" s="57"/>
      <c r="D21" s="58" t="s">
        <v>6</v>
      </c>
      <c r="E21" s="59">
        <v>19393</v>
      </c>
      <c r="F21" s="59">
        <v>41851</v>
      </c>
      <c r="G21" s="59">
        <v>56797</v>
      </c>
      <c r="H21" s="59">
        <v>70958</v>
      </c>
      <c r="I21" s="59">
        <v>71280</v>
      </c>
      <c r="J21" s="49">
        <v>43982</v>
      </c>
      <c r="K21" s="17" t="s">
        <v>62</v>
      </c>
      <c r="L21" s="17" t="s">
        <v>152</v>
      </c>
      <c r="M21" s="55"/>
      <c r="N21" s="55"/>
      <c r="O21" s="55"/>
      <c r="P21" s="55"/>
    </row>
    <row r="22" spans="1:16" ht="12.75" customHeight="1" x14ac:dyDescent="0.3">
      <c r="A22" s="22"/>
      <c r="B22" s="31" t="s">
        <v>86</v>
      </c>
      <c r="C22" s="32" t="s">
        <v>4</v>
      </c>
      <c r="D22" s="33" t="s">
        <v>5</v>
      </c>
      <c r="E22" s="21">
        <v>11</v>
      </c>
      <c r="F22" s="21">
        <v>10</v>
      </c>
      <c r="G22" s="35">
        <v>9</v>
      </c>
      <c r="H22" s="35"/>
      <c r="I22" s="35"/>
      <c r="J22" s="39"/>
      <c r="K22" s="6"/>
      <c r="L22" s="17"/>
      <c r="M22" s="22"/>
      <c r="N22" s="22"/>
      <c r="O22" s="22"/>
      <c r="P22" s="22"/>
    </row>
    <row r="23" spans="1:16" ht="12.75" customHeight="1" x14ac:dyDescent="0.3">
      <c r="A23" s="22"/>
      <c r="B23" s="7"/>
      <c r="C23" s="7"/>
      <c r="D23" s="33" t="s">
        <v>6</v>
      </c>
      <c r="E23" s="34">
        <v>6.8</v>
      </c>
      <c r="F23" s="21">
        <v>5.3</v>
      </c>
      <c r="G23" s="35">
        <v>4.9000000000000004</v>
      </c>
      <c r="H23" s="35"/>
      <c r="I23" s="35"/>
      <c r="J23" s="37">
        <v>43465</v>
      </c>
      <c r="K23" s="6" t="s">
        <v>126</v>
      </c>
      <c r="L23" s="17" t="s">
        <v>125</v>
      </c>
      <c r="M23" s="22"/>
      <c r="N23" s="22"/>
      <c r="O23" s="22"/>
      <c r="P23" s="22"/>
    </row>
    <row r="24" spans="1:16" ht="12.75" customHeight="1" x14ac:dyDescent="0.3">
      <c r="A24" s="22"/>
      <c r="B24" s="40" t="s">
        <v>127</v>
      </c>
      <c r="C24" s="41"/>
      <c r="D24" s="41"/>
      <c r="E24" s="41"/>
      <c r="F24" s="41"/>
      <c r="G24" s="41"/>
      <c r="H24" s="41"/>
      <c r="I24" s="41"/>
      <c r="J24" s="41"/>
      <c r="K24" s="44"/>
      <c r="L24" s="41"/>
      <c r="M24" s="22"/>
    </row>
    <row r="25" spans="1:16" ht="12.75" customHeight="1" x14ac:dyDescent="0.3">
      <c r="A25" s="22"/>
      <c r="B25" s="31" t="s">
        <v>128</v>
      </c>
      <c r="C25" s="32" t="s">
        <v>11</v>
      </c>
      <c r="D25" s="33" t="s">
        <v>5</v>
      </c>
      <c r="E25" s="36">
        <v>169</v>
      </c>
      <c r="F25" s="36">
        <v>1315</v>
      </c>
      <c r="G25" s="36">
        <v>1781</v>
      </c>
      <c r="H25" s="60">
        <v>1700</v>
      </c>
      <c r="I25" s="60">
        <v>347</v>
      </c>
      <c r="J25" s="39"/>
      <c r="K25" s="6"/>
      <c r="L25" s="17"/>
      <c r="M25" s="17"/>
    </row>
    <row r="26" spans="1:16" ht="12.75" customHeight="1" x14ac:dyDescent="0.3">
      <c r="A26" s="22"/>
      <c r="B26" s="7"/>
      <c r="C26" s="7"/>
      <c r="D26" s="33" t="s">
        <v>6</v>
      </c>
      <c r="E26" s="36">
        <v>169</v>
      </c>
      <c r="F26" s="36">
        <v>1315</v>
      </c>
      <c r="G26" s="36">
        <v>1781</v>
      </c>
      <c r="H26" s="60">
        <v>1294</v>
      </c>
      <c r="I26" s="60">
        <v>165</v>
      </c>
      <c r="J26" s="61">
        <v>43982</v>
      </c>
      <c r="K26" s="6" t="s">
        <v>140</v>
      </c>
      <c r="L26" s="17" t="s">
        <v>138</v>
      </c>
      <c r="M26" s="17" t="s">
        <v>139</v>
      </c>
    </row>
    <row r="27" spans="1:16" ht="12.75" customHeight="1" x14ac:dyDescent="0.3">
      <c r="A27" s="22"/>
      <c r="B27" s="31" t="s">
        <v>129</v>
      </c>
      <c r="C27" s="32" t="s">
        <v>11</v>
      </c>
      <c r="D27" s="33" t="s">
        <v>5</v>
      </c>
      <c r="E27" s="36">
        <v>668</v>
      </c>
      <c r="F27" s="36">
        <v>1722</v>
      </c>
      <c r="G27" s="36">
        <v>826</v>
      </c>
      <c r="H27" s="60">
        <v>1334</v>
      </c>
      <c r="I27" s="60">
        <v>938</v>
      </c>
      <c r="J27" s="62"/>
      <c r="K27" s="6"/>
      <c r="L27" s="17"/>
      <c r="M27" s="17"/>
    </row>
    <row r="28" spans="1:16" ht="12.75" customHeight="1" x14ac:dyDescent="0.3">
      <c r="A28" s="22"/>
      <c r="B28" s="7"/>
      <c r="C28" s="7"/>
      <c r="D28" s="33" t="s">
        <v>6</v>
      </c>
      <c r="E28" s="36">
        <v>668</v>
      </c>
      <c r="F28" s="36">
        <v>1722</v>
      </c>
      <c r="G28" s="36">
        <v>826</v>
      </c>
      <c r="H28" s="60">
        <v>487</v>
      </c>
      <c r="I28" s="60">
        <v>6</v>
      </c>
      <c r="J28" s="61">
        <v>43982</v>
      </c>
      <c r="K28" s="6" t="s">
        <v>140</v>
      </c>
      <c r="L28" s="17" t="s">
        <v>141</v>
      </c>
      <c r="M28" s="17" t="s">
        <v>142</v>
      </c>
    </row>
    <row r="29" spans="1:16" ht="12.75" customHeight="1" x14ac:dyDescent="0.3">
      <c r="A29" s="22"/>
      <c r="B29" s="31" t="s">
        <v>130</v>
      </c>
      <c r="C29" s="32" t="s">
        <v>11</v>
      </c>
      <c r="D29" s="33" t="s">
        <v>5</v>
      </c>
      <c r="E29" s="21">
        <v>0</v>
      </c>
      <c r="F29" s="21">
        <v>16.3</v>
      </c>
      <c r="G29" s="21">
        <v>0</v>
      </c>
      <c r="H29" s="35">
        <v>15.5</v>
      </c>
      <c r="I29" s="35">
        <v>0</v>
      </c>
      <c r="J29" s="62"/>
      <c r="K29" s="6"/>
      <c r="L29" s="39"/>
      <c r="M29" s="63"/>
    </row>
    <row r="30" spans="1:16" ht="12.75" customHeight="1" x14ac:dyDescent="0.3">
      <c r="A30" s="22"/>
      <c r="B30" s="7"/>
      <c r="C30" s="7"/>
      <c r="D30" s="33" t="s">
        <v>6</v>
      </c>
      <c r="E30" s="21">
        <v>0</v>
      </c>
      <c r="F30" s="21">
        <v>16.3</v>
      </c>
      <c r="G30" s="21">
        <v>0</v>
      </c>
      <c r="H30" s="35"/>
      <c r="I30" s="35"/>
      <c r="J30" s="62"/>
      <c r="K30" s="6"/>
      <c r="L30" s="39"/>
      <c r="M30" s="63"/>
    </row>
    <row r="31" spans="1:16" ht="12.75" customHeight="1" x14ac:dyDescent="0.3">
      <c r="A31" s="22"/>
      <c r="B31" s="31" t="s">
        <v>131</v>
      </c>
      <c r="C31" s="32" t="s">
        <v>4</v>
      </c>
      <c r="D31" s="33" t="s">
        <v>5</v>
      </c>
      <c r="E31" s="21">
        <v>0</v>
      </c>
      <c r="F31" s="34">
        <v>35</v>
      </c>
      <c r="G31" s="21">
        <v>0</v>
      </c>
      <c r="H31" s="35">
        <v>28.7</v>
      </c>
      <c r="I31" s="35">
        <v>0</v>
      </c>
      <c r="J31" s="62"/>
      <c r="K31" s="6"/>
      <c r="L31" s="17"/>
      <c r="M31" s="17"/>
      <c r="N31" s="22"/>
      <c r="O31" s="22"/>
      <c r="P31" s="22"/>
    </row>
    <row r="32" spans="1:16" ht="12.75" customHeight="1" x14ac:dyDescent="0.3">
      <c r="A32" s="22"/>
      <c r="B32" s="7"/>
      <c r="C32" s="7"/>
      <c r="D32" s="33" t="s">
        <v>6</v>
      </c>
      <c r="E32" s="21">
        <v>0</v>
      </c>
      <c r="F32" s="34">
        <v>35</v>
      </c>
      <c r="G32" s="21">
        <v>0</v>
      </c>
      <c r="H32" s="35"/>
      <c r="I32" s="35"/>
      <c r="J32" s="62"/>
      <c r="K32" s="6" t="s">
        <v>126</v>
      </c>
      <c r="L32" s="17" t="s">
        <v>143</v>
      </c>
      <c r="M32" s="17" t="s">
        <v>144</v>
      </c>
      <c r="N32" s="22"/>
      <c r="O32" s="22"/>
      <c r="P32" s="22"/>
    </row>
    <row r="33" spans="1:16" ht="12.75" customHeight="1" x14ac:dyDescent="0.3">
      <c r="A33" s="22"/>
      <c r="B33" s="31" t="s">
        <v>132</v>
      </c>
      <c r="C33" s="32" t="s">
        <v>4</v>
      </c>
      <c r="D33" s="33" t="s">
        <v>5</v>
      </c>
      <c r="E33" s="21">
        <v>0</v>
      </c>
      <c r="F33" s="21">
        <v>20</v>
      </c>
      <c r="G33" s="21">
        <v>40</v>
      </c>
      <c r="H33" s="35">
        <v>60</v>
      </c>
      <c r="I33" s="35">
        <v>80</v>
      </c>
      <c r="J33" s="62"/>
      <c r="K33" s="6"/>
      <c r="L33" s="39"/>
      <c r="M33" s="63"/>
      <c r="N33" s="22"/>
      <c r="O33" s="22"/>
      <c r="P33" s="22"/>
    </row>
    <row r="34" spans="1:16" ht="24" customHeight="1" x14ac:dyDescent="0.3">
      <c r="A34" s="22"/>
      <c r="B34" s="7"/>
      <c r="C34" s="7"/>
      <c r="D34" s="33" t="s">
        <v>6</v>
      </c>
      <c r="E34" s="21" t="s">
        <v>12</v>
      </c>
      <c r="F34" s="21" t="s">
        <v>12</v>
      </c>
      <c r="G34" s="21" t="s">
        <v>12</v>
      </c>
      <c r="H34" s="35" t="s">
        <v>12</v>
      </c>
      <c r="I34" s="35"/>
      <c r="J34" s="62"/>
      <c r="K34" s="6"/>
      <c r="L34" s="39"/>
      <c r="M34" s="63"/>
      <c r="N34" s="22"/>
      <c r="O34" s="22"/>
      <c r="P34" s="22"/>
    </row>
    <row r="35" spans="1:16" ht="12.75" customHeight="1" x14ac:dyDescent="0.3">
      <c r="A35" s="22"/>
      <c r="B35" s="31" t="s">
        <v>133</v>
      </c>
      <c r="C35" s="32" t="s">
        <v>4</v>
      </c>
      <c r="D35" s="33" t="s">
        <v>5</v>
      </c>
      <c r="E35" s="21">
        <v>0</v>
      </c>
      <c r="F35" s="21">
        <v>0</v>
      </c>
      <c r="G35" s="21">
        <v>2</v>
      </c>
      <c r="H35" s="35"/>
      <c r="I35" s="35"/>
      <c r="J35" s="62"/>
      <c r="K35" s="6"/>
      <c r="L35" s="39"/>
      <c r="M35" s="63"/>
      <c r="N35" s="22"/>
      <c r="O35" s="22"/>
      <c r="P35" s="22"/>
    </row>
    <row r="36" spans="1:16" ht="24" customHeight="1" x14ac:dyDescent="0.3">
      <c r="A36" s="22"/>
      <c r="B36" s="7"/>
      <c r="C36" s="7"/>
      <c r="D36" s="33" t="s">
        <v>6</v>
      </c>
      <c r="E36" s="21" t="s">
        <v>12</v>
      </c>
      <c r="F36" s="21" t="s">
        <v>12</v>
      </c>
      <c r="G36" s="21" t="s">
        <v>12</v>
      </c>
      <c r="H36" s="35"/>
      <c r="I36" s="35"/>
      <c r="J36" s="39"/>
      <c r="K36" s="6"/>
      <c r="L36" s="39"/>
      <c r="M36" s="63"/>
      <c r="N36" s="22"/>
      <c r="O36" s="22"/>
      <c r="P36" s="22"/>
    </row>
    <row r="37" spans="1:16" ht="12.75" customHeight="1" x14ac:dyDescent="0.3">
      <c r="A37" s="22"/>
      <c r="B37" s="31" t="s">
        <v>134</v>
      </c>
      <c r="C37" s="32" t="s">
        <v>159</v>
      </c>
      <c r="D37" s="33" t="s">
        <v>5</v>
      </c>
      <c r="E37" s="36">
        <v>4000</v>
      </c>
      <c r="F37" s="36">
        <v>7000</v>
      </c>
      <c r="G37" s="36">
        <v>17500</v>
      </c>
      <c r="H37" s="60">
        <v>21000</v>
      </c>
      <c r="I37" s="60">
        <v>22000</v>
      </c>
      <c r="J37" s="39"/>
      <c r="K37" s="6"/>
      <c r="L37" s="17"/>
      <c r="M37" s="64"/>
      <c r="N37" s="22"/>
      <c r="O37" s="22"/>
      <c r="P37" s="22"/>
    </row>
    <row r="38" spans="1:16" ht="12.75" customHeight="1" x14ac:dyDescent="0.3">
      <c r="A38" s="22"/>
      <c r="B38" s="7"/>
      <c r="C38" s="7"/>
      <c r="D38" s="33" t="s">
        <v>6</v>
      </c>
      <c r="E38" s="36">
        <v>7440</v>
      </c>
      <c r="F38" s="36">
        <v>11998</v>
      </c>
      <c r="G38" s="36">
        <v>17629</v>
      </c>
      <c r="H38" s="60">
        <v>22891</v>
      </c>
      <c r="I38" s="60">
        <v>24291</v>
      </c>
      <c r="J38" s="37">
        <v>43982</v>
      </c>
      <c r="K38" s="6" t="s">
        <v>146</v>
      </c>
      <c r="L38" s="17" t="s">
        <v>145</v>
      </c>
      <c r="M38" s="64"/>
      <c r="N38" s="22"/>
      <c r="O38" s="22"/>
      <c r="P38" s="22"/>
    </row>
    <row r="39" spans="1:16" ht="12.75" customHeight="1" x14ac:dyDescent="0.3">
      <c r="A39" s="22"/>
      <c r="B39" s="31" t="s">
        <v>135</v>
      </c>
      <c r="C39" s="32" t="s">
        <v>159</v>
      </c>
      <c r="D39" s="33" t="s">
        <v>5</v>
      </c>
      <c r="E39" s="21">
        <v>26</v>
      </c>
      <c r="F39" s="21">
        <v>490</v>
      </c>
      <c r="G39" s="21">
        <v>640</v>
      </c>
      <c r="H39" s="35">
        <v>560</v>
      </c>
      <c r="I39" s="35">
        <v>284</v>
      </c>
      <c r="J39" s="39"/>
      <c r="K39" s="6"/>
      <c r="L39" s="17"/>
      <c r="M39" s="64"/>
      <c r="N39" s="22"/>
      <c r="O39" s="22"/>
      <c r="P39" s="22"/>
    </row>
    <row r="40" spans="1:16" ht="12.75" customHeight="1" x14ac:dyDescent="0.3">
      <c r="A40" s="22"/>
      <c r="B40" s="7"/>
      <c r="C40" s="7"/>
      <c r="D40" s="33" t="s">
        <v>6</v>
      </c>
      <c r="E40" s="21">
        <v>26</v>
      </c>
      <c r="F40" s="21">
        <v>490</v>
      </c>
      <c r="G40" s="21">
        <v>640</v>
      </c>
      <c r="H40" s="35">
        <v>560</v>
      </c>
      <c r="I40" s="35">
        <v>224</v>
      </c>
      <c r="J40" s="37">
        <v>43982</v>
      </c>
      <c r="K40" s="6" t="s">
        <v>146</v>
      </c>
      <c r="L40" s="17" t="s">
        <v>147</v>
      </c>
      <c r="M40" s="64"/>
      <c r="N40" s="22"/>
      <c r="O40" s="22"/>
      <c r="P40" s="22"/>
    </row>
    <row r="41" spans="1:16" ht="12.75" customHeight="1" x14ac:dyDescent="0.3">
      <c r="A41" s="22"/>
      <c r="B41" s="31" t="s">
        <v>136</v>
      </c>
      <c r="C41" s="32" t="s">
        <v>4</v>
      </c>
      <c r="D41" s="33" t="s">
        <v>5</v>
      </c>
      <c r="E41" s="21">
        <v>11</v>
      </c>
      <c r="F41" s="21">
        <v>11</v>
      </c>
      <c r="G41" s="21">
        <v>11</v>
      </c>
      <c r="H41" s="35">
        <v>11</v>
      </c>
      <c r="I41" s="35">
        <v>11</v>
      </c>
      <c r="J41" s="39"/>
      <c r="K41" s="6"/>
      <c r="L41" s="17"/>
      <c r="M41" s="17"/>
      <c r="N41" s="22"/>
      <c r="O41" s="22"/>
      <c r="P41" s="22"/>
    </row>
    <row r="42" spans="1:16" ht="12.75" customHeight="1" x14ac:dyDescent="0.3">
      <c r="A42" s="22"/>
      <c r="B42" s="7"/>
      <c r="C42" s="7"/>
      <c r="D42" s="33" t="s">
        <v>6</v>
      </c>
      <c r="E42" s="21">
        <v>9.34</v>
      </c>
      <c r="F42" s="21">
        <v>21.99</v>
      </c>
      <c r="G42" s="21">
        <v>13</v>
      </c>
      <c r="H42" s="35">
        <v>-17</v>
      </c>
      <c r="I42" s="35">
        <v>-17</v>
      </c>
      <c r="J42" s="15">
        <v>43830</v>
      </c>
      <c r="K42" s="6" t="s">
        <v>140</v>
      </c>
      <c r="L42" s="17" t="s">
        <v>148</v>
      </c>
      <c r="M42" s="17" t="s">
        <v>149</v>
      </c>
      <c r="N42" s="22"/>
      <c r="O42" s="22"/>
      <c r="P42" s="22"/>
    </row>
    <row r="43" spans="1:16" ht="12.75" customHeight="1" x14ac:dyDescent="0.3">
      <c r="A43" s="22"/>
      <c r="B43" s="31" t="s">
        <v>137</v>
      </c>
      <c r="C43" s="32" t="s">
        <v>4</v>
      </c>
      <c r="D43" s="33" t="s">
        <v>5</v>
      </c>
      <c r="E43" s="21">
        <v>46</v>
      </c>
      <c r="F43" s="21">
        <v>60</v>
      </c>
      <c r="G43" s="21">
        <v>80</v>
      </c>
      <c r="H43" s="65">
        <v>90</v>
      </c>
      <c r="I43" s="65">
        <v>100</v>
      </c>
      <c r="J43" s="63"/>
      <c r="K43" s="50"/>
      <c r="L43" s="17"/>
      <c r="M43" s="64"/>
      <c r="N43" s="22"/>
      <c r="O43" s="22"/>
      <c r="P43" s="22"/>
    </row>
    <row r="44" spans="1:16" ht="12.75" customHeight="1" x14ac:dyDescent="0.3">
      <c r="A44" s="22"/>
      <c r="B44" s="7"/>
      <c r="C44" s="7"/>
      <c r="D44" s="33" t="s">
        <v>6</v>
      </c>
      <c r="E44" s="21">
        <v>64.599999999999994</v>
      </c>
      <c r="F44" s="21">
        <v>63</v>
      </c>
      <c r="G44" s="21">
        <v>75</v>
      </c>
      <c r="H44" s="65">
        <v>76</v>
      </c>
      <c r="I44" s="65">
        <v>71</v>
      </c>
      <c r="J44" s="66">
        <v>43982</v>
      </c>
      <c r="K44" s="50" t="s">
        <v>151</v>
      </c>
      <c r="L44" s="17" t="s">
        <v>150</v>
      </c>
      <c r="M44" s="64"/>
      <c r="N44" s="22"/>
      <c r="O44" s="22"/>
      <c r="P44" s="22"/>
    </row>
    <row r="45" spans="1:16" ht="12.75" customHeight="1" x14ac:dyDescent="0.3">
      <c r="A45" s="22"/>
      <c r="B45" s="67" t="s">
        <v>13</v>
      </c>
      <c r="C45" s="67"/>
      <c r="D45" s="67"/>
      <c r="E45" s="67"/>
      <c r="F45" s="67"/>
      <c r="G45" s="67"/>
      <c r="H45" s="67"/>
      <c r="I45" s="67"/>
      <c r="J45" s="67"/>
      <c r="K45" s="67"/>
      <c r="L45" s="67"/>
      <c r="M45" s="22"/>
      <c r="N45" s="22"/>
      <c r="O45" s="22"/>
      <c r="P45" s="22"/>
    </row>
    <row r="46" spans="1:16" ht="12.75" customHeight="1" x14ac:dyDescent="0.3">
      <c r="A46" s="22"/>
      <c r="B46" s="31" t="s">
        <v>163</v>
      </c>
      <c r="C46" s="31" t="s">
        <v>14</v>
      </c>
      <c r="D46" s="68" t="s">
        <v>5</v>
      </c>
      <c r="E46" s="16">
        <v>634</v>
      </c>
      <c r="F46" s="16">
        <v>1145</v>
      </c>
      <c r="G46" s="16">
        <v>319</v>
      </c>
      <c r="H46" s="16">
        <v>327</v>
      </c>
      <c r="I46" s="16">
        <f>18+414</f>
        <v>432</v>
      </c>
      <c r="J46" s="69"/>
      <c r="K46" s="50"/>
      <c r="L46" s="50"/>
      <c r="M46" s="22"/>
      <c r="N46" s="22"/>
      <c r="O46" s="22"/>
      <c r="P46" s="22"/>
    </row>
    <row r="47" spans="1:16" ht="12.75" customHeight="1" x14ac:dyDescent="0.3">
      <c r="A47" s="22"/>
      <c r="B47" s="7"/>
      <c r="C47" s="7"/>
      <c r="D47" s="68" t="s">
        <v>6</v>
      </c>
      <c r="E47" s="70">
        <v>634</v>
      </c>
      <c r="F47" s="70">
        <v>1145</v>
      </c>
      <c r="G47" s="70">
        <v>319</v>
      </c>
      <c r="H47" s="70">
        <v>327</v>
      </c>
      <c r="I47" s="70">
        <f>22+14</f>
        <v>36</v>
      </c>
      <c r="J47" s="49">
        <v>43982</v>
      </c>
      <c r="K47" s="50" t="s">
        <v>62</v>
      </c>
      <c r="L47" s="71"/>
    </row>
    <row r="48" spans="1:16" ht="12.75" customHeight="1" x14ac:dyDescent="0.3">
      <c r="A48" s="22"/>
      <c r="B48" s="31" t="s">
        <v>15</v>
      </c>
      <c r="C48" s="31" t="s">
        <v>14</v>
      </c>
      <c r="D48" s="68" t="s">
        <v>5</v>
      </c>
      <c r="E48" s="72">
        <v>625</v>
      </c>
      <c r="F48" s="72">
        <v>2500</v>
      </c>
      <c r="G48" s="72">
        <v>2500</v>
      </c>
      <c r="H48" s="60">
        <v>2500</v>
      </c>
      <c r="I48" s="60">
        <v>625</v>
      </c>
      <c r="J48" s="69"/>
      <c r="K48" s="50"/>
      <c r="L48" s="50"/>
      <c r="M48" s="22"/>
      <c r="N48" s="22"/>
      <c r="O48" s="22"/>
      <c r="P48" s="22"/>
    </row>
    <row r="49" spans="1:16" ht="12.75" customHeight="1" x14ac:dyDescent="0.3">
      <c r="A49" s="22"/>
      <c r="B49" s="7"/>
      <c r="C49" s="7"/>
      <c r="D49" s="68" t="s">
        <v>6</v>
      </c>
      <c r="E49" s="72">
        <v>0</v>
      </c>
      <c r="F49" s="72">
        <v>2431</v>
      </c>
      <c r="G49" s="72">
        <v>2412</v>
      </c>
      <c r="H49" s="60">
        <v>1216</v>
      </c>
      <c r="I49" s="60">
        <v>1387</v>
      </c>
      <c r="J49" s="49">
        <v>43982</v>
      </c>
      <c r="K49" s="6" t="s">
        <v>62</v>
      </c>
      <c r="L49" s="6"/>
      <c r="M49" s="22"/>
      <c r="N49" s="22"/>
      <c r="O49" s="22"/>
      <c r="P49" s="22"/>
    </row>
    <row r="50" spans="1:16" ht="12.75" customHeight="1" x14ac:dyDescent="0.3">
      <c r="A50" s="22"/>
      <c r="B50" s="67" t="s">
        <v>156</v>
      </c>
      <c r="C50" s="67"/>
      <c r="D50" s="67"/>
      <c r="E50" s="67"/>
      <c r="F50" s="67"/>
      <c r="G50" s="67"/>
      <c r="H50" s="67"/>
      <c r="I50" s="67"/>
      <c r="J50" s="67"/>
      <c r="K50" s="67"/>
      <c r="L50" s="67"/>
      <c r="M50" s="22"/>
      <c r="N50" s="22"/>
      <c r="O50" s="22"/>
      <c r="P50" s="22"/>
    </row>
    <row r="51" spans="1:16" ht="12.75" customHeight="1" x14ac:dyDescent="0.3">
      <c r="A51" s="22"/>
      <c r="B51" s="31" t="s">
        <v>157</v>
      </c>
      <c r="C51" s="31" t="s">
        <v>4</v>
      </c>
      <c r="D51" s="33" t="s">
        <v>5</v>
      </c>
      <c r="E51" s="21">
        <v>26.09</v>
      </c>
      <c r="F51" s="21">
        <v>24.09</v>
      </c>
      <c r="G51" s="21">
        <v>22.09</v>
      </c>
      <c r="H51" s="21">
        <v>21.09</v>
      </c>
      <c r="I51" s="21">
        <v>21.09</v>
      </c>
      <c r="J51" s="73"/>
      <c r="K51" s="9"/>
      <c r="L51" s="22"/>
      <c r="M51" s="22"/>
      <c r="N51" s="22"/>
      <c r="O51" s="22"/>
      <c r="P51" s="22"/>
    </row>
    <row r="52" spans="1:16" ht="12.75" customHeight="1" x14ac:dyDescent="0.3">
      <c r="A52" s="22"/>
      <c r="B52" s="7"/>
      <c r="C52" s="7"/>
      <c r="D52" s="33" t="s">
        <v>6</v>
      </c>
      <c r="E52" s="21">
        <v>0</v>
      </c>
      <c r="F52" s="21">
        <v>22.9</v>
      </c>
      <c r="G52" s="21">
        <v>21.2</v>
      </c>
      <c r="H52" s="21">
        <v>18.88</v>
      </c>
      <c r="J52" s="22"/>
      <c r="K52" s="9"/>
      <c r="L52" s="22"/>
      <c r="M52" s="22"/>
      <c r="N52" s="22"/>
      <c r="O52" s="22"/>
      <c r="P52" s="22"/>
    </row>
    <row r="53" spans="1:16" ht="12.75" customHeight="1" x14ac:dyDescent="0.3">
      <c r="A53" s="22"/>
      <c r="B53" s="31" t="s">
        <v>158</v>
      </c>
      <c r="C53" s="31" t="s">
        <v>4</v>
      </c>
      <c r="D53" s="33" t="s">
        <v>5</v>
      </c>
      <c r="E53" s="36">
        <v>1738</v>
      </c>
      <c r="F53" s="36">
        <v>438</v>
      </c>
      <c r="G53" s="36">
        <v>617</v>
      </c>
      <c r="H53" s="36">
        <v>300</v>
      </c>
      <c r="I53" s="36">
        <v>44</v>
      </c>
      <c r="J53" s="22"/>
      <c r="K53" s="9"/>
      <c r="L53" s="22"/>
      <c r="M53" s="22"/>
      <c r="N53" s="22"/>
      <c r="O53" s="22"/>
      <c r="P53" s="22"/>
    </row>
    <row r="54" spans="1:16" ht="12.75" customHeight="1" x14ac:dyDescent="0.3">
      <c r="A54" s="22"/>
      <c r="B54" s="7"/>
      <c r="C54" s="7"/>
      <c r="D54" s="33" t="s">
        <v>6</v>
      </c>
      <c r="E54" s="36">
        <v>1738</v>
      </c>
      <c r="F54" s="36">
        <v>438</v>
      </c>
      <c r="G54" s="36">
        <v>617</v>
      </c>
      <c r="H54" s="36">
        <v>824</v>
      </c>
      <c r="I54" s="36">
        <v>363</v>
      </c>
      <c r="J54" s="74">
        <v>43982</v>
      </c>
      <c r="K54" s="20" t="s">
        <v>160</v>
      </c>
      <c r="L54" s="22" t="s">
        <v>161</v>
      </c>
      <c r="M54" s="22"/>
      <c r="N54" s="22"/>
      <c r="O54" s="22"/>
      <c r="P54" s="22"/>
    </row>
    <row r="55" spans="1:16" ht="12.75" customHeight="1" x14ac:dyDescent="0.3">
      <c r="A55" s="22"/>
      <c r="B55" s="40" t="s">
        <v>16</v>
      </c>
      <c r="C55" s="41"/>
      <c r="D55" s="41"/>
      <c r="E55" s="41"/>
      <c r="F55" s="41"/>
      <c r="G55" s="41"/>
      <c r="H55" s="42"/>
      <c r="I55" s="42"/>
      <c r="J55" s="43"/>
      <c r="K55" s="44"/>
      <c r="L55" s="44"/>
      <c r="M55" s="22"/>
      <c r="N55" s="22"/>
      <c r="O55" s="22"/>
      <c r="P55" s="22"/>
    </row>
    <row r="56" spans="1:16" ht="12.75" customHeight="1" x14ac:dyDescent="0.3">
      <c r="A56" s="22"/>
      <c r="B56" s="31" t="s">
        <v>17</v>
      </c>
      <c r="C56" s="32" t="s">
        <v>11</v>
      </c>
      <c r="D56" s="33" t="s">
        <v>5</v>
      </c>
      <c r="E56" s="21">
        <v>0</v>
      </c>
      <c r="F56" s="21">
        <v>1</v>
      </c>
      <c r="G56" s="21">
        <v>1</v>
      </c>
      <c r="H56" s="75">
        <v>1</v>
      </c>
      <c r="I56" s="75">
        <v>1</v>
      </c>
      <c r="M56" s="22"/>
      <c r="N56" s="22"/>
      <c r="O56" s="22"/>
      <c r="P56" s="22"/>
    </row>
    <row r="57" spans="1:16" ht="12.75" customHeight="1" x14ac:dyDescent="0.3">
      <c r="A57" s="22"/>
      <c r="B57" s="7"/>
      <c r="C57" s="7"/>
      <c r="D57" s="33" t="s">
        <v>6</v>
      </c>
      <c r="E57" s="21">
        <v>0</v>
      </c>
      <c r="F57" s="21">
        <v>1</v>
      </c>
      <c r="G57" s="21">
        <v>1</v>
      </c>
      <c r="H57" s="75">
        <v>1</v>
      </c>
      <c r="I57" s="75">
        <v>1</v>
      </c>
      <c r="J57" s="76">
        <v>43982</v>
      </c>
      <c r="K57" s="77" t="s">
        <v>162</v>
      </c>
      <c r="M57" s="22"/>
      <c r="N57" s="22"/>
      <c r="O57" s="22"/>
      <c r="P57" s="22"/>
    </row>
    <row r="58" spans="1:16" ht="12.75" customHeight="1" x14ac:dyDescent="0.3">
      <c r="A58" s="22"/>
      <c r="B58" s="31" t="s">
        <v>18</v>
      </c>
      <c r="C58" s="32" t="s">
        <v>4</v>
      </c>
      <c r="D58" s="33" t="s">
        <v>5</v>
      </c>
      <c r="E58" s="78">
        <v>75.599999999999994</v>
      </c>
      <c r="F58" s="78">
        <v>80.5</v>
      </c>
      <c r="G58" s="78">
        <v>80.8</v>
      </c>
      <c r="H58" s="79">
        <v>81.099999999999994</v>
      </c>
      <c r="I58" s="79">
        <v>81.099999999999994</v>
      </c>
      <c r="M58" s="22"/>
      <c r="N58" s="22"/>
      <c r="O58" s="22"/>
      <c r="P58" s="22"/>
    </row>
    <row r="59" spans="1:16" ht="12.75" customHeight="1" x14ac:dyDescent="0.3">
      <c r="A59" s="22"/>
      <c r="B59" s="7"/>
      <c r="C59" s="7"/>
      <c r="D59" s="33" t="s">
        <v>6</v>
      </c>
      <c r="E59" s="78">
        <v>80.3</v>
      </c>
      <c r="F59" s="78">
        <v>84.5</v>
      </c>
      <c r="G59" s="78">
        <v>84.1</v>
      </c>
      <c r="H59" s="79">
        <v>84.1</v>
      </c>
      <c r="I59" s="79" t="s">
        <v>12</v>
      </c>
      <c r="J59" s="11">
        <v>2019</v>
      </c>
      <c r="K59" s="17" t="s">
        <v>82</v>
      </c>
      <c r="L59" s="17" t="s">
        <v>72</v>
      </c>
      <c r="M59" s="22"/>
      <c r="N59" s="22"/>
      <c r="O59" s="22"/>
      <c r="P59" s="22"/>
    </row>
    <row r="60" spans="1:16" ht="12.75" customHeight="1" x14ac:dyDescent="0.3">
      <c r="A60" s="22"/>
      <c r="B60" s="31" t="s">
        <v>19</v>
      </c>
      <c r="C60" s="32" t="s">
        <v>4</v>
      </c>
      <c r="D60" s="33" t="s">
        <v>5</v>
      </c>
      <c r="E60" s="78">
        <v>13.1</v>
      </c>
      <c r="F60" s="78">
        <v>11.9</v>
      </c>
      <c r="G60" s="78">
        <v>10.3</v>
      </c>
      <c r="H60" s="79">
        <v>9</v>
      </c>
      <c r="I60" s="79">
        <v>9</v>
      </c>
      <c r="M60" s="22"/>
      <c r="N60" s="22"/>
      <c r="O60" s="22"/>
      <c r="P60" s="22"/>
    </row>
    <row r="61" spans="1:16" ht="12.75" customHeight="1" x14ac:dyDescent="0.3">
      <c r="A61" s="22"/>
      <c r="B61" s="7"/>
      <c r="C61" s="7"/>
      <c r="D61" s="33" t="s">
        <v>6</v>
      </c>
      <c r="E61" s="78">
        <v>14.2</v>
      </c>
      <c r="F61" s="78">
        <v>14.2</v>
      </c>
      <c r="G61" s="78" t="s">
        <v>12</v>
      </c>
      <c r="H61" s="79" t="s">
        <v>12</v>
      </c>
      <c r="I61" s="79" t="s">
        <v>12</v>
      </c>
      <c r="J61" s="11">
        <v>2017</v>
      </c>
      <c r="K61" s="17" t="s">
        <v>83</v>
      </c>
      <c r="L61" s="17" t="s">
        <v>73</v>
      </c>
      <c r="M61" s="22"/>
      <c r="N61" s="22"/>
      <c r="O61" s="22"/>
      <c r="P61" s="22"/>
    </row>
    <row r="62" spans="1:16" ht="12.75" customHeight="1" x14ac:dyDescent="0.3">
      <c r="A62" s="22"/>
      <c r="B62" s="31" t="s">
        <v>20</v>
      </c>
      <c r="C62" s="32" t="s">
        <v>4</v>
      </c>
      <c r="D62" s="33" t="s">
        <v>5</v>
      </c>
      <c r="E62" s="78">
        <v>11.5</v>
      </c>
      <c r="F62" s="78">
        <v>10.5</v>
      </c>
      <c r="G62" s="78">
        <v>10.1</v>
      </c>
      <c r="H62" s="79">
        <v>9.6999999999999993</v>
      </c>
      <c r="I62" s="79">
        <v>9.5</v>
      </c>
      <c r="M62" s="22"/>
      <c r="N62" s="22"/>
      <c r="O62" s="22"/>
      <c r="P62" s="22"/>
    </row>
    <row r="63" spans="1:16" ht="12.75" customHeight="1" x14ac:dyDescent="0.3">
      <c r="A63" s="22"/>
      <c r="B63" s="7"/>
      <c r="C63" s="7"/>
      <c r="D63" s="33" t="s">
        <v>6</v>
      </c>
      <c r="E63" s="78">
        <v>8.9</v>
      </c>
      <c r="F63" s="78">
        <v>8.9</v>
      </c>
      <c r="G63" s="78" t="s">
        <v>12</v>
      </c>
      <c r="H63" s="79" t="s">
        <v>12</v>
      </c>
      <c r="I63" s="79" t="s">
        <v>12</v>
      </c>
      <c r="J63" s="11">
        <v>2017</v>
      </c>
      <c r="K63" s="17" t="s">
        <v>83</v>
      </c>
      <c r="L63" s="17" t="s">
        <v>73</v>
      </c>
      <c r="M63" s="22"/>
      <c r="N63" s="22"/>
      <c r="O63" s="22"/>
      <c r="P63" s="22"/>
    </row>
    <row r="64" spans="1:16" ht="12.75" customHeight="1" x14ac:dyDescent="0.3">
      <c r="A64" s="22"/>
      <c r="B64" s="31" t="s">
        <v>21</v>
      </c>
      <c r="C64" s="32" t="s">
        <v>4</v>
      </c>
      <c r="D64" s="33" t="s">
        <v>5</v>
      </c>
      <c r="E64" s="78">
        <v>11.9</v>
      </c>
      <c r="F64" s="78">
        <v>11.2</v>
      </c>
      <c r="G64" s="78">
        <v>10.4</v>
      </c>
      <c r="H64" s="79">
        <v>9.6</v>
      </c>
      <c r="I64" s="79">
        <v>9.6</v>
      </c>
      <c r="M64" s="22"/>
      <c r="N64" s="22"/>
      <c r="O64" s="22"/>
      <c r="P64" s="22"/>
    </row>
    <row r="65" spans="1:16" ht="12.75" customHeight="1" x14ac:dyDescent="0.3">
      <c r="A65" s="22"/>
      <c r="B65" s="7"/>
      <c r="C65" s="7"/>
      <c r="D65" s="33" t="s">
        <v>6</v>
      </c>
      <c r="E65" s="78">
        <v>9.5</v>
      </c>
      <c r="F65" s="78">
        <v>9.5</v>
      </c>
      <c r="G65" s="78" t="s">
        <v>12</v>
      </c>
      <c r="H65" s="79" t="s">
        <v>12</v>
      </c>
      <c r="I65" s="79" t="s">
        <v>12</v>
      </c>
      <c r="J65" s="11">
        <v>2017</v>
      </c>
      <c r="K65" s="17" t="s">
        <v>83</v>
      </c>
      <c r="L65" s="17" t="s">
        <v>73</v>
      </c>
      <c r="M65" s="22"/>
      <c r="N65" s="22"/>
      <c r="O65" s="22"/>
      <c r="P65" s="22"/>
    </row>
    <row r="66" spans="1:16" ht="12.75" customHeight="1" x14ac:dyDescent="0.3">
      <c r="A66" s="22"/>
      <c r="B66" s="31" t="s">
        <v>22</v>
      </c>
      <c r="C66" s="32" t="s">
        <v>4</v>
      </c>
      <c r="D66" s="33" t="s">
        <v>5</v>
      </c>
      <c r="E66" s="78">
        <v>11.6</v>
      </c>
      <c r="F66" s="78">
        <v>10.9</v>
      </c>
      <c r="G66" s="78">
        <v>10.1</v>
      </c>
      <c r="H66" s="79">
        <v>9.3000000000000007</v>
      </c>
      <c r="I66" s="79">
        <v>9.3000000000000007</v>
      </c>
      <c r="M66" s="22"/>
      <c r="N66" s="22"/>
      <c r="O66" s="22"/>
      <c r="P66" s="22"/>
    </row>
    <row r="67" spans="1:16" ht="12.75" customHeight="1" x14ac:dyDescent="0.3">
      <c r="A67" s="22"/>
      <c r="B67" s="7"/>
      <c r="C67" s="7"/>
      <c r="D67" s="33" t="s">
        <v>6</v>
      </c>
      <c r="E67" s="78">
        <v>15.3</v>
      </c>
      <c r="F67" s="78">
        <v>15.3</v>
      </c>
      <c r="G67" s="78" t="s">
        <v>12</v>
      </c>
      <c r="H67" s="79" t="s">
        <v>12</v>
      </c>
      <c r="I67" s="79" t="s">
        <v>12</v>
      </c>
      <c r="J67" s="11">
        <v>2017</v>
      </c>
      <c r="K67" s="17" t="s">
        <v>83</v>
      </c>
      <c r="L67" s="17" t="s">
        <v>73</v>
      </c>
      <c r="M67" s="22"/>
      <c r="N67" s="22"/>
      <c r="O67" s="22"/>
      <c r="P67" s="22"/>
    </row>
    <row r="68" spans="1:16" ht="12.75" customHeight="1" x14ac:dyDescent="0.3">
      <c r="A68" s="22"/>
      <c r="B68" s="45" t="s">
        <v>23</v>
      </c>
      <c r="C68" s="46" t="s">
        <v>4</v>
      </c>
      <c r="D68" s="47" t="s">
        <v>5</v>
      </c>
      <c r="E68" s="79">
        <v>25.9</v>
      </c>
      <c r="F68" s="79">
        <v>24.9</v>
      </c>
      <c r="G68" s="79">
        <v>23.9</v>
      </c>
      <c r="H68" s="79">
        <v>22.9</v>
      </c>
      <c r="I68" s="79">
        <v>22.9</v>
      </c>
      <c r="J68" s="11"/>
      <c r="K68" s="17"/>
      <c r="L68" s="17"/>
      <c r="M68" s="22"/>
      <c r="N68" s="22"/>
      <c r="O68" s="22"/>
      <c r="P68" s="22"/>
    </row>
    <row r="69" spans="1:16" ht="12.75" customHeight="1" x14ac:dyDescent="0.3">
      <c r="A69" s="22"/>
      <c r="B69" s="8"/>
      <c r="C69" s="8"/>
      <c r="D69" s="47" t="s">
        <v>6</v>
      </c>
      <c r="E69" s="79">
        <v>31.2</v>
      </c>
      <c r="F69" s="79">
        <v>31.2</v>
      </c>
      <c r="G69" s="79" t="s">
        <v>12</v>
      </c>
      <c r="H69" s="79" t="s">
        <v>12</v>
      </c>
      <c r="I69" s="79" t="s">
        <v>12</v>
      </c>
      <c r="J69" s="11">
        <v>2017</v>
      </c>
      <c r="K69" s="17" t="s">
        <v>83</v>
      </c>
      <c r="L69" s="17" t="s">
        <v>73</v>
      </c>
      <c r="M69" s="22"/>
      <c r="N69" s="22"/>
      <c r="O69" s="22"/>
      <c r="P69" s="22"/>
    </row>
    <row r="70" spans="1:16" s="12" customFormat="1" ht="12.75" customHeight="1" x14ac:dyDescent="0.3">
      <c r="A70" s="55"/>
      <c r="B70" s="45" t="s">
        <v>24</v>
      </c>
      <c r="C70" s="46" t="s">
        <v>4</v>
      </c>
      <c r="D70" s="47" t="s">
        <v>5</v>
      </c>
      <c r="E70" s="79">
        <v>18.2</v>
      </c>
      <c r="F70" s="79">
        <v>17.5</v>
      </c>
      <c r="G70" s="79">
        <v>16.7</v>
      </c>
      <c r="H70" s="79">
        <v>15.9</v>
      </c>
      <c r="I70" s="79">
        <v>15.9</v>
      </c>
      <c r="J70" s="11"/>
      <c r="K70" s="17"/>
      <c r="L70" s="17"/>
      <c r="M70" s="55"/>
      <c r="N70" s="55"/>
      <c r="O70" s="55"/>
      <c r="P70" s="55"/>
    </row>
    <row r="71" spans="1:16" s="12" customFormat="1" ht="12.75" customHeight="1" x14ac:dyDescent="0.3">
      <c r="A71" s="55"/>
      <c r="B71" s="8"/>
      <c r="C71" s="8"/>
      <c r="D71" s="47" t="s">
        <v>6</v>
      </c>
      <c r="E71" s="79">
        <v>14.6</v>
      </c>
      <c r="F71" s="79">
        <v>14.6</v>
      </c>
      <c r="G71" s="79" t="s">
        <v>12</v>
      </c>
      <c r="H71" s="79" t="s">
        <v>12</v>
      </c>
      <c r="I71" s="79" t="s">
        <v>12</v>
      </c>
      <c r="J71" s="11">
        <v>2017</v>
      </c>
      <c r="K71" s="17" t="s">
        <v>83</v>
      </c>
      <c r="L71" s="17" t="s">
        <v>73</v>
      </c>
      <c r="M71" s="55"/>
      <c r="N71" s="55"/>
      <c r="O71" s="55"/>
      <c r="P71" s="55"/>
    </row>
    <row r="72" spans="1:16" s="12" customFormat="1" ht="12.75" customHeight="1" x14ac:dyDescent="0.3">
      <c r="A72" s="55"/>
      <c r="B72" s="45" t="s">
        <v>25</v>
      </c>
      <c r="C72" s="46" t="s">
        <v>4</v>
      </c>
      <c r="D72" s="47" t="s">
        <v>5</v>
      </c>
      <c r="E72" s="80">
        <v>6.7</v>
      </c>
      <c r="F72" s="80">
        <v>6.97</v>
      </c>
      <c r="G72" s="80">
        <v>7.12</v>
      </c>
      <c r="H72" s="80">
        <v>7.15</v>
      </c>
      <c r="I72" s="80">
        <v>7.15</v>
      </c>
      <c r="J72" s="11"/>
      <c r="K72" s="17"/>
      <c r="L72" s="17"/>
      <c r="M72" s="55"/>
      <c r="N72" s="55"/>
      <c r="O72" s="55"/>
      <c r="P72" s="55"/>
    </row>
    <row r="73" spans="1:16" s="12" customFormat="1" ht="12.75" customHeight="1" x14ac:dyDescent="0.3">
      <c r="A73" s="55"/>
      <c r="B73" s="8"/>
      <c r="C73" s="8"/>
      <c r="D73" s="47" t="s">
        <v>6</v>
      </c>
      <c r="E73" s="80">
        <v>6.32</v>
      </c>
      <c r="F73" s="80">
        <v>6.22</v>
      </c>
      <c r="G73" s="80">
        <v>6.23</v>
      </c>
      <c r="H73" s="79" t="s">
        <v>12</v>
      </c>
      <c r="I73" s="79" t="s">
        <v>12</v>
      </c>
      <c r="J73" s="11">
        <v>2018</v>
      </c>
      <c r="K73" s="17" t="s">
        <v>84</v>
      </c>
      <c r="L73" s="17" t="s">
        <v>74</v>
      </c>
      <c r="M73" s="55"/>
      <c r="N73" s="55"/>
      <c r="O73" s="55"/>
      <c r="P73" s="55"/>
    </row>
    <row r="74" spans="1:16" s="12" customFormat="1" ht="12.75" customHeight="1" x14ac:dyDescent="0.3">
      <c r="A74" s="55"/>
      <c r="B74" s="45" t="s">
        <v>26</v>
      </c>
      <c r="C74" s="46" t="s">
        <v>4</v>
      </c>
      <c r="D74" s="47" t="s">
        <v>5</v>
      </c>
      <c r="E74" s="80">
        <v>6.29</v>
      </c>
      <c r="F74" s="80">
        <v>6.51</v>
      </c>
      <c r="G74" s="80">
        <v>6.69</v>
      </c>
      <c r="H74" s="80">
        <v>6.7</v>
      </c>
      <c r="I74" s="80">
        <v>6.7</v>
      </c>
      <c r="J74" s="11"/>
      <c r="K74" s="17"/>
      <c r="L74" s="17"/>
      <c r="M74" s="55"/>
      <c r="N74" s="55"/>
      <c r="O74" s="55"/>
      <c r="P74" s="55"/>
    </row>
    <row r="75" spans="1:16" s="12" customFormat="1" ht="12.75" customHeight="1" x14ac:dyDescent="0.3">
      <c r="A75" s="55"/>
      <c r="B75" s="8"/>
      <c r="C75" s="8"/>
      <c r="D75" s="47" t="s">
        <v>6</v>
      </c>
      <c r="E75" s="80">
        <v>6.03</v>
      </c>
      <c r="F75" s="80">
        <v>6.46</v>
      </c>
      <c r="G75" s="80">
        <v>6.51</v>
      </c>
      <c r="H75" s="79" t="s">
        <v>12</v>
      </c>
      <c r="I75" s="79" t="s">
        <v>12</v>
      </c>
      <c r="J75" s="11">
        <v>2018</v>
      </c>
      <c r="K75" s="17" t="s">
        <v>84</v>
      </c>
      <c r="L75" s="17" t="s">
        <v>74</v>
      </c>
      <c r="M75" s="55"/>
      <c r="N75" s="55"/>
      <c r="O75" s="55"/>
      <c r="P75" s="55"/>
    </row>
    <row r="76" spans="1:16" s="12" customFormat="1" ht="12.75" customHeight="1" x14ac:dyDescent="0.3">
      <c r="A76" s="55"/>
      <c r="B76" s="45" t="s">
        <v>27</v>
      </c>
      <c r="C76" s="46" t="s">
        <v>4</v>
      </c>
      <c r="D76" s="47" t="s">
        <v>5</v>
      </c>
      <c r="E76" s="80">
        <v>7.2</v>
      </c>
      <c r="F76" s="80">
        <v>7.41</v>
      </c>
      <c r="G76" s="80">
        <v>7.51</v>
      </c>
      <c r="H76" s="80">
        <v>7.52</v>
      </c>
      <c r="I76" s="80">
        <v>7.52</v>
      </c>
      <c r="J76" s="11"/>
      <c r="K76" s="17"/>
      <c r="L76" s="17"/>
      <c r="M76" s="55"/>
      <c r="N76" s="55"/>
      <c r="O76" s="55"/>
      <c r="P76" s="55"/>
    </row>
    <row r="77" spans="1:16" s="12" customFormat="1" ht="12.75" customHeight="1" x14ac:dyDescent="0.3">
      <c r="A77" s="55"/>
      <c r="B77" s="8"/>
      <c r="C77" s="8"/>
      <c r="D77" s="47" t="s">
        <v>6</v>
      </c>
      <c r="E77" s="80">
        <v>6.89</v>
      </c>
      <c r="F77" s="80">
        <v>7.04</v>
      </c>
      <c r="G77" s="80">
        <v>6.95</v>
      </c>
      <c r="H77" s="79" t="s">
        <v>12</v>
      </c>
      <c r="I77" s="79" t="s">
        <v>12</v>
      </c>
      <c r="J77" s="11">
        <v>2018</v>
      </c>
      <c r="K77" s="17" t="s">
        <v>84</v>
      </c>
      <c r="L77" s="17" t="s">
        <v>75</v>
      </c>
      <c r="M77" s="55"/>
      <c r="N77" s="55"/>
      <c r="O77" s="55"/>
      <c r="P77" s="55"/>
    </row>
    <row r="78" spans="1:16" ht="12.75" customHeight="1" x14ac:dyDescent="0.3">
      <c r="A78" s="22"/>
      <c r="B78" s="31" t="s">
        <v>28</v>
      </c>
      <c r="C78" s="32" t="s">
        <v>4</v>
      </c>
      <c r="D78" s="33" t="s">
        <v>5</v>
      </c>
      <c r="E78" s="81">
        <v>7</v>
      </c>
      <c r="F78" s="81">
        <v>11</v>
      </c>
      <c r="G78" s="81">
        <v>14</v>
      </c>
      <c r="H78" s="82">
        <v>17</v>
      </c>
      <c r="I78" s="82">
        <v>30</v>
      </c>
      <c r="M78" s="22"/>
      <c r="N78" s="22"/>
      <c r="O78" s="22"/>
      <c r="P78" s="22"/>
    </row>
    <row r="79" spans="1:16" ht="12.75" customHeight="1" x14ac:dyDescent="0.3">
      <c r="A79" s="22"/>
      <c r="B79" s="7"/>
      <c r="C79" s="7"/>
      <c r="D79" s="33" t="s">
        <v>6</v>
      </c>
      <c r="E79" s="81">
        <v>8.18</v>
      </c>
      <c r="F79" s="81">
        <v>10.47</v>
      </c>
      <c r="G79" s="81">
        <v>13.91</v>
      </c>
      <c r="H79" s="82">
        <v>17.62</v>
      </c>
      <c r="I79" s="79">
        <v>18.440000000000001</v>
      </c>
      <c r="J79" s="76">
        <v>43982</v>
      </c>
      <c r="K79" s="20" t="s">
        <v>62</v>
      </c>
      <c r="M79" s="22"/>
      <c r="N79" s="22"/>
      <c r="O79" s="22"/>
      <c r="P79" s="22"/>
    </row>
    <row r="80" spans="1:16" ht="12.75" customHeight="1" x14ac:dyDescent="0.3">
      <c r="A80" s="22"/>
      <c r="B80" s="31" t="s">
        <v>29</v>
      </c>
      <c r="C80" s="32" t="s">
        <v>4</v>
      </c>
      <c r="D80" s="33" t="s">
        <v>5</v>
      </c>
      <c r="E80" s="81">
        <v>27</v>
      </c>
      <c r="F80" s="81">
        <v>35</v>
      </c>
      <c r="G80" s="81">
        <v>35</v>
      </c>
      <c r="H80" s="82">
        <v>35</v>
      </c>
      <c r="I80" s="82">
        <v>35</v>
      </c>
      <c r="M80" s="22"/>
      <c r="N80" s="22"/>
      <c r="O80" s="22"/>
      <c r="P80" s="22"/>
    </row>
    <row r="81" spans="1:16" ht="12.75" customHeight="1" x14ac:dyDescent="0.3">
      <c r="A81" s="22"/>
      <c r="B81" s="7"/>
      <c r="C81" s="7"/>
      <c r="D81" s="33" t="s">
        <v>6</v>
      </c>
      <c r="E81" s="81">
        <v>30.32</v>
      </c>
      <c r="F81" s="83">
        <v>35.71</v>
      </c>
      <c r="G81" s="83">
        <v>35.71</v>
      </c>
      <c r="H81" s="80">
        <v>35.71</v>
      </c>
      <c r="I81" s="80">
        <v>37.15</v>
      </c>
      <c r="J81" s="76">
        <v>43982</v>
      </c>
      <c r="K81" s="20" t="s">
        <v>62</v>
      </c>
      <c r="M81" s="22"/>
      <c r="N81" s="22"/>
      <c r="O81" s="22"/>
      <c r="P81" s="22"/>
    </row>
    <row r="82" spans="1:16" ht="12.75" customHeight="1" x14ac:dyDescent="0.3">
      <c r="A82" s="22"/>
      <c r="B82" s="40" t="s">
        <v>30</v>
      </c>
      <c r="C82" s="41"/>
      <c r="D82" s="41"/>
      <c r="E82" s="41"/>
      <c r="F82" s="41"/>
      <c r="G82" s="41"/>
      <c r="H82" s="42"/>
      <c r="I82" s="42"/>
      <c r="J82" s="43"/>
      <c r="K82" s="44"/>
      <c r="L82" s="44"/>
      <c r="M82" s="22"/>
      <c r="N82" s="22"/>
      <c r="O82" s="22"/>
      <c r="P82" s="22"/>
    </row>
    <row r="83" spans="1:16" ht="12.75" customHeight="1" x14ac:dyDescent="0.3">
      <c r="A83" s="22"/>
      <c r="B83" s="31" t="s">
        <v>31</v>
      </c>
      <c r="C83" s="32" t="s">
        <v>4</v>
      </c>
      <c r="D83" s="33" t="s">
        <v>5</v>
      </c>
      <c r="E83" s="21">
        <v>97.5</v>
      </c>
      <c r="F83" s="21">
        <v>98</v>
      </c>
      <c r="G83" s="21">
        <v>98.5</v>
      </c>
      <c r="H83" s="75">
        <v>100</v>
      </c>
      <c r="I83" s="75">
        <v>100</v>
      </c>
      <c r="M83" s="22"/>
      <c r="N83" s="22"/>
      <c r="O83" s="22"/>
      <c r="P83" s="22"/>
    </row>
    <row r="84" spans="1:16" ht="12.75" customHeight="1" x14ac:dyDescent="0.3">
      <c r="A84" s="22"/>
      <c r="B84" s="7"/>
      <c r="C84" s="7"/>
      <c r="D84" s="33" t="s">
        <v>6</v>
      </c>
      <c r="E84" s="21">
        <v>92.1</v>
      </c>
      <c r="F84" s="21">
        <v>89.8</v>
      </c>
      <c r="G84" s="75">
        <v>107.6</v>
      </c>
      <c r="H84" s="75">
        <v>106.1</v>
      </c>
      <c r="I84" s="75" t="s">
        <v>12</v>
      </c>
      <c r="J84" s="11">
        <v>2019</v>
      </c>
      <c r="K84" s="17" t="s">
        <v>88</v>
      </c>
      <c r="L84" s="17" t="s">
        <v>61</v>
      </c>
      <c r="M84" s="22"/>
      <c r="N84" s="22"/>
      <c r="O84" s="22"/>
      <c r="P84" s="22"/>
    </row>
    <row r="85" spans="1:16" ht="12.75" customHeight="1" x14ac:dyDescent="0.3">
      <c r="A85" s="22"/>
      <c r="B85" s="31" t="s">
        <v>32</v>
      </c>
      <c r="C85" s="32" t="s">
        <v>4</v>
      </c>
      <c r="D85" s="33" t="s">
        <v>5</v>
      </c>
      <c r="E85" s="21">
        <v>90</v>
      </c>
      <c r="F85" s="21">
        <v>91.5</v>
      </c>
      <c r="G85" s="21">
        <v>93</v>
      </c>
      <c r="H85" s="75">
        <v>95</v>
      </c>
      <c r="I85" s="75">
        <v>95</v>
      </c>
      <c r="M85" s="22"/>
      <c r="N85" s="22"/>
      <c r="O85" s="22"/>
      <c r="P85" s="22"/>
    </row>
    <row r="86" spans="1:16" ht="12.75" customHeight="1" x14ac:dyDescent="0.3">
      <c r="A86" s="22"/>
      <c r="B86" s="7"/>
      <c r="C86" s="7"/>
      <c r="D86" s="33" t="s">
        <v>6</v>
      </c>
      <c r="E86" s="75">
        <v>83.1</v>
      </c>
      <c r="F86" s="75">
        <v>81.599999999999994</v>
      </c>
      <c r="G86" s="75">
        <v>97.7</v>
      </c>
      <c r="H86" s="75">
        <v>96.7</v>
      </c>
      <c r="I86" s="75" t="s">
        <v>12</v>
      </c>
      <c r="J86" s="11">
        <v>2019</v>
      </c>
      <c r="K86" s="17" t="s">
        <v>88</v>
      </c>
      <c r="L86" s="17" t="s">
        <v>60</v>
      </c>
      <c r="M86" s="22"/>
      <c r="N86" s="22"/>
      <c r="O86" s="22"/>
      <c r="P86" s="22"/>
    </row>
    <row r="87" spans="1:16" s="12" customFormat="1" ht="12.75" customHeight="1" x14ac:dyDescent="0.3">
      <c r="A87" s="55"/>
      <c r="B87" s="45" t="s">
        <v>33</v>
      </c>
      <c r="C87" s="46" t="s">
        <v>4</v>
      </c>
      <c r="D87" s="47" t="s">
        <v>5</v>
      </c>
      <c r="E87" s="75">
        <v>2.2000000000000002</v>
      </c>
      <c r="F87" s="75">
        <v>2.1</v>
      </c>
      <c r="G87" s="75">
        <v>1.8</v>
      </c>
      <c r="H87" s="75">
        <v>1.5</v>
      </c>
      <c r="I87" s="75">
        <v>1.5</v>
      </c>
      <c r="J87" s="11"/>
      <c r="K87" s="17"/>
      <c r="L87" s="17"/>
      <c r="M87" s="55"/>
      <c r="N87" s="55"/>
      <c r="O87" s="55"/>
      <c r="P87" s="55"/>
    </row>
    <row r="88" spans="1:16" s="12" customFormat="1" ht="11.25" customHeight="1" x14ac:dyDescent="0.3">
      <c r="A88" s="55"/>
      <c r="B88" s="8"/>
      <c r="C88" s="8"/>
      <c r="D88" s="47" t="s">
        <v>6</v>
      </c>
      <c r="E88" s="75">
        <v>2.7</v>
      </c>
      <c r="F88" s="75">
        <v>1.6</v>
      </c>
      <c r="G88" s="75">
        <v>1.65</v>
      </c>
      <c r="H88" s="75" t="s">
        <v>12</v>
      </c>
      <c r="I88" s="75" t="s">
        <v>12</v>
      </c>
      <c r="J88" s="11">
        <v>2018</v>
      </c>
      <c r="K88" s="17" t="s">
        <v>88</v>
      </c>
      <c r="L88" s="17"/>
      <c r="M88" s="55"/>
      <c r="N88" s="55"/>
      <c r="O88" s="55"/>
      <c r="P88" s="55"/>
    </row>
    <row r="89" spans="1:16" ht="12.75" customHeight="1" x14ac:dyDescent="0.3">
      <c r="A89" s="22"/>
      <c r="B89" s="31" t="s">
        <v>34</v>
      </c>
      <c r="C89" s="32" t="s">
        <v>4</v>
      </c>
      <c r="D89" s="33" t="s">
        <v>5</v>
      </c>
      <c r="E89" s="75">
        <v>90.2</v>
      </c>
      <c r="F89" s="75">
        <v>90.7</v>
      </c>
      <c r="G89" s="75">
        <v>91.2</v>
      </c>
      <c r="H89" s="75">
        <v>91.6</v>
      </c>
      <c r="I89" s="75">
        <v>91.6</v>
      </c>
      <c r="J89" s="11"/>
      <c r="K89" s="17"/>
      <c r="L89" s="17"/>
      <c r="M89" s="55"/>
      <c r="N89" s="22"/>
      <c r="O89" s="22"/>
      <c r="P89" s="22"/>
    </row>
    <row r="90" spans="1:16" ht="12.75" customHeight="1" x14ac:dyDescent="0.3">
      <c r="A90" s="22"/>
      <c r="B90" s="7"/>
      <c r="C90" s="7"/>
      <c r="D90" s="33" t="s">
        <v>6</v>
      </c>
      <c r="E90" s="75">
        <v>85.7</v>
      </c>
      <c r="F90" s="75">
        <v>85.7</v>
      </c>
      <c r="G90" s="75">
        <v>93.3</v>
      </c>
      <c r="H90" s="75" t="s">
        <v>12</v>
      </c>
      <c r="I90" s="75" t="s">
        <v>12</v>
      </c>
      <c r="J90" s="11">
        <v>2018</v>
      </c>
      <c r="K90" s="17" t="s">
        <v>80</v>
      </c>
      <c r="L90" s="17" t="s">
        <v>81</v>
      </c>
      <c r="M90" s="55"/>
      <c r="N90" s="22"/>
      <c r="O90" s="22"/>
      <c r="P90" s="22"/>
    </row>
    <row r="91" spans="1:16" ht="12.75" customHeight="1" x14ac:dyDescent="0.3">
      <c r="A91" s="22"/>
      <c r="B91" s="31" t="s">
        <v>35</v>
      </c>
      <c r="C91" s="32" t="s">
        <v>4</v>
      </c>
      <c r="D91" s="33" t="s">
        <v>5</v>
      </c>
      <c r="E91" s="21">
        <v>1.9</v>
      </c>
      <c r="F91" s="21">
        <v>1.8</v>
      </c>
      <c r="G91" s="21">
        <v>1.7</v>
      </c>
      <c r="H91" s="75">
        <v>1.6</v>
      </c>
      <c r="I91" s="75">
        <v>1.6</v>
      </c>
      <c r="M91" s="22"/>
      <c r="N91" s="22"/>
      <c r="O91" s="22"/>
      <c r="P91" s="22"/>
    </row>
    <row r="92" spans="1:16" ht="12.75" customHeight="1" x14ac:dyDescent="0.3">
      <c r="A92" s="22"/>
      <c r="B92" s="7"/>
      <c r="C92" s="7"/>
      <c r="D92" s="33" t="s">
        <v>6</v>
      </c>
      <c r="E92" s="75">
        <v>1.47</v>
      </c>
      <c r="F92" s="75">
        <v>1.5</v>
      </c>
      <c r="G92" s="75">
        <v>1.1200000000000001</v>
      </c>
      <c r="H92" s="75">
        <v>1.6</v>
      </c>
      <c r="I92" s="75" t="s">
        <v>12</v>
      </c>
      <c r="J92" s="11">
        <v>2019</v>
      </c>
      <c r="K92" s="17" t="s">
        <v>88</v>
      </c>
      <c r="L92" s="17"/>
      <c r="M92" s="22"/>
      <c r="N92" s="22"/>
      <c r="O92" s="22"/>
      <c r="P92" s="22"/>
    </row>
    <row r="93" spans="1:16" ht="12.75" customHeight="1" x14ac:dyDescent="0.3">
      <c r="A93" s="22"/>
      <c r="B93" s="31" t="s">
        <v>36</v>
      </c>
      <c r="C93" s="32" t="s">
        <v>11</v>
      </c>
      <c r="D93" s="33" t="s">
        <v>5</v>
      </c>
      <c r="E93" s="21">
        <v>0</v>
      </c>
      <c r="F93" s="21">
        <v>2</v>
      </c>
      <c r="G93" s="21">
        <v>3</v>
      </c>
      <c r="H93" s="75">
        <v>4</v>
      </c>
      <c r="I93" s="75">
        <v>21</v>
      </c>
      <c r="M93" s="22"/>
      <c r="N93" s="22"/>
      <c r="O93" s="22"/>
      <c r="P93" s="22"/>
    </row>
    <row r="94" spans="1:16" ht="12.75" customHeight="1" x14ac:dyDescent="0.3">
      <c r="A94" s="22"/>
      <c r="B94" s="7"/>
      <c r="C94" s="7"/>
      <c r="D94" s="33" t="s">
        <v>6</v>
      </c>
      <c r="E94" s="21">
        <v>0</v>
      </c>
      <c r="F94" s="21">
        <v>2</v>
      </c>
      <c r="G94" s="21">
        <v>3</v>
      </c>
      <c r="H94" s="75">
        <v>4</v>
      </c>
      <c r="I94" s="75">
        <v>0</v>
      </c>
      <c r="J94" s="76">
        <v>43982</v>
      </c>
      <c r="K94" s="20" t="s">
        <v>62</v>
      </c>
      <c r="M94" s="22"/>
      <c r="N94" s="22"/>
      <c r="O94" s="22"/>
      <c r="P94" s="22"/>
    </row>
    <row r="95" spans="1:16" ht="12.75" customHeight="1" x14ac:dyDescent="0.3">
      <c r="A95" s="22"/>
      <c r="B95" s="40" t="s">
        <v>37</v>
      </c>
      <c r="C95" s="41"/>
      <c r="D95" s="41"/>
      <c r="E95" s="41"/>
      <c r="F95" s="41"/>
      <c r="G95" s="41"/>
      <c r="H95" s="42"/>
      <c r="I95" s="42"/>
      <c r="J95" s="43"/>
      <c r="K95" s="44"/>
      <c r="L95" s="44"/>
      <c r="M95" s="22"/>
      <c r="N95" s="22"/>
      <c r="O95" s="22"/>
      <c r="P95" s="22"/>
    </row>
    <row r="96" spans="1:16" ht="12.75" customHeight="1" x14ac:dyDescent="0.3">
      <c r="A96" s="22"/>
      <c r="B96" s="31" t="s">
        <v>38</v>
      </c>
      <c r="C96" s="32" t="s">
        <v>9</v>
      </c>
      <c r="D96" s="33" t="s">
        <v>5</v>
      </c>
      <c r="E96" s="36">
        <v>1459</v>
      </c>
      <c r="F96" s="36">
        <v>8149</v>
      </c>
      <c r="G96" s="48">
        <f>7505+140</f>
        <v>7645</v>
      </c>
      <c r="H96" s="48">
        <f>6680+1442</f>
        <v>8122</v>
      </c>
      <c r="I96" s="48">
        <f>3207+6418</f>
        <v>9625</v>
      </c>
      <c r="J96" s="84"/>
      <c r="M96" s="22"/>
      <c r="N96" s="22"/>
      <c r="O96" s="22"/>
      <c r="P96" s="22"/>
    </row>
    <row r="97" spans="1:16" ht="12.75" customHeight="1" x14ac:dyDescent="0.3">
      <c r="A97" s="22"/>
      <c r="B97" s="7"/>
      <c r="C97" s="7"/>
      <c r="D97" s="33" t="s">
        <v>6</v>
      </c>
      <c r="E97" s="36">
        <v>1459</v>
      </c>
      <c r="F97" s="36">
        <v>8149</v>
      </c>
      <c r="G97" s="48">
        <f>7505+140</f>
        <v>7645</v>
      </c>
      <c r="H97" s="48">
        <v>8122</v>
      </c>
      <c r="I97" s="48">
        <f>785+482</f>
        <v>1267</v>
      </c>
      <c r="J97" s="76">
        <v>43982</v>
      </c>
      <c r="K97" s="20" t="s">
        <v>62</v>
      </c>
      <c r="M97" s="22"/>
      <c r="N97" s="22"/>
      <c r="O97" s="22"/>
      <c r="P97" s="22"/>
    </row>
    <row r="98" spans="1:16" ht="12.75" customHeight="1" x14ac:dyDescent="0.3">
      <c r="A98" s="22"/>
      <c r="B98" s="31" t="s">
        <v>39</v>
      </c>
      <c r="C98" s="32" t="s">
        <v>11</v>
      </c>
      <c r="D98" s="33" t="s">
        <v>5</v>
      </c>
      <c r="E98" s="21">
        <v>0</v>
      </c>
      <c r="F98" s="21">
        <v>1</v>
      </c>
      <c r="G98" s="21">
        <v>1</v>
      </c>
      <c r="H98" s="75">
        <v>1</v>
      </c>
      <c r="I98" s="75">
        <v>1</v>
      </c>
      <c r="M98" s="22"/>
      <c r="N98" s="22"/>
      <c r="O98" s="22"/>
      <c r="P98" s="22"/>
    </row>
    <row r="99" spans="1:16" ht="12.75" customHeight="1" x14ac:dyDescent="0.3">
      <c r="A99" s="22"/>
      <c r="B99" s="7"/>
      <c r="C99" s="7"/>
      <c r="D99" s="33" t="s">
        <v>6</v>
      </c>
      <c r="E99" s="21">
        <v>0</v>
      </c>
      <c r="F99" s="21">
        <v>0.5</v>
      </c>
      <c r="G99" s="21">
        <v>1</v>
      </c>
      <c r="H99" s="75">
        <v>1</v>
      </c>
      <c r="I99" s="75">
        <v>1</v>
      </c>
      <c r="J99" s="76">
        <v>43982</v>
      </c>
      <c r="K99" s="20" t="s">
        <v>62</v>
      </c>
      <c r="M99" s="22"/>
      <c r="N99" s="22"/>
      <c r="O99" s="22"/>
      <c r="P99" s="22"/>
    </row>
    <row r="100" spans="1:16" ht="12.75" customHeight="1" x14ac:dyDescent="0.3">
      <c r="A100" s="22"/>
      <c r="B100" s="40" t="s">
        <v>115</v>
      </c>
      <c r="C100" s="41"/>
      <c r="D100" s="41"/>
      <c r="E100" s="41"/>
      <c r="F100" s="41"/>
      <c r="G100" s="41"/>
      <c r="H100" s="42"/>
      <c r="I100" s="42"/>
      <c r="J100" s="43"/>
      <c r="K100" s="44"/>
      <c r="L100" s="41"/>
      <c r="M100" s="22"/>
      <c r="N100" s="22"/>
      <c r="O100" s="22"/>
      <c r="P100" s="22"/>
    </row>
    <row r="101" spans="1:16" ht="12.75" customHeight="1" x14ac:dyDescent="0.3">
      <c r="A101" s="22"/>
      <c r="B101" s="31" t="s">
        <v>89</v>
      </c>
      <c r="C101" s="32" t="s">
        <v>4</v>
      </c>
      <c r="D101" s="33" t="s">
        <v>5</v>
      </c>
      <c r="E101" s="21">
        <v>16.3</v>
      </c>
      <c r="F101" s="21">
        <v>16.100000000000001</v>
      </c>
      <c r="G101" s="21">
        <v>16.5</v>
      </c>
      <c r="H101" s="75">
        <v>15.5</v>
      </c>
      <c r="I101" s="75">
        <v>15</v>
      </c>
      <c r="L101" s="22"/>
      <c r="M101" s="22"/>
      <c r="N101" s="22"/>
      <c r="O101" s="22"/>
      <c r="P101" s="22"/>
    </row>
    <row r="102" spans="1:16" ht="12.75" customHeight="1" x14ac:dyDescent="0.3">
      <c r="A102" s="22"/>
      <c r="B102" s="7"/>
      <c r="C102" s="7"/>
      <c r="D102" s="33" t="s">
        <v>6</v>
      </c>
      <c r="E102" s="21">
        <v>18.7</v>
      </c>
      <c r="F102" s="34">
        <v>18</v>
      </c>
      <c r="G102" s="75">
        <v>18.399999999999999</v>
      </c>
      <c r="H102" s="85">
        <v>16.23</v>
      </c>
      <c r="I102" s="17" t="s">
        <v>90</v>
      </c>
      <c r="J102" s="76">
        <v>43982</v>
      </c>
      <c r="K102" s="20" t="s">
        <v>91</v>
      </c>
      <c r="L102" s="22" t="s">
        <v>92</v>
      </c>
      <c r="M102" s="22"/>
      <c r="N102" s="22"/>
      <c r="O102" s="22"/>
      <c r="P102" s="22"/>
    </row>
    <row r="103" spans="1:16" ht="12.75" customHeight="1" x14ac:dyDescent="0.3">
      <c r="A103" s="22"/>
      <c r="B103" s="31" t="s">
        <v>93</v>
      </c>
      <c r="C103" s="32" t="s">
        <v>4</v>
      </c>
      <c r="D103" s="33" t="s">
        <v>5</v>
      </c>
      <c r="E103" s="21">
        <v>15</v>
      </c>
      <c r="F103" s="21">
        <v>25</v>
      </c>
      <c r="G103" s="21">
        <v>35</v>
      </c>
      <c r="H103" s="75">
        <v>50</v>
      </c>
      <c r="I103" s="75">
        <v>50</v>
      </c>
      <c r="L103" s="22"/>
      <c r="M103" s="22"/>
      <c r="N103" s="22"/>
      <c r="O103" s="22"/>
      <c r="P103" s="22"/>
    </row>
    <row r="104" spans="1:16" ht="12.75" customHeight="1" x14ac:dyDescent="0.3">
      <c r="A104" s="22"/>
      <c r="B104" s="7"/>
      <c r="C104" s="7"/>
      <c r="D104" s="33" t="s">
        <v>6</v>
      </c>
      <c r="E104" s="21">
        <v>25</v>
      </c>
      <c r="F104" s="21">
        <v>0</v>
      </c>
      <c r="G104" s="21">
        <v>30</v>
      </c>
      <c r="H104" s="75">
        <v>60</v>
      </c>
      <c r="I104" s="17" t="s">
        <v>94</v>
      </c>
      <c r="J104" s="76">
        <v>43982</v>
      </c>
      <c r="K104" s="86" t="s">
        <v>95</v>
      </c>
      <c r="L104" s="22" t="s">
        <v>96</v>
      </c>
      <c r="M104" s="22"/>
      <c r="N104" s="22"/>
      <c r="O104" s="22"/>
      <c r="P104" s="22"/>
    </row>
    <row r="105" spans="1:16" ht="12.75" customHeight="1" x14ac:dyDescent="0.3">
      <c r="A105" s="22"/>
      <c r="B105" s="31" t="s">
        <v>97</v>
      </c>
      <c r="C105" s="32" t="s">
        <v>4</v>
      </c>
      <c r="D105" s="33" t="s">
        <v>5</v>
      </c>
      <c r="E105" s="21">
        <v>20</v>
      </c>
      <c r="F105" s="21">
        <v>29</v>
      </c>
      <c r="G105" s="21">
        <v>35</v>
      </c>
      <c r="H105" s="75">
        <v>50</v>
      </c>
      <c r="I105" s="75">
        <v>50</v>
      </c>
      <c r="L105" s="22"/>
      <c r="M105" s="22"/>
      <c r="N105" s="22"/>
      <c r="O105" s="22"/>
      <c r="P105" s="22"/>
    </row>
    <row r="106" spans="1:16" ht="12.75" customHeight="1" x14ac:dyDescent="0.3">
      <c r="A106" s="22"/>
      <c r="B106" s="7"/>
      <c r="C106" s="7"/>
      <c r="D106" s="33" t="s">
        <v>6</v>
      </c>
      <c r="E106" s="21">
        <v>8.1</v>
      </c>
      <c r="F106" s="21">
        <v>17</v>
      </c>
      <c r="G106" s="21">
        <v>29.8</v>
      </c>
      <c r="H106" s="75">
        <v>25.7</v>
      </c>
      <c r="I106" s="17" t="s">
        <v>98</v>
      </c>
      <c r="J106" s="76">
        <v>43982</v>
      </c>
      <c r="K106" s="86" t="s">
        <v>99</v>
      </c>
      <c r="L106" s="22" t="s">
        <v>100</v>
      </c>
      <c r="M106" s="22"/>
      <c r="N106" s="22"/>
      <c r="O106" s="22"/>
      <c r="P106" s="22"/>
    </row>
    <row r="107" spans="1:16" ht="12.75" customHeight="1" x14ac:dyDescent="0.3">
      <c r="A107" s="22"/>
      <c r="B107" s="31" t="s">
        <v>101</v>
      </c>
      <c r="C107" s="32" t="s">
        <v>4</v>
      </c>
      <c r="D107" s="33" t="s">
        <v>5</v>
      </c>
      <c r="E107" s="21">
        <v>11.2</v>
      </c>
      <c r="F107" s="21">
        <v>11.1</v>
      </c>
      <c r="G107" s="21">
        <v>10.71</v>
      </c>
      <c r="H107" s="75">
        <v>10.11</v>
      </c>
      <c r="I107" s="75">
        <v>9.52</v>
      </c>
      <c r="L107" s="22"/>
      <c r="M107" s="22"/>
      <c r="N107" s="22"/>
      <c r="O107" s="22"/>
      <c r="P107" s="22"/>
    </row>
    <row r="108" spans="1:16" ht="12.75" customHeight="1" x14ac:dyDescent="0.3">
      <c r="A108" s="22"/>
      <c r="B108" s="7"/>
      <c r="C108" s="7"/>
      <c r="D108" s="33" t="s">
        <v>6</v>
      </c>
      <c r="E108" s="21">
        <v>11.2</v>
      </c>
      <c r="F108" s="21">
        <v>11.2</v>
      </c>
      <c r="G108" s="21">
        <v>10.199999999999999</v>
      </c>
      <c r="H108" s="75">
        <v>10.9</v>
      </c>
      <c r="I108" s="75">
        <v>9.6999999999999993</v>
      </c>
      <c r="J108" s="76">
        <v>43982</v>
      </c>
      <c r="K108" s="87" t="s">
        <v>102</v>
      </c>
      <c r="L108" s="22" t="s">
        <v>103</v>
      </c>
      <c r="M108" s="22"/>
      <c r="N108" s="22"/>
      <c r="O108" s="22"/>
      <c r="P108" s="22"/>
    </row>
    <row r="109" spans="1:16" ht="12.75" customHeight="1" x14ac:dyDescent="0.3">
      <c r="A109" s="22"/>
      <c r="B109" s="31" t="s">
        <v>104</v>
      </c>
      <c r="C109" s="32" t="s">
        <v>4</v>
      </c>
      <c r="D109" s="33" t="s">
        <v>5</v>
      </c>
      <c r="E109" s="21">
        <v>18</v>
      </c>
      <c r="F109" s="21">
        <v>16</v>
      </c>
      <c r="G109" s="21">
        <v>14</v>
      </c>
      <c r="H109" s="75">
        <v>11</v>
      </c>
      <c r="I109" s="75">
        <v>11</v>
      </c>
      <c r="L109" s="22"/>
      <c r="M109" s="22"/>
      <c r="N109" s="22"/>
      <c r="O109" s="22"/>
      <c r="P109" s="22"/>
    </row>
    <row r="110" spans="1:16" ht="12.75" customHeight="1" x14ac:dyDescent="0.3">
      <c r="A110" s="22"/>
      <c r="B110" s="7"/>
      <c r="C110" s="7"/>
      <c r="D110" s="33" t="s">
        <v>6</v>
      </c>
      <c r="E110" s="21">
        <v>18</v>
      </c>
      <c r="F110" s="21">
        <v>15.8</v>
      </c>
      <c r="G110" s="21">
        <v>11</v>
      </c>
      <c r="H110" s="75">
        <v>6</v>
      </c>
      <c r="I110" s="75">
        <v>9</v>
      </c>
      <c r="J110" s="76">
        <v>43982</v>
      </c>
      <c r="K110" s="20" t="s">
        <v>154</v>
      </c>
      <c r="L110" s="33" t="s">
        <v>105</v>
      </c>
      <c r="M110" s="22"/>
      <c r="N110" s="22"/>
      <c r="O110" s="22"/>
      <c r="P110" s="22"/>
    </row>
    <row r="111" spans="1:16" ht="12.75" customHeight="1" x14ac:dyDescent="0.3">
      <c r="A111" s="22"/>
      <c r="B111" s="31" t="s">
        <v>106</v>
      </c>
      <c r="C111" s="88"/>
      <c r="D111" s="33" t="s">
        <v>5</v>
      </c>
      <c r="E111" s="21">
        <v>1</v>
      </c>
      <c r="F111" s="21">
        <v>1</v>
      </c>
      <c r="G111" s="89">
        <v>2.6</v>
      </c>
      <c r="H111" s="75">
        <v>0.6</v>
      </c>
      <c r="I111" s="75">
        <v>7.0000000000000007E-2</v>
      </c>
      <c r="L111" s="22"/>
      <c r="M111" s="22"/>
      <c r="N111" s="22"/>
      <c r="O111" s="22"/>
      <c r="P111" s="22"/>
    </row>
    <row r="112" spans="1:16" ht="12.75" customHeight="1" x14ac:dyDescent="0.3">
      <c r="A112" s="22"/>
      <c r="B112" s="7"/>
      <c r="C112" s="88" t="s">
        <v>11</v>
      </c>
      <c r="D112" s="33" t="s">
        <v>6</v>
      </c>
      <c r="E112" s="89">
        <v>0.78</v>
      </c>
      <c r="F112" s="21">
        <v>0.95</v>
      </c>
      <c r="G112" s="89">
        <v>2.6</v>
      </c>
      <c r="H112" s="75">
        <v>0.6</v>
      </c>
      <c r="I112" s="75">
        <v>7.0000000000000007E-2</v>
      </c>
      <c r="J112" s="76">
        <v>43982</v>
      </c>
      <c r="K112" s="20" t="s">
        <v>155</v>
      </c>
      <c r="L112" s="22" t="s">
        <v>107</v>
      </c>
      <c r="M112" s="22"/>
      <c r="N112" s="22"/>
      <c r="O112" s="22"/>
      <c r="P112" s="22"/>
    </row>
    <row r="113" spans="1:16" ht="12.75" customHeight="1" x14ac:dyDescent="0.3">
      <c r="A113" s="22"/>
      <c r="B113" s="31" t="s">
        <v>108</v>
      </c>
      <c r="C113" s="32" t="s">
        <v>11</v>
      </c>
      <c r="D113" s="33" t="s">
        <v>5</v>
      </c>
      <c r="E113" s="21">
        <v>2</v>
      </c>
      <c r="F113" s="21">
        <v>2</v>
      </c>
      <c r="G113" s="21">
        <v>4</v>
      </c>
      <c r="H113" s="75">
        <v>4</v>
      </c>
      <c r="I113" s="75">
        <v>4</v>
      </c>
      <c r="L113" s="22"/>
      <c r="M113" s="22"/>
      <c r="N113" s="22"/>
      <c r="O113" s="22"/>
      <c r="P113" s="22"/>
    </row>
    <row r="114" spans="1:16" ht="12.75" customHeight="1" x14ac:dyDescent="0.3">
      <c r="A114" s="22"/>
      <c r="B114" s="7"/>
      <c r="C114" s="7"/>
      <c r="D114" s="33" t="s">
        <v>6</v>
      </c>
      <c r="E114" s="21">
        <v>2</v>
      </c>
      <c r="F114" s="21">
        <v>2</v>
      </c>
      <c r="G114" s="21">
        <v>4</v>
      </c>
      <c r="H114" s="75">
        <v>4</v>
      </c>
      <c r="I114" s="75">
        <v>4</v>
      </c>
      <c r="J114" s="76">
        <v>43982</v>
      </c>
      <c r="K114" s="20" t="s">
        <v>155</v>
      </c>
      <c r="L114" s="22"/>
      <c r="M114" s="22"/>
      <c r="N114" s="22"/>
      <c r="O114" s="22"/>
      <c r="P114" s="22"/>
    </row>
    <row r="115" spans="1:16" ht="12.75" customHeight="1" x14ac:dyDescent="0.3">
      <c r="A115" s="22"/>
      <c r="B115" s="31" t="s">
        <v>109</v>
      </c>
      <c r="C115" s="88" t="s">
        <v>11</v>
      </c>
      <c r="D115" s="33" t="s">
        <v>5</v>
      </c>
      <c r="E115" s="21">
        <v>10</v>
      </c>
      <c r="F115" s="21">
        <v>6.8</v>
      </c>
      <c r="G115" s="21">
        <v>6.8</v>
      </c>
      <c r="H115" s="75">
        <v>7.2</v>
      </c>
      <c r="I115" s="75">
        <v>5</v>
      </c>
      <c r="L115" s="22"/>
      <c r="M115" s="22"/>
      <c r="N115" s="22"/>
      <c r="O115" s="22"/>
      <c r="P115" s="22"/>
    </row>
    <row r="116" spans="1:16" ht="12.75" customHeight="1" x14ac:dyDescent="0.3">
      <c r="A116" s="22"/>
      <c r="B116" s="7"/>
      <c r="C116" s="88"/>
      <c r="D116" s="33" t="s">
        <v>6</v>
      </c>
      <c r="E116" s="21">
        <v>6.8</v>
      </c>
      <c r="F116" s="21">
        <v>11.2</v>
      </c>
      <c r="G116" s="21">
        <v>7.2</v>
      </c>
      <c r="H116" s="75">
        <v>5</v>
      </c>
      <c r="I116" s="75">
        <v>4.2</v>
      </c>
      <c r="J116" s="76">
        <v>43982</v>
      </c>
      <c r="K116" s="20" t="s">
        <v>110</v>
      </c>
      <c r="L116" s="22"/>
      <c r="M116" s="22"/>
      <c r="N116" s="22"/>
      <c r="O116" s="22"/>
      <c r="P116" s="22"/>
    </row>
    <row r="117" spans="1:16" ht="12.75" customHeight="1" x14ac:dyDescent="0.3">
      <c r="A117" s="22"/>
      <c r="B117" s="31" t="s">
        <v>111</v>
      </c>
      <c r="C117" s="32" t="s">
        <v>4</v>
      </c>
      <c r="D117" s="33" t="s">
        <v>5</v>
      </c>
      <c r="E117" s="21">
        <v>250</v>
      </c>
      <c r="F117" s="21">
        <v>159</v>
      </c>
      <c r="G117" s="21">
        <v>85.5</v>
      </c>
      <c r="H117" s="75">
        <v>94.9</v>
      </c>
      <c r="I117" s="75">
        <v>94.9</v>
      </c>
      <c r="L117" s="22"/>
      <c r="M117" s="22"/>
      <c r="N117" s="22"/>
      <c r="O117" s="22"/>
      <c r="P117" s="22"/>
    </row>
    <row r="118" spans="1:16" ht="12.75" customHeight="1" x14ac:dyDescent="0.3">
      <c r="A118" s="22"/>
      <c r="B118" s="7"/>
      <c r="C118" s="7"/>
      <c r="D118" s="33" t="s">
        <v>6</v>
      </c>
      <c r="E118" s="21">
        <v>159</v>
      </c>
      <c r="F118" s="21">
        <v>85.5</v>
      </c>
      <c r="G118" s="21">
        <v>91.7</v>
      </c>
      <c r="H118" s="75">
        <v>92.7</v>
      </c>
      <c r="I118" s="75">
        <v>45.5</v>
      </c>
      <c r="J118" s="76">
        <v>43982</v>
      </c>
      <c r="K118" s="20" t="s">
        <v>112</v>
      </c>
      <c r="L118" s="22"/>
      <c r="M118" s="22"/>
      <c r="N118" s="22"/>
      <c r="O118" s="22"/>
      <c r="P118" s="22"/>
    </row>
    <row r="119" spans="1:16" ht="12.75" customHeight="1" x14ac:dyDescent="0.3">
      <c r="A119" s="22"/>
      <c r="B119" s="40" t="s">
        <v>113</v>
      </c>
      <c r="C119" s="41"/>
      <c r="D119" s="41"/>
      <c r="E119" s="41"/>
      <c r="F119" s="41"/>
      <c r="G119" s="41"/>
      <c r="H119" s="42"/>
      <c r="I119" s="42"/>
      <c r="J119" s="43"/>
      <c r="K119" s="44"/>
      <c r="L119" s="41"/>
      <c r="M119" s="22"/>
      <c r="N119" s="22"/>
      <c r="O119" s="22"/>
      <c r="P119" s="22"/>
    </row>
    <row r="120" spans="1:16" ht="12.75" customHeight="1" x14ac:dyDescent="0.3">
      <c r="A120" s="22"/>
      <c r="B120" s="31" t="s">
        <v>114</v>
      </c>
      <c r="C120" s="32" t="s">
        <v>4</v>
      </c>
      <c r="D120" s="33" t="s">
        <v>5</v>
      </c>
      <c r="E120" s="35">
        <v>10</v>
      </c>
      <c r="F120" s="35">
        <v>31</v>
      </c>
      <c r="G120" s="35">
        <v>40</v>
      </c>
      <c r="H120" s="35">
        <v>14</v>
      </c>
      <c r="I120" s="75">
        <v>5</v>
      </c>
      <c r="J120" s="90"/>
      <c r="L120" s="22"/>
      <c r="M120" s="22"/>
      <c r="N120" s="22"/>
      <c r="O120" s="22"/>
      <c r="P120" s="22"/>
    </row>
    <row r="121" spans="1:16" ht="12.75" customHeight="1" x14ac:dyDescent="0.3">
      <c r="A121" s="22"/>
      <c r="B121" s="7"/>
      <c r="C121" s="7"/>
      <c r="D121" s="33" t="s">
        <v>6</v>
      </c>
      <c r="E121" s="35">
        <v>10</v>
      </c>
      <c r="F121" s="35">
        <v>31</v>
      </c>
      <c r="G121" s="35">
        <v>39.71</v>
      </c>
      <c r="H121" s="35">
        <v>14</v>
      </c>
      <c r="I121" s="35">
        <v>5</v>
      </c>
      <c r="J121" s="76">
        <v>43982</v>
      </c>
      <c r="K121" s="20" t="s">
        <v>62</v>
      </c>
      <c r="L121" s="22"/>
      <c r="M121" s="22"/>
      <c r="N121" s="22"/>
      <c r="O121" s="22"/>
      <c r="P121" s="22"/>
    </row>
    <row r="122" spans="1:16" ht="12.75" customHeight="1" x14ac:dyDescent="0.3">
      <c r="A122" s="22"/>
      <c r="B122" s="40" t="s">
        <v>40</v>
      </c>
      <c r="C122" s="91"/>
      <c r="D122" s="91"/>
      <c r="E122" s="91"/>
      <c r="F122" s="91"/>
      <c r="G122" s="91"/>
      <c r="H122" s="92"/>
      <c r="I122" s="92"/>
      <c r="J122" s="93"/>
      <c r="K122" s="94"/>
      <c r="L122" s="94"/>
      <c r="M122" s="22"/>
      <c r="N122" s="22"/>
      <c r="O122" s="22"/>
      <c r="P122" s="22"/>
    </row>
    <row r="123" spans="1:16" ht="12.75" customHeight="1" x14ac:dyDescent="0.3">
      <c r="A123" s="22"/>
      <c r="B123" s="95" t="s">
        <v>41</v>
      </c>
      <c r="C123" s="96" t="s">
        <v>4</v>
      </c>
      <c r="D123" s="19" t="s">
        <v>5</v>
      </c>
      <c r="E123" s="97">
        <v>7</v>
      </c>
      <c r="F123" s="97">
        <v>10</v>
      </c>
      <c r="G123" s="97">
        <v>12</v>
      </c>
      <c r="H123" s="97">
        <v>14</v>
      </c>
      <c r="I123" s="97">
        <v>15</v>
      </c>
      <c r="J123" s="98">
        <v>2017</v>
      </c>
      <c r="K123" s="18" t="s">
        <v>76</v>
      </c>
      <c r="L123" s="19" t="s">
        <v>77</v>
      </c>
      <c r="M123" s="22"/>
      <c r="N123" s="22"/>
      <c r="O123" s="22"/>
      <c r="P123" s="22"/>
    </row>
    <row r="124" spans="1:16" ht="12.75" customHeight="1" x14ac:dyDescent="0.3">
      <c r="A124" s="22"/>
      <c r="B124" s="99"/>
      <c r="C124" s="100"/>
      <c r="D124" s="19" t="s">
        <v>6</v>
      </c>
      <c r="E124" s="97">
        <v>7.7</v>
      </c>
      <c r="F124" s="97">
        <v>9.5</v>
      </c>
      <c r="G124" s="97"/>
      <c r="H124" s="97"/>
      <c r="I124" s="97"/>
      <c r="J124" s="98"/>
      <c r="K124" s="18"/>
      <c r="L124" s="19"/>
      <c r="M124" s="22"/>
      <c r="N124" s="22"/>
      <c r="O124" s="22"/>
      <c r="P124" s="22"/>
    </row>
    <row r="125" spans="1:16" ht="12.75" customHeight="1" x14ac:dyDescent="0.3">
      <c r="A125" s="22"/>
      <c r="B125" s="95" t="s">
        <v>42</v>
      </c>
      <c r="C125" s="96" t="s">
        <v>4</v>
      </c>
      <c r="D125" s="19" t="s">
        <v>5</v>
      </c>
      <c r="E125" s="97"/>
      <c r="F125" s="97">
        <v>41.1</v>
      </c>
      <c r="G125" s="97"/>
      <c r="H125" s="97"/>
      <c r="I125" s="97"/>
      <c r="J125" s="98">
        <v>2019</v>
      </c>
      <c r="K125" s="18" t="s">
        <v>78</v>
      </c>
      <c r="L125" s="19" t="s">
        <v>79</v>
      </c>
      <c r="M125" s="22"/>
      <c r="N125" s="22"/>
      <c r="O125" s="22"/>
      <c r="P125" s="22"/>
    </row>
    <row r="126" spans="1:16" ht="12.75" customHeight="1" x14ac:dyDescent="0.3">
      <c r="A126" s="22"/>
      <c r="B126" s="99"/>
      <c r="C126" s="100"/>
      <c r="D126" s="19" t="s">
        <v>6</v>
      </c>
      <c r="E126" s="97"/>
      <c r="F126" s="97">
        <v>41.1</v>
      </c>
      <c r="G126" s="97"/>
      <c r="H126" s="97">
        <v>43.7</v>
      </c>
      <c r="I126" s="97"/>
      <c r="J126" s="98"/>
      <c r="K126" s="18"/>
      <c r="L126" s="19"/>
      <c r="M126" s="22"/>
      <c r="N126" s="22"/>
      <c r="O126" s="22"/>
      <c r="P126" s="22"/>
    </row>
    <row r="127" spans="1:16" ht="12.75" customHeight="1" x14ac:dyDescent="0.3">
      <c r="A127" s="22"/>
      <c r="B127" s="95" t="s">
        <v>43</v>
      </c>
      <c r="C127" s="96" t="s">
        <v>4</v>
      </c>
      <c r="D127" s="19" t="s">
        <v>5</v>
      </c>
      <c r="E127" s="97"/>
      <c r="F127" s="97">
        <v>14.1</v>
      </c>
      <c r="G127" s="97"/>
      <c r="H127" s="97"/>
      <c r="I127" s="97"/>
      <c r="J127" s="98">
        <v>2019</v>
      </c>
      <c r="K127" s="18" t="s">
        <v>78</v>
      </c>
      <c r="L127" s="19" t="s">
        <v>79</v>
      </c>
      <c r="M127" s="22"/>
      <c r="N127" s="22"/>
      <c r="O127" s="22"/>
      <c r="P127" s="22"/>
    </row>
    <row r="128" spans="1:16" ht="12.75" customHeight="1" x14ac:dyDescent="0.3">
      <c r="A128" s="22"/>
      <c r="B128" s="99"/>
      <c r="C128" s="100"/>
      <c r="D128" s="19" t="s">
        <v>6</v>
      </c>
      <c r="E128" s="97"/>
      <c r="F128" s="97">
        <v>14.1</v>
      </c>
      <c r="G128" s="97"/>
      <c r="H128" s="97">
        <v>13.7</v>
      </c>
      <c r="I128" s="97"/>
      <c r="J128" s="98"/>
      <c r="K128" s="18"/>
      <c r="L128" s="19"/>
      <c r="M128" s="22"/>
      <c r="N128" s="22"/>
      <c r="O128" s="22"/>
      <c r="P128" s="22"/>
    </row>
    <row r="129" spans="1:16" ht="12.75" customHeight="1" x14ac:dyDescent="0.3">
      <c r="A129" s="22"/>
      <c r="B129" s="95" t="s">
        <v>44</v>
      </c>
      <c r="C129" s="96" t="s">
        <v>4</v>
      </c>
      <c r="D129" s="19" t="s">
        <v>5</v>
      </c>
      <c r="E129" s="97">
        <v>2.8</v>
      </c>
      <c r="F129" s="97">
        <v>3</v>
      </c>
      <c r="G129" s="97">
        <v>3.1</v>
      </c>
      <c r="H129" s="97">
        <v>3.2</v>
      </c>
      <c r="I129" s="97">
        <v>3.2</v>
      </c>
      <c r="J129" s="98">
        <v>2017</v>
      </c>
      <c r="K129" s="18" t="s">
        <v>76</v>
      </c>
      <c r="L129" s="19" t="s">
        <v>77</v>
      </c>
      <c r="M129" s="22"/>
      <c r="N129" s="22"/>
      <c r="O129" s="22"/>
      <c r="P129" s="22"/>
    </row>
    <row r="130" spans="1:16" ht="12.75" customHeight="1" x14ac:dyDescent="0.3">
      <c r="A130" s="22"/>
      <c r="B130" s="99"/>
      <c r="C130" s="100"/>
      <c r="D130" s="19" t="s">
        <v>6</v>
      </c>
      <c r="E130" s="97">
        <v>2.4</v>
      </c>
      <c r="F130" s="97">
        <v>2.8</v>
      </c>
      <c r="G130" s="97" t="s">
        <v>12</v>
      </c>
      <c r="H130" s="97" t="s">
        <v>12</v>
      </c>
      <c r="I130" s="97"/>
      <c r="J130" s="98"/>
      <c r="K130" s="18"/>
      <c r="L130" s="19"/>
      <c r="M130" s="22"/>
      <c r="N130" s="22"/>
      <c r="O130" s="22"/>
      <c r="P130" s="22"/>
    </row>
    <row r="131" spans="1:16" ht="12.75" customHeight="1" x14ac:dyDescent="0.3">
      <c r="A131" s="22"/>
      <c r="B131" s="95" t="s">
        <v>45</v>
      </c>
      <c r="C131" s="96" t="s">
        <v>4</v>
      </c>
      <c r="D131" s="19" t="s">
        <v>5</v>
      </c>
      <c r="E131" s="97"/>
      <c r="F131" s="97">
        <v>39.200000000000003</v>
      </c>
      <c r="G131" s="97"/>
      <c r="H131" s="97"/>
      <c r="I131" s="97"/>
      <c r="J131" s="98">
        <v>2019</v>
      </c>
      <c r="K131" s="18" t="s">
        <v>78</v>
      </c>
      <c r="L131" s="19" t="s">
        <v>79</v>
      </c>
      <c r="M131" s="22"/>
      <c r="N131" s="22"/>
      <c r="O131" s="22"/>
      <c r="P131" s="22"/>
    </row>
    <row r="132" spans="1:16" ht="12.75" customHeight="1" x14ac:dyDescent="0.3">
      <c r="A132" s="22"/>
      <c r="B132" s="99"/>
      <c r="C132" s="100"/>
      <c r="D132" s="19" t="s">
        <v>6</v>
      </c>
      <c r="E132" s="97"/>
      <c r="F132" s="97">
        <v>38.9</v>
      </c>
      <c r="G132" s="97"/>
      <c r="H132" s="97">
        <v>34.200000000000003</v>
      </c>
      <c r="I132" s="97"/>
      <c r="J132" s="98"/>
      <c r="K132" s="18"/>
      <c r="L132" s="19"/>
      <c r="M132" s="22"/>
      <c r="N132" s="22"/>
      <c r="O132" s="22"/>
      <c r="P132" s="22"/>
    </row>
    <row r="133" spans="1:16" ht="12.75" customHeight="1" x14ac:dyDescent="0.3">
      <c r="A133" s="22"/>
      <c r="B133" s="40" t="s">
        <v>46</v>
      </c>
      <c r="C133" s="41"/>
      <c r="D133" s="41"/>
      <c r="E133" s="41"/>
      <c r="F133" s="41"/>
      <c r="G133" s="41"/>
      <c r="H133" s="42"/>
      <c r="I133" s="42"/>
      <c r="J133" s="43"/>
      <c r="K133" s="44"/>
      <c r="L133" s="44"/>
      <c r="M133" s="22"/>
      <c r="N133" s="22"/>
      <c r="O133" s="22"/>
      <c r="P133" s="22"/>
    </row>
    <row r="134" spans="1:16" ht="12.75" customHeight="1" x14ac:dyDescent="0.3">
      <c r="A134" s="22"/>
      <c r="B134" s="31" t="s">
        <v>47</v>
      </c>
      <c r="C134" s="88"/>
      <c r="D134" s="33" t="s">
        <v>5</v>
      </c>
      <c r="E134" s="101" t="s">
        <v>48</v>
      </c>
      <c r="F134" s="101" t="s">
        <v>48</v>
      </c>
      <c r="G134" s="101" t="s">
        <v>48</v>
      </c>
      <c r="H134" s="102" t="s">
        <v>48</v>
      </c>
      <c r="I134" s="102" t="s">
        <v>48</v>
      </c>
      <c r="M134" s="22"/>
      <c r="N134" s="22"/>
      <c r="O134" s="22"/>
      <c r="P134" s="22"/>
    </row>
    <row r="135" spans="1:16" ht="12.75" customHeight="1" x14ac:dyDescent="0.3">
      <c r="A135" s="22"/>
      <c r="B135" s="7"/>
      <c r="C135" s="88"/>
      <c r="D135" s="33" t="s">
        <v>6</v>
      </c>
      <c r="E135" s="101" t="s">
        <v>12</v>
      </c>
      <c r="F135" s="101" t="s">
        <v>12</v>
      </c>
      <c r="G135" s="101" t="s">
        <v>12</v>
      </c>
      <c r="H135" s="102" t="s">
        <v>12</v>
      </c>
      <c r="I135" s="102" t="s">
        <v>12</v>
      </c>
      <c r="J135" s="11"/>
      <c r="K135" s="17"/>
      <c r="L135" s="17"/>
      <c r="M135" s="22"/>
      <c r="N135" s="22"/>
      <c r="O135" s="22"/>
      <c r="P135" s="22"/>
    </row>
    <row r="136" spans="1:16" ht="12.75" customHeight="1" x14ac:dyDescent="0.3">
      <c r="A136" s="22"/>
      <c r="B136" s="31" t="s">
        <v>49</v>
      </c>
      <c r="C136" s="32" t="s">
        <v>50</v>
      </c>
      <c r="D136" s="33" t="s">
        <v>5</v>
      </c>
      <c r="E136" s="101">
        <v>11.3</v>
      </c>
      <c r="F136" s="101">
        <v>12</v>
      </c>
      <c r="G136" s="101">
        <v>12.3</v>
      </c>
      <c r="H136" s="102">
        <v>13</v>
      </c>
      <c r="I136" s="102">
        <v>14</v>
      </c>
      <c r="M136" s="22"/>
      <c r="N136" s="22"/>
      <c r="O136" s="22"/>
      <c r="P136" s="22"/>
    </row>
    <row r="137" spans="1:16" ht="12.75" customHeight="1" x14ac:dyDescent="0.3">
      <c r="A137" s="22"/>
      <c r="B137" s="7"/>
      <c r="C137" s="7"/>
      <c r="D137" s="33" t="s">
        <v>6</v>
      </c>
      <c r="E137" s="101">
        <v>11.3</v>
      </c>
      <c r="F137" s="103">
        <v>9.6</v>
      </c>
      <c r="G137" s="101">
        <v>9.3000000000000007</v>
      </c>
      <c r="H137" s="102">
        <v>10.5</v>
      </c>
      <c r="I137" s="102"/>
      <c r="J137" s="76">
        <v>43830</v>
      </c>
      <c r="K137" s="20" t="s">
        <v>63</v>
      </c>
      <c r="L137" s="20" t="s">
        <v>64</v>
      </c>
      <c r="M137" s="22"/>
      <c r="N137" s="22"/>
      <c r="O137" s="22"/>
      <c r="P137" s="22"/>
    </row>
    <row r="138" spans="1:16" ht="12.75" customHeight="1" x14ac:dyDescent="0.3">
      <c r="A138" s="22"/>
      <c r="B138" s="31" t="s">
        <v>51</v>
      </c>
      <c r="C138" s="32" t="s">
        <v>4</v>
      </c>
      <c r="D138" s="33" t="s">
        <v>5</v>
      </c>
      <c r="E138" s="104" t="s">
        <v>12</v>
      </c>
      <c r="F138" s="104" t="s">
        <v>12</v>
      </c>
      <c r="G138" s="104" t="s">
        <v>12</v>
      </c>
      <c r="H138" s="104" t="s">
        <v>12</v>
      </c>
      <c r="I138" s="102">
        <v>53</v>
      </c>
      <c r="M138" s="22"/>
      <c r="N138" s="22"/>
      <c r="O138" s="22"/>
      <c r="P138" s="22"/>
    </row>
    <row r="139" spans="1:16" ht="12.75" customHeight="1" x14ac:dyDescent="0.3">
      <c r="A139" s="22"/>
      <c r="B139" s="7"/>
      <c r="C139" s="7"/>
      <c r="D139" s="33" t="s">
        <v>6</v>
      </c>
      <c r="E139" s="104" t="s">
        <v>12</v>
      </c>
      <c r="F139" s="104" t="s">
        <v>12</v>
      </c>
      <c r="G139" s="104" t="s">
        <v>12</v>
      </c>
      <c r="H139" s="104" t="s">
        <v>12</v>
      </c>
      <c r="I139" s="104" t="s">
        <v>12</v>
      </c>
      <c r="J139" s="11"/>
      <c r="K139" s="17"/>
      <c r="L139" s="17"/>
      <c r="M139" s="22"/>
      <c r="N139" s="22"/>
      <c r="O139" s="22"/>
      <c r="P139" s="22"/>
    </row>
    <row r="140" spans="1:16" ht="12.75" customHeight="1" x14ac:dyDescent="0.3">
      <c r="A140" s="22"/>
      <c r="B140" s="31" t="s">
        <v>52</v>
      </c>
      <c r="C140" s="32" t="s">
        <v>4</v>
      </c>
      <c r="D140" s="33" t="s">
        <v>5</v>
      </c>
      <c r="E140" s="101">
        <v>6.2</v>
      </c>
      <c r="F140" s="101">
        <v>8</v>
      </c>
      <c r="G140" s="101">
        <v>16</v>
      </c>
      <c r="H140" s="102">
        <v>18</v>
      </c>
      <c r="I140" s="102">
        <v>20</v>
      </c>
      <c r="M140" s="22"/>
      <c r="N140" s="22"/>
      <c r="O140" s="22"/>
      <c r="P140" s="22"/>
    </row>
    <row r="141" spans="1:16" ht="12.75" customHeight="1" x14ac:dyDescent="0.3">
      <c r="A141" s="22"/>
      <c r="B141" s="7"/>
      <c r="C141" s="7"/>
      <c r="D141" s="33" t="s">
        <v>6</v>
      </c>
      <c r="E141" s="101">
        <v>6.2</v>
      </c>
      <c r="F141" s="101">
        <v>12.37</v>
      </c>
      <c r="G141" s="101">
        <v>14.02</v>
      </c>
      <c r="H141" s="102">
        <v>18.91</v>
      </c>
      <c r="I141" s="102">
        <v>42.14</v>
      </c>
      <c r="J141" s="76">
        <v>43982</v>
      </c>
      <c r="K141" s="20" t="s">
        <v>65</v>
      </c>
      <c r="L141" s="20" t="s">
        <v>66</v>
      </c>
      <c r="M141" s="22"/>
      <c r="N141" s="22"/>
      <c r="O141" s="22"/>
      <c r="P141" s="22"/>
    </row>
    <row r="142" spans="1:16" ht="12.75" customHeight="1" x14ac:dyDescent="0.3">
      <c r="A142" s="22"/>
      <c r="B142" s="31" t="s">
        <v>53</v>
      </c>
      <c r="C142" s="32" t="s">
        <v>4</v>
      </c>
      <c r="D142" s="33" t="s">
        <v>5</v>
      </c>
      <c r="E142" s="103">
        <v>1.19</v>
      </c>
      <c r="F142" s="101">
        <v>1.1000000000000001</v>
      </c>
      <c r="G142" s="101">
        <v>1.2</v>
      </c>
      <c r="H142" s="102">
        <v>1.3</v>
      </c>
      <c r="I142" s="102">
        <v>1.4</v>
      </c>
      <c r="M142" s="22"/>
      <c r="N142" s="22"/>
      <c r="O142" s="22"/>
      <c r="P142" s="22"/>
    </row>
    <row r="143" spans="1:16" ht="12.75" customHeight="1" x14ac:dyDescent="0.3">
      <c r="A143" s="22"/>
      <c r="B143" s="7"/>
      <c r="C143" s="7"/>
      <c r="D143" s="33" t="s">
        <v>6</v>
      </c>
      <c r="E143" s="101">
        <v>0.76</v>
      </c>
      <c r="F143" s="101">
        <v>2.77</v>
      </c>
      <c r="G143" s="101">
        <v>3.2</v>
      </c>
      <c r="H143" s="102">
        <v>1.57</v>
      </c>
      <c r="I143" s="102">
        <v>1.61</v>
      </c>
      <c r="J143" s="76">
        <v>43982</v>
      </c>
      <c r="K143" s="20" t="s">
        <v>67</v>
      </c>
      <c r="L143" s="20" t="s">
        <v>68</v>
      </c>
      <c r="M143" s="22"/>
      <c r="N143" s="22"/>
      <c r="O143" s="22"/>
      <c r="P143" s="22"/>
    </row>
    <row r="144" spans="1:16" ht="12.75" customHeight="1" x14ac:dyDescent="0.3">
      <c r="A144" s="22"/>
      <c r="B144" s="31" t="s">
        <v>54</v>
      </c>
      <c r="C144" s="32"/>
      <c r="D144" s="33" t="s">
        <v>5</v>
      </c>
      <c r="E144" s="105">
        <v>11104</v>
      </c>
      <c r="F144" s="105">
        <v>8014</v>
      </c>
      <c r="G144" s="105">
        <v>26212</v>
      </c>
      <c r="H144" s="106">
        <v>23704</v>
      </c>
      <c r="I144" s="106">
        <v>9778</v>
      </c>
      <c r="M144" s="22"/>
      <c r="N144" s="22"/>
      <c r="O144" s="22"/>
      <c r="P144" s="22"/>
    </row>
    <row r="145" spans="1:16" ht="12.75" customHeight="1" x14ac:dyDescent="0.3">
      <c r="A145" s="22"/>
      <c r="B145" s="7"/>
      <c r="C145" s="7"/>
      <c r="D145" s="33" t="s">
        <v>6</v>
      </c>
      <c r="E145" s="105">
        <v>11104</v>
      </c>
      <c r="F145" s="105">
        <v>8014</v>
      </c>
      <c r="G145" s="105">
        <v>26212</v>
      </c>
      <c r="H145" s="106">
        <v>23704</v>
      </c>
      <c r="I145" s="106">
        <v>5645</v>
      </c>
      <c r="J145" s="76">
        <v>43982</v>
      </c>
      <c r="K145" s="20" t="s">
        <v>62</v>
      </c>
      <c r="L145" s="20" t="s">
        <v>69</v>
      </c>
      <c r="M145" s="22"/>
      <c r="N145" s="22"/>
      <c r="O145" s="22"/>
      <c r="P145" s="22"/>
    </row>
    <row r="146" spans="1:16" ht="12.75" customHeight="1" x14ac:dyDescent="0.3">
      <c r="A146" s="22"/>
      <c r="B146" s="31" t="s">
        <v>55</v>
      </c>
      <c r="C146" s="88" t="s">
        <v>4</v>
      </c>
      <c r="D146" s="33" t="s">
        <v>5</v>
      </c>
      <c r="E146" s="101">
        <v>100</v>
      </c>
      <c r="F146" s="101">
        <v>100</v>
      </c>
      <c r="G146" s="101">
        <v>100</v>
      </c>
      <c r="H146" s="102">
        <v>100</v>
      </c>
      <c r="I146" s="102">
        <v>100</v>
      </c>
      <c r="M146" s="22"/>
      <c r="N146" s="22"/>
      <c r="O146" s="22"/>
      <c r="P146" s="22"/>
    </row>
    <row r="147" spans="1:16" ht="12.75" customHeight="1" x14ac:dyDescent="0.3">
      <c r="A147" s="22"/>
      <c r="B147" s="7"/>
      <c r="C147" s="88"/>
      <c r="D147" s="33" t="s">
        <v>6</v>
      </c>
      <c r="E147" s="101">
        <v>100</v>
      </c>
      <c r="F147" s="101">
        <v>100</v>
      </c>
      <c r="G147" s="101">
        <v>100</v>
      </c>
      <c r="H147" s="102">
        <v>100</v>
      </c>
      <c r="I147" s="102">
        <v>100</v>
      </c>
      <c r="J147" s="76">
        <v>43982</v>
      </c>
      <c r="K147" s="20" t="s">
        <v>70</v>
      </c>
      <c r="L147" s="20" t="s">
        <v>71</v>
      </c>
      <c r="M147" s="22"/>
      <c r="N147" s="22"/>
      <c r="O147" s="22"/>
      <c r="P147" s="22"/>
    </row>
    <row r="148" spans="1:16" ht="12.75" customHeight="1" x14ac:dyDescent="0.3">
      <c r="A148" s="22"/>
      <c r="B148" s="87"/>
      <c r="C148" s="33"/>
      <c r="D148" s="33"/>
      <c r="E148" s="22"/>
      <c r="F148" s="22"/>
      <c r="G148" s="22"/>
      <c r="M148" s="22"/>
      <c r="N148" s="22"/>
      <c r="O148" s="22"/>
      <c r="P148" s="22"/>
    </row>
    <row r="149" spans="1:16" ht="12.75" customHeight="1" x14ac:dyDescent="0.3">
      <c r="A149" s="22"/>
      <c r="B149" s="87"/>
      <c r="C149" s="33"/>
      <c r="D149" s="33"/>
      <c r="E149" s="22"/>
      <c r="F149" s="22"/>
      <c r="G149" s="22"/>
      <c r="M149" s="22"/>
      <c r="N149" s="22"/>
      <c r="O149" s="22"/>
      <c r="P149" s="22"/>
    </row>
    <row r="150" spans="1:16" ht="12.75" customHeight="1" x14ac:dyDescent="0.3">
      <c r="A150" s="22"/>
      <c r="B150" s="20" t="s">
        <v>56</v>
      </c>
      <c r="C150" s="22"/>
      <c r="D150" s="33"/>
      <c r="E150" s="22"/>
      <c r="F150" s="22"/>
      <c r="G150" s="22"/>
      <c r="L150" s="22"/>
      <c r="M150" s="22"/>
      <c r="N150" s="22"/>
      <c r="O150" s="22"/>
      <c r="P150" s="22"/>
    </row>
    <row r="151" spans="1:16" ht="12.75" customHeight="1" x14ac:dyDescent="0.3">
      <c r="A151" s="22"/>
      <c r="B151" s="107"/>
      <c r="C151" s="7"/>
      <c r="D151" s="7"/>
      <c r="E151" s="7"/>
      <c r="F151" s="7"/>
      <c r="G151" s="7"/>
      <c r="H151" s="7"/>
      <c r="I151" s="7"/>
      <c r="L151" s="22"/>
      <c r="M151" s="22"/>
      <c r="N151" s="22"/>
      <c r="O151" s="22"/>
      <c r="P151" s="22"/>
    </row>
    <row r="152" spans="1:16" ht="15" customHeight="1" x14ac:dyDescent="0.3">
      <c r="L152" s="22"/>
    </row>
  </sheetData>
  <autoFilter ref="A3:P147"/>
  <mergeCells count="132">
    <mergeCell ref="B1:L1"/>
    <mergeCell ref="B2:L2"/>
    <mergeCell ref="B43:B44"/>
    <mergeCell ref="C43:C44"/>
    <mergeCell ref="M37:M38"/>
    <mergeCell ref="M39:M40"/>
    <mergeCell ref="M43:M44"/>
    <mergeCell ref="B37:B38"/>
    <mergeCell ref="C37:C38"/>
    <mergeCell ref="B39:B40"/>
    <mergeCell ref="C39:C40"/>
    <mergeCell ref="B41:B42"/>
    <mergeCell ref="C41:C42"/>
    <mergeCell ref="C31:C32"/>
    <mergeCell ref="B33:B34"/>
    <mergeCell ref="C33:C34"/>
    <mergeCell ref="B35:B36"/>
    <mergeCell ref="C35:C36"/>
    <mergeCell ref="B25:B26"/>
    <mergeCell ref="C25:C26"/>
    <mergeCell ref="B27:B28"/>
    <mergeCell ref="C27:C28"/>
    <mergeCell ref="B29:B30"/>
    <mergeCell ref="C29:C30"/>
    <mergeCell ref="B5:B6"/>
    <mergeCell ref="C5:C6"/>
    <mergeCell ref="B7:B8"/>
    <mergeCell ref="C7:C8"/>
    <mergeCell ref="B83:B84"/>
    <mergeCell ref="B85:B86"/>
    <mergeCell ref="C80:C81"/>
    <mergeCell ref="C83:C84"/>
    <mergeCell ref="C85:C86"/>
    <mergeCell ref="B10:B11"/>
    <mergeCell ref="B58:B59"/>
    <mergeCell ref="B60:B61"/>
    <mergeCell ref="B62:B63"/>
    <mergeCell ref="B45:L45"/>
    <mergeCell ref="C10:C11"/>
    <mergeCell ref="B12:B13"/>
    <mergeCell ref="C12:C13"/>
    <mergeCell ref="B14:B15"/>
    <mergeCell ref="B16:B17"/>
    <mergeCell ref="B18:B19"/>
    <mergeCell ref="B20:B21"/>
    <mergeCell ref="B22:B23"/>
    <mergeCell ref="C22:C23"/>
    <mergeCell ref="B31:B32"/>
    <mergeCell ref="C96:C97"/>
    <mergeCell ref="C98:C99"/>
    <mergeCell ref="C70:C71"/>
    <mergeCell ref="C72:C73"/>
    <mergeCell ref="C74:C75"/>
    <mergeCell ref="C76:C77"/>
    <mergeCell ref="C78:C79"/>
    <mergeCell ref="C87:C88"/>
    <mergeCell ref="C91:C92"/>
    <mergeCell ref="C93:C94"/>
    <mergeCell ref="C89:C90"/>
    <mergeCell ref="B78:B79"/>
    <mergeCell ref="C46:C47"/>
    <mergeCell ref="C58:C59"/>
    <mergeCell ref="B72:B73"/>
    <mergeCell ref="B74:B75"/>
    <mergeCell ref="C60:C61"/>
    <mergeCell ref="C62:C63"/>
    <mergeCell ref="C64:C65"/>
    <mergeCell ref="C66:C67"/>
    <mergeCell ref="C68:C69"/>
    <mergeCell ref="B98:B99"/>
    <mergeCell ref="B56:B57"/>
    <mergeCell ref="B48:B49"/>
    <mergeCell ref="C56:C57"/>
    <mergeCell ref="C48:C49"/>
    <mergeCell ref="B46:B47"/>
    <mergeCell ref="B80:B81"/>
    <mergeCell ref="B91:B92"/>
    <mergeCell ref="B93:B94"/>
    <mergeCell ref="B96:B97"/>
    <mergeCell ref="B87:B88"/>
    <mergeCell ref="B89:B90"/>
    <mergeCell ref="B64:B65"/>
    <mergeCell ref="B66:B67"/>
    <mergeCell ref="B50:L50"/>
    <mergeCell ref="B51:B52"/>
    <mergeCell ref="C51:C52"/>
    <mergeCell ref="B53:B54"/>
    <mergeCell ref="C53:C54"/>
    <mergeCell ref="B70:B71"/>
    <mergeCell ref="B68:B69"/>
    <mergeCell ref="B76:B77"/>
    <mergeCell ref="B142:B143"/>
    <mergeCell ref="B127:B128"/>
    <mergeCell ref="B129:B130"/>
    <mergeCell ref="B151:I151"/>
    <mergeCell ref="C142:C143"/>
    <mergeCell ref="C144:C145"/>
    <mergeCell ref="C140:C141"/>
    <mergeCell ref="B146:B147"/>
    <mergeCell ref="B144:B145"/>
    <mergeCell ref="C127:C128"/>
    <mergeCell ref="B131:B132"/>
    <mergeCell ref="B134:B135"/>
    <mergeCell ref="B117:B118"/>
    <mergeCell ref="C117:C118"/>
    <mergeCell ref="B140:B141"/>
    <mergeCell ref="C129:C130"/>
    <mergeCell ref="C131:C132"/>
    <mergeCell ref="B136:B137"/>
    <mergeCell ref="B138:B139"/>
    <mergeCell ref="C136:C137"/>
    <mergeCell ref="C138:C139"/>
    <mergeCell ref="C123:C124"/>
    <mergeCell ref="B123:B124"/>
    <mergeCell ref="B125:B126"/>
    <mergeCell ref="C125:C126"/>
    <mergeCell ref="B120:B121"/>
    <mergeCell ref="C120:C121"/>
    <mergeCell ref="B101:B102"/>
    <mergeCell ref="C101:C102"/>
    <mergeCell ref="B103:B104"/>
    <mergeCell ref="C103:C104"/>
    <mergeCell ref="B105:B106"/>
    <mergeCell ref="C105:C106"/>
    <mergeCell ref="B113:B114"/>
    <mergeCell ref="C113:C114"/>
    <mergeCell ref="B115:B116"/>
    <mergeCell ref="B107:B108"/>
    <mergeCell ref="C107:C108"/>
    <mergeCell ref="B109:B110"/>
    <mergeCell ref="C109:C110"/>
    <mergeCell ref="B111:B112"/>
  </mergeCells>
  <hyperlinks>
    <hyperlink ref="L84" r:id="rId1" display="https://educacionbogota.edu.co/portal_institucional/sites/default/files/inline-files/PW_Caracterizacion_Sector_Educativo_De_Bogota_2017.pdf"/>
    <hyperlink ref="L86" r:id="rId2" display="https://educacionbogota.edu.co/portal_institucional/sites/default/files/inline-files/PW_Caracterizacion_Sector_Educativo_De_Bogota_2017.pdf"/>
  </hyperlinks>
  <pageMargins left="0.7" right="0.7" top="0.75" bottom="0.75" header="0" footer="0"/>
  <pageSetup paperSize="9" scale="80"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4140625" defaultRowHeight="15" customHeight="1"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4140625" defaultRowHeight="15" customHeight="1"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4140625" defaultRowHeight="15" customHeight="1"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4.44140625" defaultRowHeight="1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Pilar Igualdad_</vt:lpstr>
      <vt:lpstr>MatrizOrganizadaSectores</vt:lpstr>
      <vt:lpstr>MatrizAnualizaciónMRControl</vt:lpstr>
      <vt:lpstr>MetasResultado_Proxy</vt:lpstr>
      <vt:lpstr>Tabla dinamica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Maria Torres Tovar</dc:creator>
  <cp:lastModifiedBy>Laura Maria Torres Tovar</cp:lastModifiedBy>
  <dcterms:created xsi:type="dcterms:W3CDTF">2020-08-04T16:49:31Z</dcterms:created>
  <dcterms:modified xsi:type="dcterms:W3CDTF">2020-09-21T21:01:22Z</dcterms:modified>
</cp:coreProperties>
</file>