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dpgovco-my.sharepoint.com/personal/lfdiaz_sdp_gov_co/Documents/3_Inventario_Planes_Acción/4.Ultimos_ajustes_Plan_accion/18_Julio_28_25/"/>
    </mc:Choice>
  </mc:AlternateContent>
  <xr:revisionPtr revIDLastSave="62" documentId="13_ncr:1_{FAF4D3AC-A866-47AF-A293-4AB431385D90}" xr6:coauthVersionLast="47" xr6:coauthVersionMax="47" xr10:uidLastSave="{D033B68F-5D7C-4B0F-A7C9-D545F09C9B27}"/>
  <bookViews>
    <workbookView xWindow="-120" yWindow="-120" windowWidth="20730" windowHeight="11160" xr2:uid="{00000000-000D-0000-FFFF-FFFF00000000}"/>
  </bookViews>
  <sheets>
    <sheet name="Plan de acción" sheetId="1" r:id="rId1"/>
    <sheet name="IR 1.1." sheetId="2" r:id="rId2"/>
    <sheet name="IP 1.1.1." sheetId="3" r:id="rId3"/>
    <sheet name="IP 1.1.2." sheetId="4" r:id="rId4"/>
    <sheet name="IR 1.2." sheetId="5" r:id="rId5"/>
    <sheet name="IP 1.2.1." sheetId="6" r:id="rId6"/>
    <sheet name="IP 1.2.2." sheetId="7" r:id="rId7"/>
    <sheet name="IP 1.2.3." sheetId="8" r:id="rId8"/>
    <sheet name="IP 1.2.4." sheetId="9" r:id="rId9"/>
    <sheet name="IP 1.2.5." sheetId="10" r:id="rId10"/>
    <sheet name="IP 1.2.6." sheetId="11" r:id="rId11"/>
    <sheet name="IP 1.2.7." sheetId="12" r:id="rId12"/>
    <sheet name="IP 1.2.8." sheetId="13" r:id="rId13"/>
    <sheet name="IR 1.3." sheetId="14" r:id="rId14"/>
    <sheet name="IP 1.3.1." sheetId="15" r:id="rId15"/>
    <sheet name="IP 1.3.2." sheetId="16" r:id="rId16"/>
    <sheet name="IP 1.3.3." sheetId="17" r:id="rId17"/>
    <sheet name="IP 1.3.4." sheetId="18" r:id="rId18"/>
    <sheet name="IP 1.3.5." sheetId="19" r:id="rId19"/>
    <sheet name="IP 1.3.6." sheetId="20" r:id="rId20"/>
    <sheet name="IP 1.3.7." sheetId="21" r:id="rId21"/>
    <sheet name="IR 1.4." sheetId="22" r:id="rId22"/>
    <sheet name="IP 1.4.1." sheetId="23" r:id="rId23"/>
    <sheet name="IP 1.4.2. (Inactivo)" sheetId="24" r:id="rId24"/>
    <sheet name="IP 1.4.3." sheetId="25" r:id="rId25"/>
    <sheet name="IP 1.4.4." sheetId="73" r:id="rId26"/>
    <sheet name="IR 1.5." sheetId="26" r:id="rId27"/>
    <sheet name="IP 1.5.1." sheetId="27" r:id="rId28"/>
    <sheet name="IP 1.5.2." sheetId="28" r:id="rId29"/>
    <sheet name="IR 2.1." sheetId="29" r:id="rId30"/>
    <sheet name="IP 2.1.1." sheetId="30" r:id="rId31"/>
    <sheet name="IP 2.1.2." sheetId="31" r:id="rId32"/>
    <sheet name="IP 2.1.3." sheetId="32" r:id="rId33"/>
    <sheet name="IP 2.1.4." sheetId="33" r:id="rId34"/>
    <sheet name="IP 2.1.5." sheetId="34" r:id="rId35"/>
    <sheet name="IP 2.1.6." sheetId="35" r:id="rId36"/>
    <sheet name="IP2.1.7." sheetId="36" r:id="rId37"/>
    <sheet name="IP2.1.8." sheetId="37" r:id="rId38"/>
    <sheet name="IP2.1.9." sheetId="38" r:id="rId39"/>
    <sheet name="IP 2.1.10." sheetId="39" r:id="rId40"/>
    <sheet name="IP 2.1.11." sheetId="40" r:id="rId41"/>
    <sheet name="IP 2.1.12." sheetId="41" r:id="rId42"/>
    <sheet name="IR 3.1." sheetId="42" r:id="rId43"/>
    <sheet name="IP 3.1.1." sheetId="43" r:id="rId44"/>
    <sheet name="IP 3.1.2." sheetId="44" r:id="rId45"/>
    <sheet name="IP 3.1.3." sheetId="45" r:id="rId46"/>
    <sheet name="IP 3.1.4." sheetId="46" r:id="rId47"/>
    <sheet name="IP 3.1.5." sheetId="47" r:id="rId48"/>
    <sheet name="IP 3.1.6." sheetId="48" r:id="rId49"/>
    <sheet name="IP 3.1.7." sheetId="49" r:id="rId50"/>
    <sheet name="IP 3.1.8." sheetId="50" r:id="rId51"/>
    <sheet name="IP 3.1.9." sheetId="51" r:id="rId52"/>
    <sheet name="IP 3.1.10." sheetId="52" r:id="rId53"/>
    <sheet name="IR 3.2." sheetId="53" r:id="rId54"/>
    <sheet name="IP 3.2.1." sheetId="54" r:id="rId55"/>
    <sheet name="IP 3.2.2." sheetId="55" r:id="rId56"/>
    <sheet name="IP 3.2.3." sheetId="56" r:id="rId57"/>
    <sheet name="IP 3.2.4." sheetId="57" r:id="rId58"/>
    <sheet name="IR 3.3." sheetId="58" r:id="rId59"/>
    <sheet name="IP 3.3.1." sheetId="59" r:id="rId60"/>
    <sheet name="IP 3.3.2." sheetId="60" r:id="rId61"/>
    <sheet name="IP 3.3.3." sheetId="61" r:id="rId62"/>
    <sheet name="IP 3.3.4." sheetId="62" r:id="rId63"/>
    <sheet name="IP 3.3.5." sheetId="63" r:id="rId64"/>
    <sheet name="IP 3.3.6." sheetId="64" r:id="rId65"/>
    <sheet name="IP 3.3.7." sheetId="65" r:id="rId66"/>
    <sheet name="IP 3.3.8." sheetId="66" r:id="rId67"/>
    <sheet name="IP 3.3.9." sheetId="67" r:id="rId68"/>
    <sheet name="IP 3.3.10." sheetId="68" r:id="rId69"/>
    <sheet name="IP 3.3.11." sheetId="69" r:id="rId70"/>
    <sheet name="IP 3.3.12." sheetId="70" r:id="rId71"/>
    <sheet name="IP 3.3.13." sheetId="71" r:id="rId72"/>
  </sheets>
  <definedNames>
    <definedName name="_xlnm._FilterDatabase" localSheetId="0" hidden="1">'Plan de acción'!$A$12:$GB$74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5" roundtripDataChecksum="Qk3pUBJHaUfxFMKO3vK+g8rFGwQzvmgQAUiSe3ZsDDQ="/>
    </ext>
  </extLst>
</workbook>
</file>

<file path=xl/calcChain.xml><?xml version="1.0" encoding="utf-8"?>
<calcChain xmlns="http://schemas.openxmlformats.org/spreadsheetml/2006/main">
  <c r="C61" i="73" l="1"/>
  <c r="C60" i="73"/>
  <c r="C58" i="73"/>
  <c r="C15" i="73"/>
  <c r="F14" i="73"/>
  <c r="C14" i="73"/>
  <c r="I7" i="73"/>
  <c r="C7" i="73"/>
  <c r="H4" i="73"/>
  <c r="C4" i="73"/>
  <c r="FP33" i="1"/>
  <c r="C56" i="17" l="1"/>
  <c r="C2" i="62" l="1"/>
  <c r="C60" i="62"/>
  <c r="F14" i="71"/>
  <c r="C14" i="71"/>
  <c r="H4" i="71"/>
  <c r="C4" i="71"/>
  <c r="C56" i="70"/>
  <c r="H46" i="70"/>
  <c r="F46" i="70"/>
  <c r="D46" i="70"/>
  <c r="L44" i="70"/>
  <c r="J44" i="70"/>
  <c r="H44" i="70"/>
  <c r="F44" i="70"/>
  <c r="D44" i="70"/>
  <c r="L42" i="70"/>
  <c r="J42" i="70"/>
  <c r="H42" i="70"/>
  <c r="F42" i="70"/>
  <c r="D42" i="70"/>
  <c r="L40" i="70"/>
  <c r="J40" i="70"/>
  <c r="H40" i="70"/>
  <c r="F40" i="70"/>
  <c r="D40" i="70"/>
  <c r="L38" i="70"/>
  <c r="J38" i="70"/>
  <c r="H38" i="70"/>
  <c r="F38" i="70"/>
  <c r="D38" i="70"/>
  <c r="L36" i="70"/>
  <c r="J36" i="70"/>
  <c r="F36" i="70"/>
  <c r="D36" i="70"/>
  <c r="G29" i="70"/>
  <c r="D29" i="70"/>
  <c r="C16" i="70"/>
  <c r="C15" i="70"/>
  <c r="F14" i="70"/>
  <c r="C14" i="70"/>
  <c r="I7" i="70"/>
  <c r="C7" i="70"/>
  <c r="H4" i="70"/>
  <c r="C4" i="70"/>
  <c r="C60" i="69"/>
  <c r="C59" i="69"/>
  <c r="C58" i="69"/>
  <c r="C56" i="69"/>
  <c r="H46" i="69"/>
  <c r="F46" i="69"/>
  <c r="D46" i="69"/>
  <c r="L44" i="69"/>
  <c r="J44" i="69"/>
  <c r="H44" i="69"/>
  <c r="F44" i="69"/>
  <c r="D44" i="69"/>
  <c r="L42" i="69"/>
  <c r="J42" i="69"/>
  <c r="H42" i="69"/>
  <c r="F42" i="69"/>
  <c r="D42" i="69"/>
  <c r="L40" i="69"/>
  <c r="J40" i="69"/>
  <c r="H40" i="69"/>
  <c r="F40" i="69"/>
  <c r="D36" i="69"/>
  <c r="G29" i="69"/>
  <c r="D29" i="69"/>
  <c r="C16" i="69"/>
  <c r="C15" i="69"/>
  <c r="F14" i="69"/>
  <c r="C14" i="69"/>
  <c r="I7" i="69"/>
  <c r="C7" i="69"/>
  <c r="H4" i="69"/>
  <c r="C4" i="69"/>
  <c r="C2" i="69"/>
  <c r="C61" i="68"/>
  <c r="C60" i="68"/>
  <c r="C59" i="68"/>
  <c r="C58" i="68"/>
  <c r="C56" i="68"/>
  <c r="L46" i="68"/>
  <c r="H46" i="68"/>
  <c r="F46" i="68"/>
  <c r="D46" i="68"/>
  <c r="L44" i="68"/>
  <c r="J44" i="68"/>
  <c r="H44" i="68"/>
  <c r="F44" i="68"/>
  <c r="D44" i="68"/>
  <c r="L42" i="68"/>
  <c r="J42" i="68"/>
  <c r="H42" i="68"/>
  <c r="F42" i="68"/>
  <c r="D42" i="68"/>
  <c r="L40" i="68"/>
  <c r="J40" i="68"/>
  <c r="H40" i="68"/>
  <c r="F40" i="68"/>
  <c r="D40" i="68"/>
  <c r="L38" i="68"/>
  <c r="J38" i="68"/>
  <c r="H38" i="68"/>
  <c r="F38" i="68"/>
  <c r="D38" i="68"/>
  <c r="L36" i="68"/>
  <c r="J36" i="68"/>
  <c r="H36" i="68"/>
  <c r="F36" i="68"/>
  <c r="D36" i="68"/>
  <c r="G29" i="68"/>
  <c r="D29" i="68"/>
  <c r="C16" i="68"/>
  <c r="C15" i="68"/>
  <c r="F14" i="68"/>
  <c r="C14" i="68"/>
  <c r="I7" i="68"/>
  <c r="C7" i="68"/>
  <c r="H4" i="68"/>
  <c r="C4" i="68"/>
  <c r="C60" i="67"/>
  <c r="C59" i="67"/>
  <c r="C58" i="67"/>
  <c r="C56" i="67"/>
  <c r="L46" i="67"/>
  <c r="H46" i="67"/>
  <c r="F46" i="67"/>
  <c r="D46" i="67"/>
  <c r="L44" i="67"/>
  <c r="J44" i="67"/>
  <c r="H44" i="67"/>
  <c r="F44" i="67"/>
  <c r="D44" i="67"/>
  <c r="L42" i="67"/>
  <c r="J42" i="67"/>
  <c r="H42" i="67"/>
  <c r="F42" i="67"/>
  <c r="D42" i="67"/>
  <c r="L40" i="67"/>
  <c r="J40" i="67"/>
  <c r="H40" i="67"/>
  <c r="F40" i="67"/>
  <c r="D40" i="67"/>
  <c r="L38" i="67"/>
  <c r="J38" i="67"/>
  <c r="H38" i="67"/>
  <c r="F38" i="67"/>
  <c r="D38" i="67"/>
  <c r="L36" i="67"/>
  <c r="J36" i="67"/>
  <c r="H36" i="67"/>
  <c r="F36" i="67"/>
  <c r="D36" i="67"/>
  <c r="G29" i="67"/>
  <c r="D29" i="67"/>
  <c r="C16" i="67"/>
  <c r="C15" i="67"/>
  <c r="F14" i="67"/>
  <c r="C14" i="67"/>
  <c r="I7" i="67"/>
  <c r="C7" i="67"/>
  <c r="H4" i="67"/>
  <c r="C4" i="67"/>
  <c r="C2" i="67"/>
  <c r="L46" i="66"/>
  <c r="H46" i="66"/>
  <c r="F46" i="66"/>
  <c r="D46" i="66"/>
  <c r="L44" i="66"/>
  <c r="J44" i="66"/>
  <c r="H44" i="66"/>
  <c r="F44" i="66"/>
  <c r="D44" i="66"/>
  <c r="L42" i="66"/>
  <c r="J42" i="66"/>
  <c r="H42" i="66"/>
  <c r="F42" i="66"/>
  <c r="D42" i="66"/>
  <c r="L40" i="66"/>
  <c r="J40" i="66"/>
  <c r="H40" i="66"/>
  <c r="F40" i="66"/>
  <c r="D40" i="66"/>
  <c r="L38" i="66"/>
  <c r="J38" i="66"/>
  <c r="H38" i="66"/>
  <c r="F38" i="66"/>
  <c r="D38" i="66"/>
  <c r="L36" i="66"/>
  <c r="J36" i="66"/>
  <c r="H36" i="66"/>
  <c r="F36" i="66"/>
  <c r="D36" i="66"/>
  <c r="G29" i="66"/>
  <c r="D29" i="66"/>
  <c r="C16" i="66"/>
  <c r="C15" i="66"/>
  <c r="F14" i="66"/>
  <c r="C14" i="66"/>
  <c r="I7" i="66"/>
  <c r="C7" i="66"/>
  <c r="H4" i="66"/>
  <c r="C4" i="66"/>
  <c r="C60" i="65"/>
  <c r="C59" i="65"/>
  <c r="C58" i="65"/>
  <c r="C56" i="65"/>
  <c r="L46" i="65"/>
  <c r="H46" i="65"/>
  <c r="F46" i="65"/>
  <c r="D46" i="65"/>
  <c r="L44" i="65"/>
  <c r="J44" i="65"/>
  <c r="H44" i="65"/>
  <c r="F44" i="65"/>
  <c r="D44" i="65"/>
  <c r="L42" i="65"/>
  <c r="J42" i="65"/>
  <c r="H42" i="65"/>
  <c r="F42" i="65"/>
  <c r="D42" i="65"/>
  <c r="L40" i="65"/>
  <c r="J40" i="65"/>
  <c r="H40" i="65"/>
  <c r="F40" i="65"/>
  <c r="D40" i="65"/>
  <c r="L38" i="65"/>
  <c r="J38" i="65"/>
  <c r="H38" i="65"/>
  <c r="F38" i="65"/>
  <c r="D38" i="65"/>
  <c r="L36" i="65"/>
  <c r="J36" i="65"/>
  <c r="H36" i="65"/>
  <c r="F36" i="65"/>
  <c r="D36" i="65"/>
  <c r="G29" i="65"/>
  <c r="D29" i="65"/>
  <c r="C16" i="65"/>
  <c r="C15" i="65"/>
  <c r="F14" i="65"/>
  <c r="C14" i="65"/>
  <c r="I7" i="65"/>
  <c r="C7" i="65"/>
  <c r="H4" i="65"/>
  <c r="C4" i="65"/>
  <c r="C2" i="65"/>
  <c r="C61" i="64"/>
  <c r="C60" i="64"/>
  <c r="C59" i="64"/>
  <c r="C58" i="64"/>
  <c r="C56" i="64"/>
  <c r="L46" i="64"/>
  <c r="H46" i="64"/>
  <c r="F46" i="64"/>
  <c r="D46" i="64"/>
  <c r="L44" i="64"/>
  <c r="J44" i="64"/>
  <c r="H44" i="64"/>
  <c r="F44" i="64"/>
  <c r="D44" i="64"/>
  <c r="L42" i="64"/>
  <c r="J42" i="64"/>
  <c r="H42" i="64"/>
  <c r="F42" i="64"/>
  <c r="D42" i="64"/>
  <c r="L40" i="64"/>
  <c r="J40" i="64"/>
  <c r="H40" i="64"/>
  <c r="F40" i="64"/>
  <c r="D40" i="64"/>
  <c r="L38" i="64"/>
  <c r="J38" i="64"/>
  <c r="H38" i="64"/>
  <c r="F38" i="64"/>
  <c r="D38" i="64"/>
  <c r="L36" i="64"/>
  <c r="J36" i="64"/>
  <c r="H36" i="64"/>
  <c r="F36" i="64"/>
  <c r="D36" i="64"/>
  <c r="D29" i="64"/>
  <c r="C16" i="64"/>
  <c r="C15" i="64"/>
  <c r="F14" i="64"/>
  <c r="C14" i="64"/>
  <c r="I7" i="64"/>
  <c r="C7" i="64"/>
  <c r="H4" i="64"/>
  <c r="C4" i="64"/>
  <c r="C2" i="64"/>
  <c r="C61" i="63"/>
  <c r="C60" i="63"/>
  <c r="C59" i="63"/>
  <c r="C58" i="63"/>
  <c r="C56" i="63"/>
  <c r="H46" i="63"/>
  <c r="F46" i="63"/>
  <c r="D46" i="63"/>
  <c r="L44" i="63"/>
  <c r="J44" i="63"/>
  <c r="H44" i="63"/>
  <c r="F44" i="63"/>
  <c r="D44" i="63"/>
  <c r="L42" i="63"/>
  <c r="J42" i="63"/>
  <c r="H42" i="63"/>
  <c r="F42" i="63"/>
  <c r="D42" i="63"/>
  <c r="L40" i="63"/>
  <c r="J40" i="63"/>
  <c r="H40" i="63"/>
  <c r="F40" i="63"/>
  <c r="D40" i="63"/>
  <c r="L38" i="63"/>
  <c r="J38" i="63"/>
  <c r="H38" i="63"/>
  <c r="F38" i="63"/>
  <c r="D38" i="63"/>
  <c r="L36" i="63"/>
  <c r="J36" i="63"/>
  <c r="H36" i="63"/>
  <c r="F36" i="63"/>
  <c r="D36" i="63"/>
  <c r="G29" i="63"/>
  <c r="D29" i="63"/>
  <c r="C16" i="63"/>
  <c r="C15" i="63"/>
  <c r="F14" i="63"/>
  <c r="C14" i="63"/>
  <c r="I7" i="63"/>
  <c r="C7" i="63"/>
  <c r="H4" i="63"/>
  <c r="C4" i="63"/>
  <c r="C2" i="63"/>
  <c r="C61" i="62"/>
  <c r="C59" i="62"/>
  <c r="C58" i="62"/>
  <c r="C56" i="62"/>
  <c r="H46" i="62"/>
  <c r="F46" i="62"/>
  <c r="D46" i="62"/>
  <c r="L44" i="62"/>
  <c r="J44" i="62"/>
  <c r="H44" i="62"/>
  <c r="F44" i="62"/>
  <c r="D44" i="62"/>
  <c r="L42" i="62"/>
  <c r="J42" i="62"/>
  <c r="H42" i="62"/>
  <c r="F42" i="62"/>
  <c r="D42" i="62"/>
  <c r="L40" i="62"/>
  <c r="J40" i="62"/>
  <c r="H40" i="62"/>
  <c r="F40" i="62"/>
  <c r="D40" i="62"/>
  <c r="L38" i="62"/>
  <c r="J38" i="62"/>
  <c r="H38" i="62"/>
  <c r="F38" i="62"/>
  <c r="D38" i="62"/>
  <c r="L36" i="62"/>
  <c r="J36" i="62"/>
  <c r="H36" i="62"/>
  <c r="F36" i="62"/>
  <c r="D36" i="62"/>
  <c r="G29" i="62"/>
  <c r="D29" i="62"/>
  <c r="C16" i="62"/>
  <c r="C15" i="62"/>
  <c r="F14" i="62"/>
  <c r="C14" i="62"/>
  <c r="I7" i="62"/>
  <c r="C7" i="62"/>
  <c r="H4" i="62"/>
  <c r="C4" i="62"/>
  <c r="C60" i="61"/>
  <c r="C59" i="61"/>
  <c r="C58" i="61"/>
  <c r="C56" i="61"/>
  <c r="H46" i="61"/>
  <c r="F46" i="61"/>
  <c r="D46" i="61"/>
  <c r="L44" i="61"/>
  <c r="J44" i="61"/>
  <c r="H44" i="61"/>
  <c r="F44" i="61"/>
  <c r="D44" i="61"/>
  <c r="L42" i="61"/>
  <c r="J42" i="61"/>
  <c r="H42" i="61"/>
  <c r="F42" i="61"/>
  <c r="D42" i="61"/>
  <c r="L40" i="61"/>
  <c r="J40" i="61"/>
  <c r="H40" i="61"/>
  <c r="F40" i="61"/>
  <c r="D40" i="61"/>
  <c r="L38" i="61"/>
  <c r="J38" i="61"/>
  <c r="H38" i="61"/>
  <c r="F38" i="61"/>
  <c r="D38" i="61"/>
  <c r="L36" i="61"/>
  <c r="J36" i="61"/>
  <c r="H36" i="61"/>
  <c r="F36" i="61"/>
  <c r="G29" i="61"/>
  <c r="D29" i="61"/>
  <c r="C16" i="61"/>
  <c r="C15" i="61"/>
  <c r="F14" i="61"/>
  <c r="C14" i="61"/>
  <c r="I7" i="61"/>
  <c r="C7" i="61"/>
  <c r="H4" i="61"/>
  <c r="C4" i="61"/>
  <c r="C2" i="61"/>
  <c r="C58" i="60"/>
  <c r="H46" i="60"/>
  <c r="F46" i="60"/>
  <c r="D46" i="60"/>
  <c r="L44" i="60"/>
  <c r="J44" i="60"/>
  <c r="H44" i="60"/>
  <c r="F44" i="60"/>
  <c r="D44" i="60"/>
  <c r="L42" i="60"/>
  <c r="J42" i="60"/>
  <c r="H42" i="60"/>
  <c r="F42" i="60"/>
  <c r="D42" i="60"/>
  <c r="L40" i="60"/>
  <c r="J40" i="60"/>
  <c r="H40" i="60"/>
  <c r="F40" i="60"/>
  <c r="D40" i="60"/>
  <c r="L38" i="60"/>
  <c r="J38" i="60"/>
  <c r="H38" i="60"/>
  <c r="F38" i="60"/>
  <c r="D38" i="60"/>
  <c r="L36" i="60"/>
  <c r="D36" i="60"/>
  <c r="D29" i="60"/>
  <c r="C16" i="60"/>
  <c r="C15" i="60"/>
  <c r="F14" i="60"/>
  <c r="C14" i="60"/>
  <c r="I7" i="60"/>
  <c r="H4" i="60"/>
  <c r="C4" i="60"/>
  <c r="C2" i="60"/>
  <c r="C58" i="59"/>
  <c r="L46" i="59"/>
  <c r="L42" i="59"/>
  <c r="F14" i="59"/>
  <c r="C14" i="59"/>
  <c r="I7" i="59"/>
  <c r="C7" i="59"/>
  <c r="H4" i="59"/>
  <c r="C4" i="59"/>
  <c r="L42" i="58"/>
  <c r="H42" i="58"/>
  <c r="F32" i="58"/>
  <c r="D32" i="58"/>
  <c r="C59" i="57"/>
  <c r="C58" i="57"/>
  <c r="L46" i="57"/>
  <c r="G29" i="57"/>
  <c r="D29" i="57"/>
  <c r="C16" i="57"/>
  <c r="C15" i="57"/>
  <c r="F14" i="57"/>
  <c r="C14" i="57"/>
  <c r="I7" i="57"/>
  <c r="C7" i="57"/>
  <c r="H4" i="57"/>
  <c r="C4" i="57"/>
  <c r="C2" i="57"/>
  <c r="C60" i="56"/>
  <c r="C59" i="56"/>
  <c r="C58" i="56"/>
  <c r="C56" i="56"/>
  <c r="H46" i="56"/>
  <c r="F46" i="56"/>
  <c r="D46" i="56"/>
  <c r="L44" i="56"/>
  <c r="J44" i="56"/>
  <c r="H44" i="56"/>
  <c r="F44" i="56"/>
  <c r="D44" i="56"/>
  <c r="L42" i="56"/>
  <c r="J42" i="56"/>
  <c r="H42" i="56"/>
  <c r="F42" i="56"/>
  <c r="D42" i="56"/>
  <c r="L40" i="56"/>
  <c r="J40" i="56"/>
  <c r="H40" i="56"/>
  <c r="F40" i="56"/>
  <c r="D40" i="56"/>
  <c r="L38" i="56"/>
  <c r="J38" i="56"/>
  <c r="H38" i="56"/>
  <c r="F38" i="56"/>
  <c r="D38" i="56"/>
  <c r="L36" i="56"/>
  <c r="J36" i="56"/>
  <c r="H36" i="56"/>
  <c r="F36" i="56"/>
  <c r="D36" i="56"/>
  <c r="G29" i="56"/>
  <c r="D29" i="56"/>
  <c r="C16" i="56"/>
  <c r="C15" i="56"/>
  <c r="F14" i="56"/>
  <c r="C14" i="56"/>
  <c r="I7" i="56"/>
  <c r="C7" i="56"/>
  <c r="H4" i="56"/>
  <c r="C4" i="56"/>
  <c r="C2" i="56"/>
  <c r="C60" i="55"/>
  <c r="C59" i="55"/>
  <c r="C58" i="55"/>
  <c r="C56" i="55"/>
  <c r="H46" i="55"/>
  <c r="F46" i="55"/>
  <c r="D46" i="55"/>
  <c r="L44" i="55"/>
  <c r="J44" i="55"/>
  <c r="H44" i="55"/>
  <c r="F44" i="55"/>
  <c r="D44" i="55"/>
  <c r="L42" i="55"/>
  <c r="J42" i="55"/>
  <c r="H42" i="55"/>
  <c r="F42" i="55"/>
  <c r="D42" i="55"/>
  <c r="L40" i="55"/>
  <c r="J40" i="55"/>
  <c r="H40" i="55"/>
  <c r="F40" i="55"/>
  <c r="D40" i="55"/>
  <c r="L38" i="55"/>
  <c r="J38" i="55"/>
  <c r="H38" i="55"/>
  <c r="F38" i="55"/>
  <c r="D38" i="55"/>
  <c r="L36" i="55"/>
  <c r="J36" i="55"/>
  <c r="H36" i="55"/>
  <c r="F36" i="55"/>
  <c r="D36" i="55"/>
  <c r="G29" i="55"/>
  <c r="D29" i="55"/>
  <c r="C16" i="55"/>
  <c r="C15" i="55"/>
  <c r="F14" i="55"/>
  <c r="C14" i="55"/>
  <c r="I7" i="55"/>
  <c r="C7" i="55"/>
  <c r="H4" i="55"/>
  <c r="C4" i="55"/>
  <c r="C2" i="55"/>
  <c r="C58" i="54"/>
  <c r="H46" i="54"/>
  <c r="F46" i="54"/>
  <c r="D46" i="54"/>
  <c r="L44" i="54"/>
  <c r="J44" i="54"/>
  <c r="H44" i="54"/>
  <c r="F44" i="54"/>
  <c r="D44" i="54"/>
  <c r="L42" i="54"/>
  <c r="J42" i="54"/>
  <c r="H42" i="54"/>
  <c r="F42" i="54"/>
  <c r="D42" i="54"/>
  <c r="L40" i="54"/>
  <c r="J40" i="54"/>
  <c r="H40" i="54"/>
  <c r="F40" i="54"/>
  <c r="D40" i="54"/>
  <c r="L38" i="54"/>
  <c r="J38" i="54"/>
  <c r="H38" i="54"/>
  <c r="F38" i="54"/>
  <c r="D38" i="54"/>
  <c r="L36" i="54"/>
  <c r="J36" i="54"/>
  <c r="H36" i="54"/>
  <c r="F36" i="54"/>
  <c r="D36" i="54"/>
  <c r="C16" i="54"/>
  <c r="F14" i="54"/>
  <c r="C14" i="54"/>
  <c r="I7" i="54"/>
  <c r="C7" i="54"/>
  <c r="H4" i="54"/>
  <c r="C4" i="54"/>
  <c r="C2" i="54"/>
  <c r="L42" i="53"/>
  <c r="H42" i="53"/>
  <c r="F42" i="53"/>
  <c r="D42" i="53"/>
  <c r="L40" i="53"/>
  <c r="J40" i="53"/>
  <c r="H40" i="53"/>
  <c r="F40" i="53"/>
  <c r="D40" i="53"/>
  <c r="L38" i="53"/>
  <c r="J38" i="53"/>
  <c r="H38" i="53"/>
  <c r="F38" i="53"/>
  <c r="D38" i="53"/>
  <c r="L36" i="53"/>
  <c r="J36" i="53"/>
  <c r="H36" i="53"/>
  <c r="F36" i="53"/>
  <c r="D36" i="53"/>
  <c r="L34" i="53"/>
  <c r="J34" i="53"/>
  <c r="H34" i="53"/>
  <c r="F34" i="53"/>
  <c r="D34" i="53"/>
  <c r="L32" i="53"/>
  <c r="J32" i="53"/>
  <c r="H32" i="53"/>
  <c r="F32" i="53"/>
  <c r="D32" i="53"/>
  <c r="G25" i="53"/>
  <c r="D25" i="53"/>
  <c r="C12" i="53"/>
  <c r="C2" i="53"/>
  <c r="F14" i="52"/>
  <c r="C14" i="52"/>
  <c r="C60" i="51"/>
  <c r="C59" i="51"/>
  <c r="C58" i="51"/>
  <c r="C56" i="51"/>
  <c r="L46" i="51"/>
  <c r="H46" i="51"/>
  <c r="F46" i="51"/>
  <c r="D46" i="51"/>
  <c r="L44" i="51"/>
  <c r="J44" i="51"/>
  <c r="H44" i="51"/>
  <c r="F44" i="51"/>
  <c r="D44" i="51"/>
  <c r="L42" i="51"/>
  <c r="J42" i="51"/>
  <c r="H42" i="51"/>
  <c r="F42" i="51"/>
  <c r="D42" i="51"/>
  <c r="L40" i="51"/>
  <c r="J40" i="51"/>
  <c r="H40" i="51"/>
  <c r="F40" i="51"/>
  <c r="D40" i="51"/>
  <c r="L38" i="51"/>
  <c r="J38" i="51"/>
  <c r="H38" i="51"/>
  <c r="F38" i="51"/>
  <c r="D38" i="51"/>
  <c r="L36" i="51"/>
  <c r="J36" i="51"/>
  <c r="H36" i="51"/>
  <c r="F36" i="51"/>
  <c r="D36" i="51"/>
  <c r="G29" i="51"/>
  <c r="D29" i="51"/>
  <c r="C16" i="51"/>
  <c r="C15" i="51"/>
  <c r="F14" i="51"/>
  <c r="C14" i="51"/>
  <c r="I7" i="51"/>
  <c r="C7" i="51"/>
  <c r="H4" i="51"/>
  <c r="C4" i="51"/>
  <c r="C2" i="51"/>
  <c r="C60" i="50"/>
  <c r="C59" i="50"/>
  <c r="C58" i="50"/>
  <c r="C56" i="50"/>
  <c r="H46" i="50"/>
  <c r="F46" i="50"/>
  <c r="D46" i="50"/>
  <c r="L44" i="50"/>
  <c r="J44" i="50"/>
  <c r="H44" i="50"/>
  <c r="F44" i="50"/>
  <c r="D44" i="50"/>
  <c r="L42" i="50"/>
  <c r="J42" i="50"/>
  <c r="H42" i="50"/>
  <c r="F42" i="50"/>
  <c r="D42" i="50"/>
  <c r="L40" i="50"/>
  <c r="J40" i="50"/>
  <c r="H40" i="50"/>
  <c r="F40" i="50"/>
  <c r="D40" i="50"/>
  <c r="L38" i="50"/>
  <c r="J38" i="50"/>
  <c r="H38" i="50"/>
  <c r="F38" i="50"/>
  <c r="D38" i="50"/>
  <c r="L36" i="50"/>
  <c r="J36" i="50"/>
  <c r="H36" i="50"/>
  <c r="F36" i="50"/>
  <c r="D36" i="50"/>
  <c r="G29" i="50"/>
  <c r="D29" i="50"/>
  <c r="C16" i="50"/>
  <c r="C15" i="50"/>
  <c r="F14" i="50"/>
  <c r="C14" i="50"/>
  <c r="I7" i="50"/>
  <c r="C7" i="50"/>
  <c r="H4" i="50"/>
  <c r="C4" i="50"/>
  <c r="C2" i="50"/>
  <c r="C61" i="49"/>
  <c r="C60" i="49"/>
  <c r="C59" i="49"/>
  <c r="C58" i="49"/>
  <c r="C56" i="49"/>
  <c r="H46" i="49"/>
  <c r="F46" i="49"/>
  <c r="D46" i="49"/>
  <c r="L44" i="49"/>
  <c r="J44" i="49"/>
  <c r="H44" i="49"/>
  <c r="F44" i="49"/>
  <c r="D44" i="49"/>
  <c r="L42" i="49"/>
  <c r="J42" i="49"/>
  <c r="H42" i="49"/>
  <c r="F42" i="49"/>
  <c r="D42" i="49"/>
  <c r="L40" i="49"/>
  <c r="J40" i="49"/>
  <c r="H40" i="49"/>
  <c r="F40" i="49"/>
  <c r="D40" i="49"/>
  <c r="L38" i="49"/>
  <c r="J38" i="49"/>
  <c r="H38" i="49"/>
  <c r="F38" i="49"/>
  <c r="D38" i="49"/>
  <c r="L36" i="49"/>
  <c r="J36" i="49"/>
  <c r="H36" i="49"/>
  <c r="F36" i="49"/>
  <c r="D36" i="49"/>
  <c r="G29" i="49"/>
  <c r="D29" i="49"/>
  <c r="C16" i="49"/>
  <c r="C15" i="49"/>
  <c r="F14" i="49"/>
  <c r="C14" i="49"/>
  <c r="I7" i="49"/>
  <c r="C7" i="49"/>
  <c r="H4" i="49"/>
  <c r="C4" i="49"/>
  <c r="C2" i="49"/>
  <c r="C61" i="48"/>
  <c r="C60" i="48"/>
  <c r="C59" i="48"/>
  <c r="C58" i="48"/>
  <c r="C56" i="48"/>
  <c r="H46" i="48"/>
  <c r="F46" i="48"/>
  <c r="D46" i="48"/>
  <c r="L44" i="48"/>
  <c r="J44" i="48"/>
  <c r="H44" i="48"/>
  <c r="F44" i="48"/>
  <c r="D44" i="48"/>
  <c r="L42" i="48"/>
  <c r="J42" i="48"/>
  <c r="H42" i="48"/>
  <c r="F42" i="48"/>
  <c r="D42" i="48"/>
  <c r="L40" i="48"/>
  <c r="J40" i="48"/>
  <c r="H40" i="48"/>
  <c r="F40" i="48"/>
  <c r="D40" i="48"/>
  <c r="L38" i="48"/>
  <c r="J38" i="48"/>
  <c r="H38" i="48"/>
  <c r="F38" i="48"/>
  <c r="D38" i="48"/>
  <c r="L36" i="48"/>
  <c r="J36" i="48"/>
  <c r="H36" i="48"/>
  <c r="F36" i="48"/>
  <c r="D36" i="48"/>
  <c r="G29" i="48"/>
  <c r="D29" i="48"/>
  <c r="C16" i="48"/>
  <c r="C15" i="48"/>
  <c r="F14" i="48"/>
  <c r="C14" i="48"/>
  <c r="I7" i="48"/>
  <c r="C7" i="48"/>
  <c r="H4" i="48"/>
  <c r="C4" i="48"/>
  <c r="C2" i="48"/>
  <c r="C61" i="47"/>
  <c r="C59" i="47"/>
  <c r="C58" i="47"/>
  <c r="H46" i="47"/>
  <c r="F46" i="47"/>
  <c r="D46" i="47"/>
  <c r="L44" i="47"/>
  <c r="J44" i="47"/>
  <c r="H44" i="47"/>
  <c r="F44" i="47"/>
  <c r="D44" i="47"/>
  <c r="L42" i="47"/>
  <c r="J42" i="47"/>
  <c r="H42" i="47"/>
  <c r="F42" i="47"/>
  <c r="D42" i="47"/>
  <c r="L40" i="47"/>
  <c r="J40" i="47"/>
  <c r="H40" i="47"/>
  <c r="F40" i="47"/>
  <c r="D40" i="47"/>
  <c r="L38" i="47"/>
  <c r="J38" i="47"/>
  <c r="H38" i="47"/>
  <c r="F38" i="47"/>
  <c r="D38" i="47"/>
  <c r="L36" i="47"/>
  <c r="J36" i="47"/>
  <c r="H36" i="47"/>
  <c r="F36" i="47"/>
  <c r="D36" i="47"/>
  <c r="G29" i="47"/>
  <c r="D29" i="47"/>
  <c r="C16" i="47"/>
  <c r="C15" i="47"/>
  <c r="F14" i="47"/>
  <c r="C14" i="47"/>
  <c r="I7" i="47"/>
  <c r="C7" i="47"/>
  <c r="H4" i="47"/>
  <c r="C4" i="47"/>
  <c r="C2" i="47"/>
  <c r="C61" i="46"/>
  <c r="C60" i="46"/>
  <c r="C59" i="46"/>
  <c r="C58" i="46"/>
  <c r="C64" i="46" s="1"/>
  <c r="C56" i="46"/>
  <c r="H46" i="46"/>
  <c r="F46" i="46"/>
  <c r="D46" i="46"/>
  <c r="L44" i="46"/>
  <c r="J44" i="46"/>
  <c r="H44" i="46"/>
  <c r="F44" i="46"/>
  <c r="D44" i="46"/>
  <c r="L42" i="46"/>
  <c r="J42" i="46"/>
  <c r="H42" i="46"/>
  <c r="F42" i="46"/>
  <c r="D42" i="46"/>
  <c r="L40" i="46"/>
  <c r="J40" i="46"/>
  <c r="H40" i="46"/>
  <c r="F40" i="46"/>
  <c r="D40" i="46"/>
  <c r="L38" i="46"/>
  <c r="J38" i="46"/>
  <c r="H38" i="46"/>
  <c r="F38" i="46"/>
  <c r="D38" i="46"/>
  <c r="L36" i="46"/>
  <c r="J36" i="46"/>
  <c r="H36" i="46"/>
  <c r="F36" i="46"/>
  <c r="D36" i="46"/>
  <c r="G29" i="46"/>
  <c r="D29" i="46"/>
  <c r="C16" i="46"/>
  <c r="C15" i="46"/>
  <c r="F14" i="46"/>
  <c r="C14" i="46"/>
  <c r="I7" i="46"/>
  <c r="C7" i="46"/>
  <c r="H4" i="46"/>
  <c r="C4" i="46"/>
  <c r="C2" i="46"/>
  <c r="C61" i="45"/>
  <c r="C60" i="45"/>
  <c r="C59" i="45"/>
  <c r="C58" i="45"/>
  <c r="C56" i="45"/>
  <c r="H46" i="45"/>
  <c r="F46" i="45"/>
  <c r="D46" i="45"/>
  <c r="L44" i="45"/>
  <c r="J44" i="45"/>
  <c r="H44" i="45"/>
  <c r="F44" i="45"/>
  <c r="D44" i="45"/>
  <c r="L42" i="45"/>
  <c r="J42" i="45"/>
  <c r="H42" i="45"/>
  <c r="F42" i="45"/>
  <c r="D42" i="45"/>
  <c r="L40" i="45"/>
  <c r="J40" i="45"/>
  <c r="H40" i="45"/>
  <c r="F40" i="45"/>
  <c r="D40" i="45"/>
  <c r="L38" i="45"/>
  <c r="J38" i="45"/>
  <c r="H38" i="45"/>
  <c r="F38" i="45"/>
  <c r="D38" i="45"/>
  <c r="L36" i="45"/>
  <c r="J36" i="45"/>
  <c r="H36" i="45"/>
  <c r="F36" i="45"/>
  <c r="D36" i="45"/>
  <c r="G29" i="45"/>
  <c r="D29" i="45"/>
  <c r="C16" i="45"/>
  <c r="C15" i="45"/>
  <c r="F14" i="45"/>
  <c r="C14" i="45"/>
  <c r="I7" i="45"/>
  <c r="C7" i="45"/>
  <c r="H4" i="45"/>
  <c r="C4" i="45"/>
  <c r="C2" i="45"/>
  <c r="C61" i="44"/>
  <c r="C60" i="44"/>
  <c r="C59" i="44"/>
  <c r="C58" i="44"/>
  <c r="C56" i="44"/>
  <c r="H46" i="44"/>
  <c r="F46" i="44"/>
  <c r="D46" i="44"/>
  <c r="L44" i="44"/>
  <c r="J44" i="44"/>
  <c r="H44" i="44"/>
  <c r="F44" i="44"/>
  <c r="D44" i="44"/>
  <c r="L42" i="44"/>
  <c r="J42" i="44"/>
  <c r="H42" i="44"/>
  <c r="F42" i="44"/>
  <c r="D42" i="44"/>
  <c r="L40" i="44"/>
  <c r="J40" i="44"/>
  <c r="H40" i="44"/>
  <c r="F40" i="44"/>
  <c r="D40" i="44"/>
  <c r="L38" i="44"/>
  <c r="J38" i="44"/>
  <c r="H38" i="44"/>
  <c r="F38" i="44"/>
  <c r="D38" i="44"/>
  <c r="L36" i="44"/>
  <c r="J36" i="44"/>
  <c r="H36" i="44"/>
  <c r="F36" i="44"/>
  <c r="D36" i="44"/>
  <c r="G29" i="44"/>
  <c r="D29" i="44"/>
  <c r="C16" i="44"/>
  <c r="C15" i="44"/>
  <c r="F14" i="44"/>
  <c r="C14" i="44"/>
  <c r="I7" i="44"/>
  <c r="C7" i="44"/>
  <c r="H4" i="44"/>
  <c r="C4" i="44"/>
  <c r="C2" i="44"/>
  <c r="C61" i="43"/>
  <c r="C59" i="43"/>
  <c r="C58" i="43"/>
  <c r="C56" i="43"/>
  <c r="H46" i="43"/>
  <c r="F46" i="43"/>
  <c r="D46" i="43"/>
  <c r="L44" i="43"/>
  <c r="J44" i="43"/>
  <c r="H44" i="43"/>
  <c r="F44" i="43"/>
  <c r="D44" i="43"/>
  <c r="L42" i="43"/>
  <c r="J42" i="43"/>
  <c r="H42" i="43"/>
  <c r="F42" i="43"/>
  <c r="D42" i="43"/>
  <c r="L40" i="43"/>
  <c r="J40" i="43"/>
  <c r="H40" i="43"/>
  <c r="F40" i="43"/>
  <c r="D40" i="43"/>
  <c r="L38" i="43"/>
  <c r="J38" i="43"/>
  <c r="H38" i="43"/>
  <c r="F38" i="43"/>
  <c r="D38" i="43"/>
  <c r="L36" i="43"/>
  <c r="J36" i="43"/>
  <c r="H36" i="43"/>
  <c r="F36" i="43"/>
  <c r="D36" i="43"/>
  <c r="G29" i="43"/>
  <c r="D29" i="43"/>
  <c r="C16" i="43"/>
  <c r="C15" i="43"/>
  <c r="F14" i="43"/>
  <c r="C14" i="43"/>
  <c r="I7" i="43"/>
  <c r="C7" i="43"/>
  <c r="H4" i="43"/>
  <c r="C4" i="43"/>
  <c r="C2" i="43"/>
  <c r="H42" i="42"/>
  <c r="F42" i="42"/>
  <c r="D42" i="42"/>
  <c r="L40" i="42"/>
  <c r="J40" i="42"/>
  <c r="H40" i="42"/>
  <c r="F40" i="42"/>
  <c r="D40" i="42"/>
  <c r="L38" i="42"/>
  <c r="J38" i="42"/>
  <c r="H38" i="42"/>
  <c r="F38" i="42"/>
  <c r="D38" i="42"/>
  <c r="L36" i="42"/>
  <c r="J36" i="42"/>
  <c r="H36" i="42"/>
  <c r="F36" i="42"/>
  <c r="D36" i="42"/>
  <c r="L34" i="42"/>
  <c r="J34" i="42"/>
  <c r="H34" i="42"/>
  <c r="F34" i="42"/>
  <c r="D34" i="42"/>
  <c r="L32" i="42"/>
  <c r="J32" i="42"/>
  <c r="H32" i="42"/>
  <c r="F32" i="42"/>
  <c r="D32" i="42"/>
  <c r="G25" i="42"/>
  <c r="D25" i="42"/>
  <c r="C12" i="42"/>
  <c r="C2" i="42"/>
  <c r="C61" i="41"/>
  <c r="C60" i="41"/>
  <c r="C59" i="41"/>
  <c r="C58" i="41"/>
  <c r="C64" i="41" s="1"/>
  <c r="C56" i="41"/>
  <c r="H46" i="41"/>
  <c r="F46" i="41"/>
  <c r="D46" i="41"/>
  <c r="L44" i="41"/>
  <c r="J44" i="41"/>
  <c r="H44" i="41"/>
  <c r="F44" i="41"/>
  <c r="D44" i="41"/>
  <c r="L42" i="41"/>
  <c r="J42" i="41"/>
  <c r="H42" i="41"/>
  <c r="F42" i="41"/>
  <c r="D42" i="41"/>
  <c r="L40" i="41"/>
  <c r="J40" i="41"/>
  <c r="H40" i="41"/>
  <c r="F40" i="41"/>
  <c r="D40" i="41"/>
  <c r="L38" i="41"/>
  <c r="J38" i="41"/>
  <c r="H38" i="41"/>
  <c r="F38" i="41"/>
  <c r="D38" i="41"/>
  <c r="L36" i="41"/>
  <c r="J36" i="41"/>
  <c r="H36" i="41"/>
  <c r="F36" i="41"/>
  <c r="D36" i="41"/>
  <c r="G29" i="41"/>
  <c r="D29" i="41"/>
  <c r="C16" i="41"/>
  <c r="C15" i="41"/>
  <c r="F14" i="41"/>
  <c r="C14" i="41"/>
  <c r="H4" i="41"/>
  <c r="C4" i="41"/>
  <c r="C2" i="41"/>
  <c r="C61" i="40"/>
  <c r="C60" i="40"/>
  <c r="C59" i="40"/>
  <c r="C58" i="40"/>
  <c r="C64" i="40" s="1"/>
  <c r="C56" i="40"/>
  <c r="L46" i="40"/>
  <c r="H46" i="40"/>
  <c r="F46" i="40"/>
  <c r="D46" i="40"/>
  <c r="L44" i="40"/>
  <c r="J44" i="40"/>
  <c r="H44" i="40"/>
  <c r="F44" i="40"/>
  <c r="D44" i="40"/>
  <c r="L42" i="40"/>
  <c r="J42" i="40"/>
  <c r="H42" i="40"/>
  <c r="F42" i="40"/>
  <c r="D42" i="40"/>
  <c r="L40" i="40"/>
  <c r="J40" i="40"/>
  <c r="H40" i="40"/>
  <c r="F40" i="40"/>
  <c r="D40" i="40"/>
  <c r="L38" i="40"/>
  <c r="J38" i="40"/>
  <c r="H38" i="40"/>
  <c r="F38" i="40"/>
  <c r="D38" i="40"/>
  <c r="L36" i="40"/>
  <c r="J36" i="40"/>
  <c r="H36" i="40"/>
  <c r="F36" i="40"/>
  <c r="D36" i="40"/>
  <c r="G29" i="40"/>
  <c r="D29" i="40"/>
  <c r="C16" i="40"/>
  <c r="C15" i="40"/>
  <c r="F14" i="40"/>
  <c r="C14" i="40"/>
  <c r="I7" i="40"/>
  <c r="C7" i="40"/>
  <c r="H4" i="40"/>
  <c r="C4" i="40"/>
  <c r="C2" i="40"/>
  <c r="C61" i="39"/>
  <c r="C60" i="39"/>
  <c r="C59" i="39"/>
  <c r="C58" i="39"/>
  <c r="C57" i="39"/>
  <c r="C56" i="39"/>
  <c r="G29" i="39"/>
  <c r="D29" i="39"/>
  <c r="C16" i="39"/>
  <c r="C15" i="39"/>
  <c r="F14" i="39"/>
  <c r="C14" i="39"/>
  <c r="H4" i="39"/>
  <c r="C4" i="39"/>
  <c r="C2" i="39"/>
  <c r="C61" i="38"/>
  <c r="C60" i="38"/>
  <c r="C59" i="38"/>
  <c r="C58" i="38"/>
  <c r="C56" i="38"/>
  <c r="H46" i="38"/>
  <c r="F46" i="38"/>
  <c r="D46" i="38"/>
  <c r="L44" i="38"/>
  <c r="J44" i="38"/>
  <c r="H44" i="38"/>
  <c r="F44" i="38"/>
  <c r="D44" i="38"/>
  <c r="L42" i="38"/>
  <c r="J42" i="38"/>
  <c r="H42" i="38"/>
  <c r="F42" i="38"/>
  <c r="D42" i="38"/>
  <c r="L40" i="38"/>
  <c r="J40" i="38"/>
  <c r="H40" i="38"/>
  <c r="F40" i="38"/>
  <c r="D40" i="38"/>
  <c r="L38" i="38"/>
  <c r="J38" i="38"/>
  <c r="H38" i="38"/>
  <c r="F38" i="38"/>
  <c r="D38" i="38"/>
  <c r="L36" i="38"/>
  <c r="J36" i="38"/>
  <c r="H36" i="38"/>
  <c r="F36" i="38"/>
  <c r="D36" i="38"/>
  <c r="C16" i="38"/>
  <c r="C15" i="38"/>
  <c r="F14" i="38"/>
  <c r="C14" i="38"/>
  <c r="H4" i="38"/>
  <c r="C4" i="38"/>
  <c r="C2" i="38"/>
  <c r="C61" i="37"/>
  <c r="L46" i="37"/>
  <c r="H46" i="37"/>
  <c r="F46" i="37"/>
  <c r="D46" i="37"/>
  <c r="L44" i="37"/>
  <c r="J44" i="37"/>
  <c r="H44" i="37"/>
  <c r="F44" i="37"/>
  <c r="D44" i="37"/>
  <c r="L42" i="37"/>
  <c r="J42" i="37"/>
  <c r="H42" i="37"/>
  <c r="F42" i="37"/>
  <c r="D42" i="37"/>
  <c r="L40" i="37"/>
  <c r="J40" i="37"/>
  <c r="H40" i="37"/>
  <c r="F40" i="37"/>
  <c r="D40" i="37"/>
  <c r="L38" i="37"/>
  <c r="J38" i="37"/>
  <c r="H38" i="37"/>
  <c r="F38" i="37"/>
  <c r="D38" i="37"/>
  <c r="L36" i="37"/>
  <c r="J36" i="37"/>
  <c r="H36" i="37"/>
  <c r="F36" i="37"/>
  <c r="D36" i="37"/>
  <c r="C16" i="37"/>
  <c r="C15" i="37"/>
  <c r="F14" i="37"/>
  <c r="C14" i="37"/>
  <c r="H4" i="37"/>
  <c r="C4" i="37"/>
  <c r="C2" i="37"/>
  <c r="C61" i="36"/>
  <c r="C60" i="36"/>
  <c r="C59" i="36"/>
  <c r="C58" i="36"/>
  <c r="C56" i="36"/>
  <c r="C16" i="36"/>
  <c r="C15" i="36"/>
  <c r="F14" i="36"/>
  <c r="C14" i="36"/>
  <c r="C7" i="36"/>
  <c r="H4" i="36"/>
  <c r="C4" i="36"/>
  <c r="C61" i="35"/>
  <c r="C60" i="35"/>
  <c r="C59" i="35"/>
  <c r="C58" i="35"/>
  <c r="C56" i="35"/>
  <c r="H46" i="35"/>
  <c r="F46" i="35"/>
  <c r="D46" i="35"/>
  <c r="L44" i="35"/>
  <c r="J44" i="35"/>
  <c r="H44" i="35"/>
  <c r="F44" i="35"/>
  <c r="D44" i="35"/>
  <c r="L42" i="35"/>
  <c r="J42" i="35"/>
  <c r="H42" i="35"/>
  <c r="F42" i="35"/>
  <c r="D42" i="35"/>
  <c r="L40" i="35"/>
  <c r="J40" i="35"/>
  <c r="H40" i="35"/>
  <c r="F40" i="35"/>
  <c r="D40" i="35"/>
  <c r="L38" i="35"/>
  <c r="J38" i="35"/>
  <c r="H38" i="35"/>
  <c r="F38" i="35"/>
  <c r="D38" i="35"/>
  <c r="L36" i="35"/>
  <c r="J36" i="35"/>
  <c r="H36" i="35"/>
  <c r="F36" i="35"/>
  <c r="C16" i="35"/>
  <c r="C15" i="35"/>
  <c r="F14" i="35"/>
  <c r="C14" i="35"/>
  <c r="I7" i="35"/>
  <c r="C7" i="35"/>
  <c r="H4" i="35"/>
  <c r="C4" i="35"/>
  <c r="C2" i="35"/>
  <c r="C60" i="34"/>
  <c r="C59" i="34"/>
  <c r="C58" i="34"/>
  <c r="C56" i="34"/>
  <c r="H46" i="34"/>
  <c r="F46" i="34"/>
  <c r="D46" i="34"/>
  <c r="L44" i="34"/>
  <c r="J44" i="34"/>
  <c r="H44" i="34"/>
  <c r="F44" i="34"/>
  <c r="D44" i="34"/>
  <c r="L42" i="34"/>
  <c r="J42" i="34"/>
  <c r="H42" i="34"/>
  <c r="F42" i="34"/>
  <c r="D42" i="34"/>
  <c r="L40" i="34"/>
  <c r="J40" i="34"/>
  <c r="H40" i="34"/>
  <c r="F40" i="34"/>
  <c r="D40" i="34"/>
  <c r="L38" i="34"/>
  <c r="J38" i="34"/>
  <c r="H38" i="34"/>
  <c r="F38" i="34"/>
  <c r="D38" i="34"/>
  <c r="L36" i="34"/>
  <c r="J36" i="34"/>
  <c r="H36" i="34"/>
  <c r="F36" i="34"/>
  <c r="D36" i="34"/>
  <c r="G29" i="34"/>
  <c r="D29" i="34"/>
  <c r="C16" i="34"/>
  <c r="C15" i="34"/>
  <c r="F14" i="34"/>
  <c r="C14" i="34"/>
  <c r="I7" i="34"/>
  <c r="C7" i="34"/>
  <c r="H4" i="34"/>
  <c r="C4" i="34"/>
  <c r="C2" i="34"/>
  <c r="C60" i="33"/>
  <c r="C59" i="33"/>
  <c r="C58" i="33"/>
  <c r="C56" i="33"/>
  <c r="H46" i="33"/>
  <c r="F46" i="33"/>
  <c r="D46" i="33"/>
  <c r="L44" i="33"/>
  <c r="J44" i="33"/>
  <c r="H44" i="33"/>
  <c r="F44" i="33"/>
  <c r="D44" i="33"/>
  <c r="L42" i="33"/>
  <c r="J42" i="33"/>
  <c r="H42" i="33"/>
  <c r="F42" i="33"/>
  <c r="D42" i="33"/>
  <c r="L40" i="33"/>
  <c r="J40" i="33"/>
  <c r="H40" i="33"/>
  <c r="F40" i="33"/>
  <c r="D40" i="33"/>
  <c r="L38" i="33"/>
  <c r="J38" i="33"/>
  <c r="H38" i="33"/>
  <c r="F38" i="33"/>
  <c r="D38" i="33"/>
  <c r="L36" i="33"/>
  <c r="J36" i="33"/>
  <c r="H36" i="33"/>
  <c r="F36" i="33"/>
  <c r="D36" i="33"/>
  <c r="G29" i="33"/>
  <c r="D29" i="33"/>
  <c r="C16" i="33"/>
  <c r="C15" i="33"/>
  <c r="F14" i="33"/>
  <c r="C14" i="33"/>
  <c r="I7" i="33"/>
  <c r="C7" i="33"/>
  <c r="H4" i="33"/>
  <c r="C4" i="33"/>
  <c r="C2" i="33"/>
  <c r="C61" i="32"/>
  <c r="C60" i="32"/>
  <c r="C59" i="32"/>
  <c r="C58" i="32"/>
  <c r="C56" i="32"/>
  <c r="H46" i="32"/>
  <c r="F46" i="32"/>
  <c r="D46" i="32"/>
  <c r="L44" i="32"/>
  <c r="J44" i="32"/>
  <c r="H44" i="32"/>
  <c r="F44" i="32"/>
  <c r="D44" i="32"/>
  <c r="L42" i="32"/>
  <c r="J42" i="32"/>
  <c r="H42" i="32"/>
  <c r="F42" i="32"/>
  <c r="D42" i="32"/>
  <c r="L40" i="32"/>
  <c r="J40" i="32"/>
  <c r="H40" i="32"/>
  <c r="F40" i="32"/>
  <c r="D40" i="32"/>
  <c r="L38" i="32"/>
  <c r="J38" i="32"/>
  <c r="H38" i="32"/>
  <c r="F38" i="32"/>
  <c r="D38" i="32"/>
  <c r="L36" i="32"/>
  <c r="J36" i="32"/>
  <c r="H36" i="32"/>
  <c r="F36" i="32"/>
  <c r="D36" i="32"/>
  <c r="G29" i="32"/>
  <c r="D29" i="32"/>
  <c r="C16" i="32"/>
  <c r="C15" i="32"/>
  <c r="F14" i="32"/>
  <c r="C14" i="32"/>
  <c r="I7" i="32"/>
  <c r="C7" i="32"/>
  <c r="H4" i="32"/>
  <c r="C4" i="32"/>
  <c r="C2" i="32"/>
  <c r="C61" i="31"/>
  <c r="C60" i="31"/>
  <c r="C59" i="31"/>
  <c r="C58" i="31"/>
  <c r="C56" i="31"/>
  <c r="H46" i="31"/>
  <c r="F46" i="31"/>
  <c r="D46" i="31"/>
  <c r="L44" i="31"/>
  <c r="J44" i="31"/>
  <c r="H44" i="31"/>
  <c r="F44" i="31"/>
  <c r="D44" i="31"/>
  <c r="L42" i="31"/>
  <c r="J42" i="31"/>
  <c r="H42" i="31"/>
  <c r="F42" i="31"/>
  <c r="D42" i="31"/>
  <c r="L40" i="31"/>
  <c r="J40" i="31"/>
  <c r="H40" i="31"/>
  <c r="F40" i="31"/>
  <c r="D40" i="31"/>
  <c r="L38" i="31"/>
  <c r="J38" i="31"/>
  <c r="H38" i="31"/>
  <c r="F38" i="31"/>
  <c r="D38" i="31"/>
  <c r="L36" i="31"/>
  <c r="J36" i="31"/>
  <c r="H36" i="31"/>
  <c r="F36" i="31"/>
  <c r="D36" i="31"/>
  <c r="G29" i="31"/>
  <c r="D29" i="31"/>
  <c r="C16" i="31"/>
  <c r="C15" i="31"/>
  <c r="F14" i="31"/>
  <c r="C14" i="31"/>
  <c r="I7" i="31"/>
  <c r="C7" i="31"/>
  <c r="C2" i="31"/>
  <c r="C61" i="30"/>
  <c r="C60" i="30"/>
  <c r="C59" i="30"/>
  <c r="C58" i="30"/>
  <c r="C56" i="30"/>
  <c r="H46" i="30"/>
  <c r="F46" i="30"/>
  <c r="D46" i="30"/>
  <c r="L44" i="30"/>
  <c r="J44" i="30"/>
  <c r="H44" i="30"/>
  <c r="F44" i="30"/>
  <c r="D44" i="30"/>
  <c r="L42" i="30"/>
  <c r="J42" i="30"/>
  <c r="H42" i="30"/>
  <c r="F42" i="30"/>
  <c r="D42" i="30"/>
  <c r="L40" i="30"/>
  <c r="J40" i="30"/>
  <c r="H40" i="30"/>
  <c r="F40" i="30"/>
  <c r="D40" i="30"/>
  <c r="L38" i="30"/>
  <c r="J38" i="30"/>
  <c r="H38" i="30"/>
  <c r="F38" i="30"/>
  <c r="D38" i="30"/>
  <c r="L36" i="30"/>
  <c r="J36" i="30"/>
  <c r="H36" i="30"/>
  <c r="F36" i="30"/>
  <c r="D36" i="30"/>
  <c r="G29" i="30"/>
  <c r="D29" i="30"/>
  <c r="C16" i="30"/>
  <c r="C15" i="30"/>
  <c r="F14" i="30"/>
  <c r="C14" i="30"/>
  <c r="I7" i="30"/>
  <c r="C7" i="30"/>
  <c r="H4" i="30"/>
  <c r="C4" i="30"/>
  <c r="C3" i="30"/>
  <c r="C2" i="30"/>
  <c r="L42" i="29"/>
  <c r="H42" i="29"/>
  <c r="F42" i="29"/>
  <c r="D42" i="29"/>
  <c r="L40" i="29"/>
  <c r="J40" i="29"/>
  <c r="H40" i="29"/>
  <c r="F40" i="29"/>
  <c r="D40" i="29"/>
  <c r="L38" i="29"/>
  <c r="J38" i="29"/>
  <c r="H38" i="29"/>
  <c r="F38" i="29"/>
  <c r="D38" i="29"/>
  <c r="L36" i="29"/>
  <c r="J36" i="29"/>
  <c r="H36" i="29"/>
  <c r="F36" i="29"/>
  <c r="D36" i="29"/>
  <c r="L34" i="29"/>
  <c r="J34" i="29"/>
  <c r="H34" i="29"/>
  <c r="F34" i="29"/>
  <c r="D34" i="29"/>
  <c r="L32" i="29"/>
  <c r="J32" i="29"/>
  <c r="H32" i="29"/>
  <c r="F32" i="29"/>
  <c r="D32" i="29"/>
  <c r="C2" i="29"/>
  <c r="C61" i="28"/>
  <c r="C60" i="28"/>
  <c r="C59" i="28"/>
  <c r="C58" i="28"/>
  <c r="C56" i="28"/>
  <c r="L46" i="28"/>
  <c r="H46" i="28"/>
  <c r="F46" i="28"/>
  <c r="D46" i="28"/>
  <c r="L44" i="28"/>
  <c r="J44" i="28"/>
  <c r="H44" i="28"/>
  <c r="F44" i="28"/>
  <c r="D44" i="28"/>
  <c r="L42" i="28"/>
  <c r="J42" i="28"/>
  <c r="H42" i="28"/>
  <c r="F42" i="28"/>
  <c r="D42" i="28"/>
  <c r="L40" i="28"/>
  <c r="J40" i="28"/>
  <c r="H40" i="28"/>
  <c r="F40" i="28"/>
  <c r="D40" i="28"/>
  <c r="L38" i="28"/>
  <c r="J38" i="28"/>
  <c r="H38" i="28"/>
  <c r="F38" i="28"/>
  <c r="D38" i="28"/>
  <c r="L36" i="28"/>
  <c r="J36" i="28"/>
  <c r="H36" i="28"/>
  <c r="F36" i="28"/>
  <c r="D36" i="28"/>
  <c r="G29" i="28"/>
  <c r="D29" i="28"/>
  <c r="C16" i="28"/>
  <c r="C15" i="28"/>
  <c r="F14" i="28"/>
  <c r="C14" i="28"/>
  <c r="I7" i="28"/>
  <c r="C7" i="28"/>
  <c r="H4" i="28"/>
  <c r="C4" i="28"/>
  <c r="C2" i="28"/>
  <c r="C61" i="27"/>
  <c r="C60" i="27"/>
  <c r="C59" i="27"/>
  <c r="C58" i="27"/>
  <c r="C56" i="27"/>
  <c r="L46" i="27"/>
  <c r="H46" i="27"/>
  <c r="F46" i="27"/>
  <c r="D46" i="27"/>
  <c r="L44" i="27"/>
  <c r="J44" i="27"/>
  <c r="H44" i="27"/>
  <c r="F44" i="27"/>
  <c r="D44" i="27"/>
  <c r="L42" i="27"/>
  <c r="J42" i="27"/>
  <c r="H42" i="27"/>
  <c r="F42" i="27"/>
  <c r="D42" i="27"/>
  <c r="L40" i="27"/>
  <c r="J40" i="27"/>
  <c r="H40" i="27"/>
  <c r="F40" i="27"/>
  <c r="D40" i="27"/>
  <c r="L38" i="27"/>
  <c r="J38" i="27"/>
  <c r="H38" i="27"/>
  <c r="F38" i="27"/>
  <c r="D38" i="27"/>
  <c r="L36" i="27"/>
  <c r="J36" i="27"/>
  <c r="H36" i="27"/>
  <c r="F36" i="27"/>
  <c r="D36" i="27"/>
  <c r="G29" i="27"/>
  <c r="D29" i="27"/>
  <c r="C16" i="27"/>
  <c r="C15" i="27"/>
  <c r="F14" i="27"/>
  <c r="C14" i="27"/>
  <c r="I7" i="27"/>
  <c r="C7" i="27"/>
  <c r="H4" i="27"/>
  <c r="C4" i="27"/>
  <c r="C2" i="27"/>
  <c r="L42" i="26"/>
  <c r="H42" i="26"/>
  <c r="F42" i="26"/>
  <c r="D42" i="26"/>
  <c r="L40" i="26"/>
  <c r="J40" i="26"/>
  <c r="H40" i="26"/>
  <c r="F40" i="26"/>
  <c r="D40" i="26"/>
  <c r="L38" i="26"/>
  <c r="J38" i="26"/>
  <c r="H38" i="26"/>
  <c r="F38" i="26"/>
  <c r="D38" i="26"/>
  <c r="L36" i="26"/>
  <c r="J36" i="26"/>
  <c r="H36" i="26"/>
  <c r="F36" i="26"/>
  <c r="D36" i="26"/>
  <c r="L34" i="26"/>
  <c r="J34" i="26"/>
  <c r="H34" i="26"/>
  <c r="F34" i="26"/>
  <c r="D34" i="26"/>
  <c r="L32" i="26"/>
  <c r="J32" i="26"/>
  <c r="H32" i="26"/>
  <c r="F32" i="26"/>
  <c r="D32" i="26"/>
  <c r="G25" i="26"/>
  <c r="D25" i="26"/>
  <c r="C12" i="26"/>
  <c r="C2" i="26"/>
  <c r="C61" i="25"/>
  <c r="C60" i="25"/>
  <c r="C59" i="25"/>
  <c r="C58" i="25"/>
  <c r="C56" i="25"/>
  <c r="H46" i="25"/>
  <c r="F46" i="25"/>
  <c r="D46" i="25"/>
  <c r="L44" i="25"/>
  <c r="J44" i="25"/>
  <c r="H44" i="25"/>
  <c r="F44" i="25"/>
  <c r="D44" i="25"/>
  <c r="L42" i="25"/>
  <c r="J42" i="25"/>
  <c r="H42" i="25"/>
  <c r="F42" i="25"/>
  <c r="D42" i="25"/>
  <c r="L40" i="25"/>
  <c r="J40" i="25"/>
  <c r="H40" i="25"/>
  <c r="F40" i="25"/>
  <c r="D40" i="25"/>
  <c r="L38" i="25"/>
  <c r="J38" i="25"/>
  <c r="H38" i="25"/>
  <c r="F38" i="25"/>
  <c r="D38" i="25"/>
  <c r="L36" i="25"/>
  <c r="J36" i="25"/>
  <c r="H36" i="25"/>
  <c r="F36" i="25"/>
  <c r="D36" i="25"/>
  <c r="G29" i="25"/>
  <c r="D29" i="25"/>
  <c r="C16" i="25"/>
  <c r="C15" i="25"/>
  <c r="F14" i="25"/>
  <c r="C14" i="25"/>
  <c r="I7" i="25"/>
  <c r="C7" i="25"/>
  <c r="H4" i="25"/>
  <c r="C4" i="25"/>
  <c r="C2" i="25"/>
  <c r="C61" i="24"/>
  <c r="C60" i="24"/>
  <c r="C59" i="24"/>
  <c r="C58" i="24"/>
  <c r="C56" i="24"/>
  <c r="L46" i="24"/>
  <c r="H46" i="24"/>
  <c r="F46" i="24"/>
  <c r="D46" i="24"/>
  <c r="L44" i="24"/>
  <c r="J44" i="24"/>
  <c r="H44" i="24"/>
  <c r="F44" i="24"/>
  <c r="D44" i="24"/>
  <c r="L42" i="24"/>
  <c r="J42" i="24"/>
  <c r="H42" i="24"/>
  <c r="F42" i="24"/>
  <c r="D42" i="24"/>
  <c r="L40" i="24"/>
  <c r="J40" i="24"/>
  <c r="H40" i="24"/>
  <c r="F40" i="24"/>
  <c r="D40" i="24"/>
  <c r="L38" i="24"/>
  <c r="J38" i="24"/>
  <c r="H38" i="24"/>
  <c r="F38" i="24"/>
  <c r="D38" i="24"/>
  <c r="L36" i="24"/>
  <c r="J36" i="24"/>
  <c r="H36" i="24"/>
  <c r="F36" i="24"/>
  <c r="D36" i="24"/>
  <c r="G29" i="24"/>
  <c r="D29" i="24"/>
  <c r="C16" i="24"/>
  <c r="C15" i="24"/>
  <c r="F14" i="24"/>
  <c r="C14" i="24"/>
  <c r="I7" i="24"/>
  <c r="C7" i="24"/>
  <c r="H4" i="24"/>
  <c r="C4" i="24"/>
  <c r="C2" i="24"/>
  <c r="C61" i="23"/>
  <c r="C60" i="23"/>
  <c r="C59" i="23"/>
  <c r="C58" i="23"/>
  <c r="C56" i="23"/>
  <c r="H46" i="23"/>
  <c r="F46" i="23"/>
  <c r="D46" i="23"/>
  <c r="L44" i="23"/>
  <c r="J44" i="23"/>
  <c r="H44" i="23"/>
  <c r="F44" i="23"/>
  <c r="D44" i="23"/>
  <c r="L42" i="23"/>
  <c r="J42" i="23"/>
  <c r="H42" i="23"/>
  <c r="F42" i="23"/>
  <c r="D42" i="23"/>
  <c r="L40" i="23"/>
  <c r="J40" i="23"/>
  <c r="H40" i="23"/>
  <c r="F40" i="23"/>
  <c r="D40" i="23"/>
  <c r="L38" i="23"/>
  <c r="J38" i="23"/>
  <c r="H38" i="23"/>
  <c r="F38" i="23"/>
  <c r="D38" i="23"/>
  <c r="L36" i="23"/>
  <c r="J36" i="23"/>
  <c r="H36" i="23"/>
  <c r="F36" i="23"/>
  <c r="D36" i="23"/>
  <c r="G29" i="23"/>
  <c r="D29" i="23"/>
  <c r="C16" i="23"/>
  <c r="C15" i="23"/>
  <c r="F14" i="23"/>
  <c r="C14" i="23"/>
  <c r="I7" i="23"/>
  <c r="C7" i="23"/>
  <c r="H4" i="23"/>
  <c r="C4" i="23"/>
  <c r="C2" i="23"/>
  <c r="L42" i="22"/>
  <c r="H42" i="22"/>
  <c r="F42" i="22"/>
  <c r="D42" i="22"/>
  <c r="L40" i="22"/>
  <c r="J40" i="22"/>
  <c r="H40" i="22"/>
  <c r="F40" i="22"/>
  <c r="D40" i="22"/>
  <c r="L38" i="22"/>
  <c r="J38" i="22"/>
  <c r="H38" i="22"/>
  <c r="F38" i="22"/>
  <c r="D38" i="22"/>
  <c r="L36" i="22"/>
  <c r="J36" i="22"/>
  <c r="H36" i="22"/>
  <c r="F36" i="22"/>
  <c r="D36" i="22"/>
  <c r="L34" i="22"/>
  <c r="J34" i="22"/>
  <c r="H34" i="22"/>
  <c r="F34" i="22"/>
  <c r="D34" i="22"/>
  <c r="L32" i="22"/>
  <c r="J32" i="22"/>
  <c r="H32" i="22"/>
  <c r="F32" i="22"/>
  <c r="D32" i="22"/>
  <c r="G25" i="22"/>
  <c r="D25" i="22"/>
  <c r="C12" i="22"/>
  <c r="C2" i="22"/>
  <c r="C61" i="21"/>
  <c r="C60" i="21"/>
  <c r="C59" i="21"/>
  <c r="C58" i="21"/>
  <c r="C56" i="21"/>
  <c r="L46" i="21"/>
  <c r="H46" i="21"/>
  <c r="F46" i="21"/>
  <c r="D46" i="21"/>
  <c r="L44" i="21"/>
  <c r="J44" i="21"/>
  <c r="H44" i="21"/>
  <c r="F44" i="21"/>
  <c r="D44" i="21"/>
  <c r="L42" i="21"/>
  <c r="J42" i="21"/>
  <c r="H42" i="21"/>
  <c r="F42" i="21"/>
  <c r="D42" i="21"/>
  <c r="L40" i="21"/>
  <c r="J40" i="21"/>
  <c r="H40" i="21"/>
  <c r="F40" i="21"/>
  <c r="D40" i="21"/>
  <c r="L38" i="21"/>
  <c r="J38" i="21"/>
  <c r="H38" i="21"/>
  <c r="F38" i="21"/>
  <c r="D38" i="21"/>
  <c r="L36" i="21"/>
  <c r="J36" i="21"/>
  <c r="H36" i="21"/>
  <c r="F36" i="21"/>
  <c r="D36" i="21"/>
  <c r="G29" i="21"/>
  <c r="D29" i="21"/>
  <c r="C16" i="21"/>
  <c r="C15" i="21"/>
  <c r="F14" i="21"/>
  <c r="C14" i="21"/>
  <c r="I7" i="21"/>
  <c r="C7" i="21"/>
  <c r="H4" i="21"/>
  <c r="C4" i="21"/>
  <c r="C2" i="21"/>
  <c r="C60" i="20"/>
  <c r="C59" i="20"/>
  <c r="C58" i="20"/>
  <c r="C56" i="20"/>
  <c r="H46" i="20"/>
  <c r="F46" i="20"/>
  <c r="D46" i="20"/>
  <c r="L44" i="20"/>
  <c r="J44" i="20"/>
  <c r="H44" i="20"/>
  <c r="F44" i="20"/>
  <c r="D44" i="20"/>
  <c r="L42" i="20"/>
  <c r="J42" i="20"/>
  <c r="H42" i="20"/>
  <c r="F42" i="20"/>
  <c r="D42" i="20"/>
  <c r="L40" i="20"/>
  <c r="J40" i="20"/>
  <c r="H40" i="20"/>
  <c r="F40" i="20"/>
  <c r="D40" i="20"/>
  <c r="L38" i="20"/>
  <c r="J38" i="20"/>
  <c r="H38" i="20"/>
  <c r="F38" i="20"/>
  <c r="D38" i="20"/>
  <c r="L36" i="20"/>
  <c r="J36" i="20"/>
  <c r="H36" i="20"/>
  <c r="F36" i="20"/>
  <c r="D36" i="20"/>
  <c r="C16" i="20"/>
  <c r="C15" i="20"/>
  <c r="F14" i="20"/>
  <c r="C14" i="20"/>
  <c r="I7" i="20"/>
  <c r="C7" i="20"/>
  <c r="H4" i="20"/>
  <c r="C4" i="20"/>
  <c r="C2" i="20"/>
  <c r="C61" i="19"/>
  <c r="C60" i="19"/>
  <c r="C59" i="19"/>
  <c r="C58" i="19"/>
  <c r="C56" i="19"/>
  <c r="H46" i="19"/>
  <c r="F46" i="19"/>
  <c r="D46" i="19"/>
  <c r="L44" i="19"/>
  <c r="J44" i="19"/>
  <c r="H44" i="19"/>
  <c r="F44" i="19"/>
  <c r="D44" i="19"/>
  <c r="L42" i="19"/>
  <c r="J42" i="19"/>
  <c r="H42" i="19"/>
  <c r="F42" i="19"/>
  <c r="D42" i="19"/>
  <c r="L40" i="19"/>
  <c r="J40" i="19"/>
  <c r="H40" i="19"/>
  <c r="F40" i="19"/>
  <c r="D40" i="19"/>
  <c r="L38" i="19"/>
  <c r="J38" i="19"/>
  <c r="H38" i="19"/>
  <c r="F38" i="19"/>
  <c r="D38" i="19"/>
  <c r="L36" i="19"/>
  <c r="J36" i="19"/>
  <c r="H36" i="19"/>
  <c r="F36" i="19"/>
  <c r="D36" i="19"/>
  <c r="G29" i="19"/>
  <c r="D29" i="19"/>
  <c r="C16" i="19"/>
  <c r="C15" i="19"/>
  <c r="F14" i="19"/>
  <c r="C14" i="19"/>
  <c r="I7" i="19"/>
  <c r="C7" i="19"/>
  <c r="H4" i="19"/>
  <c r="C4" i="19"/>
  <c r="C2" i="19"/>
  <c r="C61" i="18"/>
  <c r="C60" i="18"/>
  <c r="C59" i="18"/>
  <c r="C58" i="18"/>
  <c r="C56" i="18"/>
  <c r="H46" i="18"/>
  <c r="F46" i="18"/>
  <c r="D46" i="18"/>
  <c r="L44" i="18"/>
  <c r="J44" i="18"/>
  <c r="H44" i="18"/>
  <c r="F44" i="18"/>
  <c r="D44" i="18"/>
  <c r="L42" i="18"/>
  <c r="J42" i="18"/>
  <c r="H42" i="18"/>
  <c r="F42" i="18"/>
  <c r="D42" i="18"/>
  <c r="L40" i="18"/>
  <c r="J40" i="18"/>
  <c r="H40" i="18"/>
  <c r="F40" i="18"/>
  <c r="D40" i="18"/>
  <c r="L38" i="18"/>
  <c r="J38" i="18"/>
  <c r="H38" i="18"/>
  <c r="F38" i="18"/>
  <c r="D38" i="18"/>
  <c r="L36" i="18"/>
  <c r="J36" i="18"/>
  <c r="H36" i="18"/>
  <c r="F36" i="18"/>
  <c r="D36" i="18"/>
  <c r="G29" i="18"/>
  <c r="D29" i="18"/>
  <c r="C16" i="18"/>
  <c r="C15" i="18"/>
  <c r="F14" i="18"/>
  <c r="C14" i="18"/>
  <c r="I7" i="18"/>
  <c r="C7" i="18"/>
  <c r="H4" i="18"/>
  <c r="C4" i="18"/>
  <c r="C2" i="18"/>
  <c r="C61" i="17"/>
  <c r="C60" i="17"/>
  <c r="C59" i="17"/>
  <c r="C58" i="17"/>
  <c r="H46" i="17"/>
  <c r="F46" i="17"/>
  <c r="D46" i="17"/>
  <c r="L44" i="17"/>
  <c r="J44" i="17"/>
  <c r="H44" i="17"/>
  <c r="F44" i="17"/>
  <c r="D44" i="17"/>
  <c r="L42" i="17"/>
  <c r="J42" i="17"/>
  <c r="H42" i="17"/>
  <c r="F42" i="17"/>
  <c r="D42" i="17"/>
  <c r="L40" i="17"/>
  <c r="J40" i="17"/>
  <c r="H40" i="17"/>
  <c r="F40" i="17"/>
  <c r="D40" i="17"/>
  <c r="L38" i="17"/>
  <c r="J38" i="17"/>
  <c r="H38" i="17"/>
  <c r="F38" i="17"/>
  <c r="D38" i="17"/>
  <c r="L36" i="17"/>
  <c r="J36" i="17"/>
  <c r="H36" i="17"/>
  <c r="F36" i="17"/>
  <c r="D36" i="17"/>
  <c r="G29" i="17"/>
  <c r="D29" i="17"/>
  <c r="C16" i="17"/>
  <c r="C15" i="17"/>
  <c r="F14" i="17"/>
  <c r="C14" i="17"/>
  <c r="I7" i="17"/>
  <c r="C7" i="17"/>
  <c r="H4" i="17"/>
  <c r="C4" i="17"/>
  <c r="C2" i="17"/>
  <c r="C61" i="16"/>
  <c r="C60" i="16"/>
  <c r="C59" i="16"/>
  <c r="C58" i="16"/>
  <c r="C64" i="16" s="1"/>
  <c r="C56" i="16"/>
  <c r="G29" i="16"/>
  <c r="D29" i="16"/>
  <c r="C16" i="16"/>
  <c r="C15" i="16"/>
  <c r="F14" i="16"/>
  <c r="C14" i="16"/>
  <c r="I7" i="16"/>
  <c r="C7" i="16"/>
  <c r="H4" i="16"/>
  <c r="C4" i="16"/>
  <c r="C2" i="16"/>
  <c r="C61" i="15"/>
  <c r="C60" i="15"/>
  <c r="C59" i="15"/>
  <c r="C58" i="15"/>
  <c r="C56" i="15"/>
  <c r="H46" i="15"/>
  <c r="F46" i="15"/>
  <c r="D46" i="15"/>
  <c r="L44" i="15"/>
  <c r="J44" i="15"/>
  <c r="H44" i="15"/>
  <c r="F44" i="15"/>
  <c r="D44" i="15"/>
  <c r="L42" i="15"/>
  <c r="J42" i="15"/>
  <c r="H42" i="15"/>
  <c r="F42" i="15"/>
  <c r="D42" i="15"/>
  <c r="L40" i="15"/>
  <c r="J40" i="15"/>
  <c r="H40" i="15"/>
  <c r="F40" i="15"/>
  <c r="D40" i="15"/>
  <c r="L38" i="15"/>
  <c r="J38" i="15"/>
  <c r="H38" i="15"/>
  <c r="F38" i="15"/>
  <c r="D38" i="15"/>
  <c r="L36" i="15"/>
  <c r="J36" i="15"/>
  <c r="H36" i="15"/>
  <c r="F36" i="15"/>
  <c r="G29" i="15"/>
  <c r="D29" i="15"/>
  <c r="C16" i="15"/>
  <c r="C15" i="15"/>
  <c r="F14" i="15"/>
  <c r="C14" i="15"/>
  <c r="I7" i="15"/>
  <c r="C7" i="15"/>
  <c r="H4" i="15"/>
  <c r="C4" i="15"/>
  <c r="C2" i="15"/>
  <c r="L42" i="14"/>
  <c r="J40" i="14"/>
  <c r="L32" i="14"/>
  <c r="H32" i="14"/>
  <c r="C12" i="14"/>
  <c r="C2" i="14"/>
  <c r="C61" i="13"/>
  <c r="C60" i="13"/>
  <c r="C59" i="13"/>
  <c r="C58" i="13"/>
  <c r="C56" i="13"/>
  <c r="L46" i="13"/>
  <c r="H46" i="13"/>
  <c r="F46" i="13"/>
  <c r="D46" i="13"/>
  <c r="L44" i="13"/>
  <c r="J44" i="13"/>
  <c r="H44" i="13"/>
  <c r="F44" i="13"/>
  <c r="D44" i="13"/>
  <c r="L42" i="13"/>
  <c r="J42" i="13"/>
  <c r="H42" i="13"/>
  <c r="F42" i="13"/>
  <c r="D42" i="13"/>
  <c r="L40" i="13"/>
  <c r="J40" i="13"/>
  <c r="H40" i="13"/>
  <c r="F40" i="13"/>
  <c r="D40" i="13"/>
  <c r="L38" i="13"/>
  <c r="J38" i="13"/>
  <c r="H38" i="13"/>
  <c r="F38" i="13"/>
  <c r="G29" i="13"/>
  <c r="D29" i="13"/>
  <c r="C16" i="13"/>
  <c r="C15" i="13"/>
  <c r="F14" i="13"/>
  <c r="C14" i="13"/>
  <c r="I7" i="13"/>
  <c r="C7" i="13"/>
  <c r="H4" i="13"/>
  <c r="C4" i="13"/>
  <c r="C2" i="13"/>
  <c r="C61" i="12"/>
  <c r="C60" i="12"/>
  <c r="C59" i="12"/>
  <c r="C58" i="12"/>
  <c r="C56" i="12"/>
  <c r="L46" i="12"/>
  <c r="H46" i="12"/>
  <c r="F46" i="12"/>
  <c r="D46" i="12"/>
  <c r="L44" i="12"/>
  <c r="J44" i="12"/>
  <c r="H44" i="12"/>
  <c r="F44" i="12"/>
  <c r="D44" i="12"/>
  <c r="L42" i="12"/>
  <c r="J42" i="12"/>
  <c r="H42" i="12"/>
  <c r="F42" i="12"/>
  <c r="D42" i="12"/>
  <c r="L40" i="12"/>
  <c r="J40" i="12"/>
  <c r="H40" i="12"/>
  <c r="F40" i="12"/>
  <c r="D40" i="12"/>
  <c r="L38" i="12"/>
  <c r="J38" i="12"/>
  <c r="H38" i="12"/>
  <c r="F38" i="12"/>
  <c r="D38" i="12"/>
  <c r="L36" i="12"/>
  <c r="J36" i="12"/>
  <c r="H36" i="12"/>
  <c r="F36" i="12"/>
  <c r="D36" i="12"/>
  <c r="G29" i="12"/>
  <c r="D29" i="12"/>
  <c r="C16" i="12"/>
  <c r="C15" i="12"/>
  <c r="F14" i="12"/>
  <c r="C14" i="12"/>
  <c r="I7" i="12"/>
  <c r="C7" i="12"/>
  <c r="H4" i="12"/>
  <c r="C4" i="12"/>
  <c r="C2" i="12"/>
  <c r="C61" i="11"/>
  <c r="C60" i="11"/>
  <c r="C59" i="11"/>
  <c r="C58" i="11"/>
  <c r="C56" i="11"/>
  <c r="L46" i="11"/>
  <c r="H46" i="11"/>
  <c r="F46" i="11"/>
  <c r="D46" i="11"/>
  <c r="L44" i="11"/>
  <c r="J44" i="11"/>
  <c r="H44" i="11"/>
  <c r="F44" i="11"/>
  <c r="D44" i="11"/>
  <c r="L42" i="11"/>
  <c r="J42" i="11"/>
  <c r="H42" i="11"/>
  <c r="F42" i="11"/>
  <c r="D42" i="11"/>
  <c r="L40" i="11"/>
  <c r="J40" i="11"/>
  <c r="H40" i="11"/>
  <c r="F40" i="11"/>
  <c r="D40" i="11"/>
  <c r="L38" i="11"/>
  <c r="J38" i="11"/>
  <c r="H38" i="11"/>
  <c r="F38" i="11"/>
  <c r="D38" i="11"/>
  <c r="L36" i="11"/>
  <c r="J36" i="11"/>
  <c r="H36" i="11"/>
  <c r="F36" i="11"/>
  <c r="D36" i="11"/>
  <c r="G29" i="11"/>
  <c r="D29" i="11"/>
  <c r="C16" i="11"/>
  <c r="C15" i="11"/>
  <c r="F14" i="11"/>
  <c r="C14" i="11"/>
  <c r="I7" i="11"/>
  <c r="C7" i="11"/>
  <c r="H4" i="11"/>
  <c r="C4" i="11"/>
  <c r="C2" i="11"/>
  <c r="C61" i="10"/>
  <c r="C60" i="10"/>
  <c r="C59" i="10"/>
  <c r="C58" i="10"/>
  <c r="C56" i="10"/>
  <c r="H46" i="10"/>
  <c r="F46" i="10"/>
  <c r="D46" i="10"/>
  <c r="L44" i="10"/>
  <c r="J44" i="10"/>
  <c r="H44" i="10"/>
  <c r="F44" i="10"/>
  <c r="D44" i="10"/>
  <c r="L42" i="10"/>
  <c r="J42" i="10"/>
  <c r="H42" i="10"/>
  <c r="F42" i="10"/>
  <c r="D42" i="10"/>
  <c r="L40" i="10"/>
  <c r="J40" i="10"/>
  <c r="H40" i="10"/>
  <c r="F40" i="10"/>
  <c r="D40" i="10"/>
  <c r="L38" i="10"/>
  <c r="J38" i="10"/>
  <c r="H38" i="10"/>
  <c r="F38" i="10"/>
  <c r="D38" i="10"/>
  <c r="L36" i="10"/>
  <c r="J36" i="10"/>
  <c r="H36" i="10"/>
  <c r="F36" i="10"/>
  <c r="D36" i="10"/>
  <c r="G29" i="10"/>
  <c r="D29" i="10"/>
  <c r="C16" i="10"/>
  <c r="C15" i="10"/>
  <c r="F14" i="10"/>
  <c r="C14" i="10"/>
  <c r="I7" i="10"/>
  <c r="C7" i="10"/>
  <c r="H4" i="10"/>
  <c r="C4" i="10"/>
  <c r="C2" i="10"/>
  <c r="C61" i="9"/>
  <c r="C60" i="9"/>
  <c r="C59" i="9"/>
  <c r="C58" i="9"/>
  <c r="C56" i="9"/>
  <c r="H46" i="9"/>
  <c r="F46" i="9"/>
  <c r="D46" i="9"/>
  <c r="L44" i="9"/>
  <c r="J44" i="9"/>
  <c r="H44" i="9"/>
  <c r="F44" i="9"/>
  <c r="D44" i="9"/>
  <c r="L42" i="9"/>
  <c r="J42" i="9"/>
  <c r="H42" i="9"/>
  <c r="F42" i="9"/>
  <c r="D42" i="9"/>
  <c r="L40" i="9"/>
  <c r="J40" i="9"/>
  <c r="H40" i="9"/>
  <c r="F40" i="9"/>
  <c r="D40" i="9"/>
  <c r="L38" i="9"/>
  <c r="J38" i="9"/>
  <c r="H38" i="9"/>
  <c r="F38" i="9"/>
  <c r="D38" i="9"/>
  <c r="L36" i="9"/>
  <c r="J36" i="9"/>
  <c r="H36" i="9"/>
  <c r="F36" i="9"/>
  <c r="D36" i="9"/>
  <c r="C16" i="9"/>
  <c r="F14" i="9"/>
  <c r="C14" i="9"/>
  <c r="I7" i="9"/>
  <c r="C7" i="9"/>
  <c r="C2" i="9"/>
  <c r="C61" i="8"/>
  <c r="C60" i="8"/>
  <c r="C59" i="8"/>
  <c r="C58" i="8"/>
  <c r="C56" i="8"/>
  <c r="H46" i="8"/>
  <c r="F46" i="8"/>
  <c r="D46" i="8"/>
  <c r="L44" i="8"/>
  <c r="J44" i="8"/>
  <c r="H44" i="8"/>
  <c r="F44" i="8"/>
  <c r="D44" i="8"/>
  <c r="L42" i="8"/>
  <c r="J42" i="8"/>
  <c r="H42" i="8"/>
  <c r="F42" i="8"/>
  <c r="D42" i="8"/>
  <c r="L40" i="8"/>
  <c r="J40" i="8"/>
  <c r="H40" i="8"/>
  <c r="F40" i="8"/>
  <c r="D40" i="8"/>
  <c r="L38" i="8"/>
  <c r="J38" i="8"/>
  <c r="H38" i="8"/>
  <c r="F38" i="8"/>
  <c r="D38" i="8"/>
  <c r="L36" i="8"/>
  <c r="J36" i="8"/>
  <c r="H36" i="8"/>
  <c r="F36" i="8"/>
  <c r="D36" i="8"/>
  <c r="G29" i="8"/>
  <c r="D29" i="8"/>
  <c r="C16" i="8"/>
  <c r="C15" i="8"/>
  <c r="F14" i="8"/>
  <c r="C14" i="8"/>
  <c r="I7" i="8"/>
  <c r="C7" i="8"/>
  <c r="H4" i="8"/>
  <c r="C4" i="8"/>
  <c r="C2" i="8"/>
  <c r="C61" i="7"/>
  <c r="C60" i="7"/>
  <c r="C59" i="7"/>
  <c r="C58" i="7"/>
  <c r="C56" i="7"/>
  <c r="H46" i="7"/>
  <c r="F46" i="7"/>
  <c r="D46" i="7"/>
  <c r="L44" i="7"/>
  <c r="J44" i="7"/>
  <c r="H44" i="7"/>
  <c r="F44" i="7"/>
  <c r="D44" i="7"/>
  <c r="L42" i="7"/>
  <c r="J42" i="7"/>
  <c r="H42" i="7"/>
  <c r="F42" i="7"/>
  <c r="D42" i="7"/>
  <c r="L40" i="7"/>
  <c r="J40" i="7"/>
  <c r="H40" i="7"/>
  <c r="F40" i="7"/>
  <c r="D40" i="7"/>
  <c r="L38" i="7"/>
  <c r="J38" i="7"/>
  <c r="H38" i="7"/>
  <c r="F38" i="7"/>
  <c r="D38" i="7"/>
  <c r="L36" i="7"/>
  <c r="J36" i="7"/>
  <c r="H36" i="7"/>
  <c r="F36" i="7"/>
  <c r="D36" i="7"/>
  <c r="G29" i="7"/>
  <c r="D29" i="7"/>
  <c r="C16" i="7"/>
  <c r="C15" i="7"/>
  <c r="F14" i="7"/>
  <c r="C14" i="7"/>
  <c r="I7" i="7"/>
  <c r="C7" i="7"/>
  <c r="H4" i="7"/>
  <c r="C4" i="7"/>
  <c r="C2" i="7"/>
  <c r="C61" i="6"/>
  <c r="C60" i="6"/>
  <c r="C59" i="6"/>
  <c r="C58" i="6"/>
  <c r="C56" i="6"/>
  <c r="H46" i="6"/>
  <c r="F46" i="6"/>
  <c r="D46" i="6"/>
  <c r="L44" i="6"/>
  <c r="J44" i="6"/>
  <c r="H44" i="6"/>
  <c r="F44" i="6"/>
  <c r="D44" i="6"/>
  <c r="L42" i="6"/>
  <c r="J42" i="6"/>
  <c r="H42" i="6"/>
  <c r="F42" i="6"/>
  <c r="D42" i="6"/>
  <c r="L40" i="6"/>
  <c r="J40" i="6"/>
  <c r="H40" i="6"/>
  <c r="F40" i="6"/>
  <c r="D40" i="6"/>
  <c r="L38" i="6"/>
  <c r="J38" i="6"/>
  <c r="H38" i="6"/>
  <c r="F38" i="6"/>
  <c r="D38" i="6"/>
  <c r="L36" i="6"/>
  <c r="J36" i="6"/>
  <c r="H36" i="6"/>
  <c r="F36" i="6"/>
  <c r="D36" i="6"/>
  <c r="G29" i="6"/>
  <c r="D29" i="6"/>
  <c r="C16" i="6"/>
  <c r="C15" i="6"/>
  <c r="F14" i="6"/>
  <c r="C14" i="6"/>
  <c r="I7" i="6"/>
  <c r="C7" i="6"/>
  <c r="H4" i="6"/>
  <c r="C4" i="6"/>
  <c r="C2" i="6"/>
  <c r="H42" i="5"/>
  <c r="F42" i="5"/>
  <c r="D42" i="5"/>
  <c r="L40" i="5"/>
  <c r="J40" i="5"/>
  <c r="H40" i="5"/>
  <c r="F40" i="5"/>
  <c r="D40" i="5"/>
  <c r="L38" i="5"/>
  <c r="J38" i="5"/>
  <c r="H38" i="5"/>
  <c r="F38" i="5"/>
  <c r="D38" i="5"/>
  <c r="L36" i="5"/>
  <c r="J36" i="5"/>
  <c r="H36" i="5"/>
  <c r="F36" i="5"/>
  <c r="D36" i="5"/>
  <c r="L34" i="5"/>
  <c r="J34" i="5"/>
  <c r="H34" i="5"/>
  <c r="F34" i="5"/>
  <c r="D34" i="5"/>
  <c r="L32" i="5"/>
  <c r="J32" i="5"/>
  <c r="H32" i="5"/>
  <c r="F32" i="5"/>
  <c r="D32" i="5"/>
  <c r="G25" i="5"/>
  <c r="D25" i="5"/>
  <c r="C12" i="5"/>
  <c r="C2" i="5"/>
  <c r="C61" i="4"/>
  <c r="C60" i="4"/>
  <c r="C59" i="4"/>
  <c r="C58" i="4"/>
  <c r="C56" i="4"/>
  <c r="H46" i="4"/>
  <c r="F46" i="4"/>
  <c r="D46" i="4"/>
  <c r="L44" i="4"/>
  <c r="J44" i="4"/>
  <c r="H44" i="4"/>
  <c r="F44" i="4"/>
  <c r="D44" i="4"/>
  <c r="L42" i="4"/>
  <c r="J42" i="4"/>
  <c r="H42" i="4"/>
  <c r="F42" i="4"/>
  <c r="D42" i="4"/>
  <c r="L40" i="4"/>
  <c r="J40" i="4"/>
  <c r="H40" i="4"/>
  <c r="F40" i="4"/>
  <c r="D40" i="4"/>
  <c r="L38" i="4"/>
  <c r="J38" i="4"/>
  <c r="H38" i="4"/>
  <c r="F38" i="4"/>
  <c r="D38" i="4"/>
  <c r="L36" i="4"/>
  <c r="J36" i="4"/>
  <c r="H36" i="4"/>
  <c r="F36" i="4"/>
  <c r="D36" i="4"/>
  <c r="G29" i="4"/>
  <c r="D29" i="4"/>
  <c r="C16" i="4"/>
  <c r="C15" i="4"/>
  <c r="F14" i="4"/>
  <c r="C14" i="4"/>
  <c r="I7" i="4"/>
  <c r="C7" i="4"/>
  <c r="H4" i="4"/>
  <c r="C4" i="4"/>
  <c r="C2" i="4"/>
  <c r="C61" i="3"/>
  <c r="C60" i="3"/>
  <c r="C59" i="3"/>
  <c r="C56" i="3"/>
  <c r="H46" i="3"/>
  <c r="F46" i="3"/>
  <c r="D46" i="3"/>
  <c r="L44" i="3"/>
  <c r="J44" i="3"/>
  <c r="H44" i="3"/>
  <c r="F44" i="3"/>
  <c r="D44" i="3"/>
  <c r="L42" i="3"/>
  <c r="J42" i="3"/>
  <c r="H42" i="3"/>
  <c r="F42" i="3"/>
  <c r="D42" i="3"/>
  <c r="L40" i="3"/>
  <c r="J40" i="3"/>
  <c r="H40" i="3"/>
  <c r="F40" i="3"/>
  <c r="D40" i="3"/>
  <c r="L38" i="3"/>
  <c r="J38" i="3"/>
  <c r="H38" i="3"/>
  <c r="F38" i="3"/>
  <c r="D38" i="3"/>
  <c r="L36" i="3"/>
  <c r="J36" i="3"/>
  <c r="H36" i="3"/>
  <c r="F36" i="3"/>
  <c r="D36" i="3"/>
  <c r="G29" i="3"/>
  <c r="D29" i="3"/>
  <c r="C16" i="3"/>
  <c r="C15" i="3"/>
  <c r="F14" i="3"/>
  <c r="C14" i="3"/>
  <c r="I7" i="3"/>
  <c r="C58" i="3" s="1"/>
  <c r="C7" i="3"/>
  <c r="H4" i="3"/>
  <c r="C4" i="3"/>
  <c r="C2" i="3"/>
  <c r="L42" i="2"/>
  <c r="H42" i="2"/>
  <c r="F42" i="2"/>
  <c r="D42" i="2"/>
  <c r="L40" i="2"/>
  <c r="J40" i="2"/>
  <c r="H40" i="2"/>
  <c r="F40" i="2"/>
  <c r="D40" i="2"/>
  <c r="L38" i="2"/>
  <c r="J38" i="2"/>
  <c r="H38" i="2"/>
  <c r="F38" i="2"/>
  <c r="D38" i="2"/>
  <c r="L36" i="2"/>
  <c r="J36" i="2"/>
  <c r="H36" i="2"/>
  <c r="F36" i="2"/>
  <c r="D36" i="2"/>
  <c r="L34" i="2"/>
  <c r="J34" i="2"/>
  <c r="H34" i="2"/>
  <c r="F34" i="2"/>
  <c r="D34" i="2"/>
  <c r="L32" i="2"/>
  <c r="J32" i="2"/>
  <c r="H32" i="2"/>
  <c r="F32" i="2"/>
  <c r="D32" i="2"/>
  <c r="G25" i="2"/>
  <c r="D25" i="2"/>
  <c r="C12" i="2"/>
  <c r="C2" i="2"/>
  <c r="FP74" i="1"/>
  <c r="O74" i="1"/>
  <c r="P74" i="1" s="1"/>
  <c r="Q74" i="1" s="1"/>
  <c r="R74" i="1" s="1"/>
  <c r="S74" i="1" s="1"/>
  <c r="T74" i="1" s="1"/>
  <c r="U74" i="1" s="1"/>
  <c r="V74" i="1" s="1"/>
  <c r="W74" i="1" s="1"/>
  <c r="X74" i="1" s="1"/>
  <c r="Y74" i="1" s="1"/>
  <c r="Z74" i="1" s="1"/>
  <c r="AA74" i="1" s="1"/>
  <c r="AB74" i="1" s="1"/>
  <c r="AC74" i="1" s="1"/>
  <c r="AD74" i="1" s="1"/>
  <c r="AE74" i="1" s="1"/>
  <c r="AF74" i="1" s="1"/>
  <c r="AG74" i="1" s="1"/>
  <c r="AH74" i="1" s="1"/>
  <c r="AI74" i="1" s="1"/>
  <c r="AJ74" i="1" s="1"/>
  <c r="AK74" i="1" s="1"/>
  <c r="AL74" i="1" s="1"/>
  <c r="AM74" i="1" s="1"/>
  <c r="FP73" i="1"/>
  <c r="CG73" i="1"/>
  <c r="L46" i="70" s="1"/>
  <c r="O73" i="1"/>
  <c r="P73" i="1" s="1"/>
  <c r="Q73" i="1" s="1"/>
  <c r="R73" i="1" s="1"/>
  <c r="S73" i="1" s="1"/>
  <c r="T73" i="1" s="1"/>
  <c r="U73" i="1" s="1"/>
  <c r="V73" i="1" s="1"/>
  <c r="W73" i="1" s="1"/>
  <c r="X73" i="1" s="1"/>
  <c r="Y73" i="1" s="1"/>
  <c r="Z73" i="1" s="1"/>
  <c r="AA73" i="1" s="1"/>
  <c r="AB73" i="1" s="1"/>
  <c r="AC73" i="1" s="1"/>
  <c r="AD73" i="1" s="1"/>
  <c r="AE73" i="1" s="1"/>
  <c r="AF73" i="1" s="1"/>
  <c r="AG73" i="1" s="1"/>
  <c r="AH73" i="1" s="1"/>
  <c r="AI73" i="1" s="1"/>
  <c r="AJ73" i="1" s="1"/>
  <c r="AK73" i="1" s="1"/>
  <c r="AL73" i="1" s="1"/>
  <c r="AM73" i="1" s="1"/>
  <c r="FP72" i="1"/>
  <c r="O72" i="1"/>
  <c r="P72" i="1" s="1"/>
  <c r="Q72" i="1" s="1"/>
  <c r="R72" i="1" s="1"/>
  <c r="S72" i="1" s="1"/>
  <c r="T72" i="1" s="1"/>
  <c r="U72" i="1" s="1"/>
  <c r="V72" i="1" s="1"/>
  <c r="W72" i="1" s="1"/>
  <c r="X72" i="1" s="1"/>
  <c r="Y72" i="1" s="1"/>
  <c r="Z72" i="1" s="1"/>
  <c r="AA72" i="1" s="1"/>
  <c r="AB72" i="1" s="1"/>
  <c r="AC72" i="1" s="1"/>
  <c r="AD72" i="1" s="1"/>
  <c r="AE72" i="1" s="1"/>
  <c r="AF72" i="1" s="1"/>
  <c r="AG72" i="1" s="1"/>
  <c r="AH72" i="1" s="1"/>
  <c r="AI72" i="1" s="1"/>
  <c r="AJ72" i="1" s="1"/>
  <c r="AK72" i="1" s="1"/>
  <c r="AL72" i="1" s="1"/>
  <c r="AM72" i="1" s="1"/>
  <c r="FP71" i="1"/>
  <c r="O71" i="1"/>
  <c r="P71" i="1" s="1"/>
  <c r="Q71" i="1" s="1"/>
  <c r="R71" i="1" s="1"/>
  <c r="S71" i="1" s="1"/>
  <c r="T71" i="1" s="1"/>
  <c r="U71" i="1" s="1"/>
  <c r="V71" i="1" s="1"/>
  <c r="W71" i="1" s="1"/>
  <c r="X71" i="1" s="1"/>
  <c r="Y71" i="1" s="1"/>
  <c r="Z71" i="1" s="1"/>
  <c r="AA71" i="1" s="1"/>
  <c r="AB71" i="1" s="1"/>
  <c r="AC71" i="1" s="1"/>
  <c r="AD71" i="1" s="1"/>
  <c r="AE71" i="1" s="1"/>
  <c r="AF71" i="1" s="1"/>
  <c r="AG71" i="1" s="1"/>
  <c r="AH71" i="1" s="1"/>
  <c r="AI71" i="1" s="1"/>
  <c r="AJ71" i="1" s="1"/>
  <c r="AK71" i="1" s="1"/>
  <c r="AL71" i="1" s="1"/>
  <c r="AM71" i="1" s="1"/>
  <c r="FP70" i="1"/>
  <c r="O70" i="1"/>
  <c r="P70" i="1" s="1"/>
  <c r="Q70" i="1" s="1"/>
  <c r="R70" i="1" s="1"/>
  <c r="S70" i="1" s="1"/>
  <c r="T70" i="1" s="1"/>
  <c r="U70" i="1" s="1"/>
  <c r="V70" i="1" s="1"/>
  <c r="W70" i="1" s="1"/>
  <c r="X70" i="1" s="1"/>
  <c r="Y70" i="1" s="1"/>
  <c r="Z70" i="1" s="1"/>
  <c r="AA70" i="1" s="1"/>
  <c r="AB70" i="1" s="1"/>
  <c r="AC70" i="1" s="1"/>
  <c r="AD70" i="1" s="1"/>
  <c r="AE70" i="1" s="1"/>
  <c r="AF70" i="1" s="1"/>
  <c r="AG70" i="1" s="1"/>
  <c r="AH70" i="1" s="1"/>
  <c r="AI70" i="1" s="1"/>
  <c r="AJ70" i="1" s="1"/>
  <c r="AK70" i="1" s="1"/>
  <c r="AL70" i="1" s="1"/>
  <c r="AM70" i="1" s="1"/>
  <c r="FP69" i="1"/>
  <c r="O69" i="1"/>
  <c r="P69" i="1" s="1"/>
  <c r="Q69" i="1" s="1"/>
  <c r="R69" i="1" s="1"/>
  <c r="S69" i="1" s="1"/>
  <c r="T69" i="1" s="1"/>
  <c r="U69" i="1" s="1"/>
  <c r="V69" i="1" s="1"/>
  <c r="W69" i="1" s="1"/>
  <c r="X69" i="1" s="1"/>
  <c r="Y69" i="1" s="1"/>
  <c r="Z69" i="1" s="1"/>
  <c r="AA69" i="1" s="1"/>
  <c r="AB69" i="1" s="1"/>
  <c r="AC69" i="1" s="1"/>
  <c r="AD69" i="1" s="1"/>
  <c r="AE69" i="1" s="1"/>
  <c r="AF69" i="1" s="1"/>
  <c r="AG69" i="1" s="1"/>
  <c r="AH69" i="1" s="1"/>
  <c r="AI69" i="1" s="1"/>
  <c r="AJ69" i="1" s="1"/>
  <c r="AK69" i="1" s="1"/>
  <c r="AL69" i="1" s="1"/>
  <c r="AM69" i="1" s="1"/>
  <c r="FP68" i="1"/>
  <c r="O68" i="1"/>
  <c r="P68" i="1" s="1"/>
  <c r="Q68" i="1" s="1"/>
  <c r="R68" i="1" s="1"/>
  <c r="S68" i="1" s="1"/>
  <c r="T68" i="1" s="1"/>
  <c r="U68" i="1" s="1"/>
  <c r="V68" i="1" s="1"/>
  <c r="W68" i="1" s="1"/>
  <c r="X68" i="1" s="1"/>
  <c r="Y68" i="1" s="1"/>
  <c r="Z68" i="1" s="1"/>
  <c r="AA68" i="1" s="1"/>
  <c r="AB68" i="1" s="1"/>
  <c r="AC68" i="1" s="1"/>
  <c r="AD68" i="1" s="1"/>
  <c r="AE68" i="1" s="1"/>
  <c r="AF68" i="1" s="1"/>
  <c r="AG68" i="1" s="1"/>
  <c r="AH68" i="1" s="1"/>
  <c r="AI68" i="1" s="1"/>
  <c r="AJ68" i="1" s="1"/>
  <c r="AK68" i="1" s="1"/>
  <c r="AL68" i="1" s="1"/>
  <c r="AM68" i="1" s="1"/>
  <c r="FP67" i="1"/>
  <c r="O67" i="1"/>
  <c r="P67" i="1" s="1"/>
  <c r="Q67" i="1" s="1"/>
  <c r="R67" i="1" s="1"/>
  <c r="S67" i="1" s="1"/>
  <c r="T67" i="1" s="1"/>
  <c r="U67" i="1" s="1"/>
  <c r="V67" i="1" s="1"/>
  <c r="W67" i="1" s="1"/>
  <c r="X67" i="1" s="1"/>
  <c r="Y67" i="1" s="1"/>
  <c r="Z67" i="1" s="1"/>
  <c r="AA67" i="1" s="1"/>
  <c r="AB67" i="1" s="1"/>
  <c r="AC67" i="1" s="1"/>
  <c r="AD67" i="1" s="1"/>
  <c r="AE67" i="1" s="1"/>
  <c r="AF67" i="1" s="1"/>
  <c r="AG67" i="1" s="1"/>
  <c r="AH67" i="1" s="1"/>
  <c r="AI67" i="1" s="1"/>
  <c r="AJ67" i="1" s="1"/>
  <c r="AK67" i="1" s="1"/>
  <c r="AL67" i="1" s="1"/>
  <c r="AM67" i="1" s="1"/>
  <c r="FP66" i="1"/>
  <c r="CG66" i="1"/>
  <c r="L46" i="63" s="1"/>
  <c r="O66" i="1"/>
  <c r="P66" i="1" s="1"/>
  <c r="Q66" i="1" s="1"/>
  <c r="R66" i="1" s="1"/>
  <c r="S66" i="1" s="1"/>
  <c r="T66" i="1" s="1"/>
  <c r="U66" i="1" s="1"/>
  <c r="V66" i="1" s="1"/>
  <c r="W66" i="1" s="1"/>
  <c r="X66" i="1" s="1"/>
  <c r="Y66" i="1" s="1"/>
  <c r="Z66" i="1" s="1"/>
  <c r="AA66" i="1" s="1"/>
  <c r="AB66" i="1" s="1"/>
  <c r="AC66" i="1" s="1"/>
  <c r="AD66" i="1" s="1"/>
  <c r="AE66" i="1" s="1"/>
  <c r="AF66" i="1" s="1"/>
  <c r="AG66" i="1" s="1"/>
  <c r="AH66" i="1" s="1"/>
  <c r="AI66" i="1" s="1"/>
  <c r="AJ66" i="1" s="1"/>
  <c r="AK66" i="1" s="1"/>
  <c r="AL66" i="1" s="1"/>
  <c r="AM66" i="1" s="1"/>
  <c r="FP65" i="1"/>
  <c r="CG65" i="1"/>
  <c r="L46" i="62" s="1"/>
  <c r="O65" i="1"/>
  <c r="P65" i="1" s="1"/>
  <c r="Q65" i="1" s="1"/>
  <c r="R65" i="1" s="1"/>
  <c r="S65" i="1" s="1"/>
  <c r="T65" i="1" s="1"/>
  <c r="U65" i="1" s="1"/>
  <c r="V65" i="1" s="1"/>
  <c r="W65" i="1" s="1"/>
  <c r="X65" i="1" s="1"/>
  <c r="Y65" i="1" s="1"/>
  <c r="Z65" i="1" s="1"/>
  <c r="AA65" i="1" s="1"/>
  <c r="AB65" i="1" s="1"/>
  <c r="AC65" i="1" s="1"/>
  <c r="AD65" i="1" s="1"/>
  <c r="AE65" i="1" s="1"/>
  <c r="AF65" i="1" s="1"/>
  <c r="AG65" i="1" s="1"/>
  <c r="AH65" i="1" s="1"/>
  <c r="AI65" i="1" s="1"/>
  <c r="AJ65" i="1" s="1"/>
  <c r="AK65" i="1" s="1"/>
  <c r="AL65" i="1" s="1"/>
  <c r="AM65" i="1" s="1"/>
  <c r="FP64" i="1"/>
  <c r="CG64" i="1"/>
  <c r="L46" i="61" s="1"/>
  <c r="O64" i="1"/>
  <c r="P64" i="1" s="1"/>
  <c r="Q64" i="1" s="1"/>
  <c r="R64" i="1" s="1"/>
  <c r="S64" i="1" s="1"/>
  <c r="T64" i="1" s="1"/>
  <c r="U64" i="1" s="1"/>
  <c r="V64" i="1" s="1"/>
  <c r="W64" i="1" s="1"/>
  <c r="X64" i="1" s="1"/>
  <c r="Y64" i="1" s="1"/>
  <c r="Z64" i="1" s="1"/>
  <c r="AA64" i="1" s="1"/>
  <c r="AB64" i="1" s="1"/>
  <c r="AC64" i="1" s="1"/>
  <c r="AD64" i="1" s="1"/>
  <c r="AE64" i="1" s="1"/>
  <c r="AF64" i="1" s="1"/>
  <c r="AG64" i="1" s="1"/>
  <c r="AH64" i="1" s="1"/>
  <c r="AI64" i="1" s="1"/>
  <c r="AJ64" i="1" s="1"/>
  <c r="AK64" i="1" s="1"/>
  <c r="AL64" i="1" s="1"/>
  <c r="AM64" i="1" s="1"/>
  <c r="FP63" i="1"/>
  <c r="O63" i="1"/>
  <c r="P63" i="1" s="1"/>
  <c r="Q63" i="1" s="1"/>
  <c r="R63" i="1" s="1"/>
  <c r="S63" i="1" s="1"/>
  <c r="T63" i="1" s="1"/>
  <c r="U63" i="1" s="1"/>
  <c r="V63" i="1" s="1"/>
  <c r="W63" i="1" s="1"/>
  <c r="X63" i="1" s="1"/>
  <c r="Y63" i="1" s="1"/>
  <c r="Z63" i="1" s="1"/>
  <c r="AA63" i="1" s="1"/>
  <c r="AB63" i="1" s="1"/>
  <c r="AC63" i="1" s="1"/>
  <c r="AD63" i="1" s="1"/>
  <c r="AE63" i="1" s="1"/>
  <c r="AF63" i="1" s="1"/>
  <c r="AG63" i="1" s="1"/>
  <c r="AH63" i="1" s="1"/>
  <c r="AI63" i="1" s="1"/>
  <c r="AJ63" i="1" s="1"/>
  <c r="AK63" i="1" s="1"/>
  <c r="AL63" i="1" s="1"/>
  <c r="AM63" i="1" s="1"/>
  <c r="FP62" i="1"/>
  <c r="O62" i="1"/>
  <c r="H32" i="58" s="1"/>
  <c r="FP61" i="1"/>
  <c r="FP60" i="1"/>
  <c r="CG60" i="1"/>
  <c r="L46" i="56" s="1"/>
  <c r="FP59" i="1"/>
  <c r="CG59" i="1"/>
  <c r="L46" i="55" s="1"/>
  <c r="FP58" i="1"/>
  <c r="CG58" i="1"/>
  <c r="L46" i="54" s="1"/>
  <c r="FP57" i="1"/>
  <c r="CG57" i="1"/>
  <c r="AO57" i="1"/>
  <c r="FP56" i="1"/>
  <c r="AO56" i="1"/>
  <c r="FP55" i="1"/>
  <c r="CG55" i="1"/>
  <c r="L46" i="50" s="1"/>
  <c r="AO55" i="1"/>
  <c r="FP54" i="1"/>
  <c r="CG54" i="1"/>
  <c r="L46" i="49" s="1"/>
  <c r="AO54" i="1"/>
  <c r="FP53" i="1"/>
  <c r="CG53" i="1"/>
  <c r="L46" i="48" s="1"/>
  <c r="AO53" i="1"/>
  <c r="FP52" i="1"/>
  <c r="CG52" i="1"/>
  <c r="L46" i="47" s="1"/>
  <c r="AO52" i="1"/>
  <c r="FP51" i="1"/>
  <c r="CG51" i="1"/>
  <c r="L46" i="46" s="1"/>
  <c r="AO51" i="1"/>
  <c r="FP50" i="1"/>
  <c r="CG50" i="1"/>
  <c r="L46" i="45" s="1"/>
  <c r="AO50" i="1"/>
  <c r="FP49" i="1"/>
  <c r="CG49" i="1"/>
  <c r="L46" i="44" s="1"/>
  <c r="AO49" i="1"/>
  <c r="FP48" i="1"/>
  <c r="CG48" i="1"/>
  <c r="L46" i="43" s="1"/>
  <c r="AO48" i="1"/>
  <c r="FP47" i="1"/>
  <c r="CG47" i="1"/>
  <c r="L46" i="41" s="1"/>
  <c r="CH46" i="1"/>
  <c r="FP46" i="1" s="1"/>
  <c r="FP45" i="1"/>
  <c r="FP44" i="1"/>
  <c r="FP43" i="1"/>
  <c r="FP42" i="1"/>
  <c r="CG42" i="1"/>
  <c r="FP41" i="1"/>
  <c r="CG41" i="1"/>
  <c r="L46" i="35" s="1"/>
  <c r="FP40" i="1"/>
  <c r="CG40" i="1"/>
  <c r="L46" i="34" s="1"/>
  <c r="FP39" i="1"/>
  <c r="CG39" i="1"/>
  <c r="L46" i="33" s="1"/>
  <c r="FP38" i="1"/>
  <c r="CG38" i="1"/>
  <c r="L46" i="32" s="1"/>
  <c r="FP37" i="1"/>
  <c r="CG37" i="1"/>
  <c r="L46" i="31" s="1"/>
  <c r="FP36" i="1"/>
  <c r="CG36" i="1"/>
  <c r="L46" i="30" s="1"/>
  <c r="FP34" i="1"/>
  <c r="CI34" i="1"/>
  <c r="FP32" i="1"/>
  <c r="CG32" i="1"/>
  <c r="L46" i="25" s="1"/>
  <c r="FP30" i="1"/>
  <c r="CG30" i="1"/>
  <c r="L46" i="23" s="1"/>
  <c r="FP29" i="1"/>
  <c r="FP28" i="1"/>
  <c r="CG28" i="1"/>
  <c r="FP27" i="1"/>
  <c r="CG27" i="1"/>
  <c r="L46" i="19" s="1"/>
  <c r="FP26" i="1"/>
  <c r="CG26" i="1"/>
  <c r="L46" i="18" s="1"/>
  <c r="FP25" i="1"/>
  <c r="CG25" i="1"/>
  <c r="L46" i="17" s="1"/>
  <c r="FP24" i="1"/>
  <c r="CG24" i="1"/>
  <c r="FP23" i="1"/>
  <c r="CG23" i="1"/>
  <c r="L46" i="15" s="1"/>
  <c r="FP22" i="1"/>
  <c r="AO22" i="1"/>
  <c r="FP21" i="1"/>
  <c r="AO21" i="1"/>
  <c r="FP20" i="1"/>
  <c r="AO20" i="1"/>
  <c r="FP19" i="1"/>
  <c r="CG19" i="1"/>
  <c r="L46" i="10" s="1"/>
  <c r="AO19" i="1"/>
  <c r="FP18" i="1"/>
  <c r="CG18" i="1"/>
  <c r="L46" i="9" s="1"/>
  <c r="AO18" i="1"/>
  <c r="FP17" i="1"/>
  <c r="CG17" i="1"/>
  <c r="L46" i="8" s="1"/>
  <c r="AO17" i="1"/>
  <c r="FP16" i="1"/>
  <c r="CG16" i="1"/>
  <c r="L46" i="7" s="1"/>
  <c r="AO16" i="1"/>
  <c r="FP15" i="1"/>
  <c r="CG15" i="1"/>
  <c r="L46" i="6" s="1"/>
  <c r="AO15" i="1"/>
  <c r="L42" i="5" s="1"/>
  <c r="FP14" i="1"/>
  <c r="CG14" i="1"/>
  <c r="L46" i="4" s="1"/>
  <c r="FP13" i="1"/>
  <c r="CG13" i="1"/>
  <c r="L46" i="3" s="1"/>
  <c r="L42" i="42" l="1"/>
  <c r="P62" i="1"/>
  <c r="J32" i="58" l="1"/>
  <c r="Q62" i="1"/>
  <c r="L32" i="58" l="1"/>
  <c r="R62" i="1"/>
  <c r="D34" i="58" l="1"/>
  <c r="S62" i="1"/>
  <c r="F34" i="58" l="1"/>
  <c r="T62" i="1"/>
  <c r="H34" i="58" l="1"/>
  <c r="U62" i="1"/>
  <c r="J34" i="58" l="1"/>
  <c r="V62" i="1"/>
  <c r="L34" i="58" l="1"/>
  <c r="W62" i="1"/>
  <c r="D36" i="58" l="1"/>
  <c r="X62" i="1"/>
  <c r="F36" i="58" l="1"/>
  <c r="Y62" i="1"/>
  <c r="H36" i="58" l="1"/>
  <c r="Z62" i="1"/>
  <c r="J36" i="58" l="1"/>
  <c r="AA62" i="1"/>
  <c r="L36" i="58" l="1"/>
  <c r="AB62" i="1"/>
  <c r="D38" i="58" l="1"/>
  <c r="AC62" i="1"/>
  <c r="F38" i="58" l="1"/>
  <c r="AD62" i="1"/>
  <c r="H38" i="58" l="1"/>
  <c r="AE62" i="1"/>
  <c r="J38" i="58" l="1"/>
  <c r="AF62" i="1"/>
  <c r="L38" i="58" l="1"/>
  <c r="AG62" i="1"/>
  <c r="D40" i="58" l="1"/>
  <c r="AH62" i="1"/>
  <c r="F40" i="58" l="1"/>
  <c r="AI62" i="1"/>
  <c r="H40" i="58" l="1"/>
  <c r="AJ62" i="1"/>
  <c r="AK62" i="1" l="1"/>
  <c r="J40" i="58"/>
  <c r="L40" i="58" l="1"/>
  <c r="AL62" i="1"/>
  <c r="D42" i="58" l="1"/>
  <c r="AM62" i="1"/>
  <c r="F42"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O12" authorId="0" shapeId="0" xr:uid="{00000000-0006-0000-0000-000002000000}">
      <text>
        <r>
          <rPr>
            <sz val="12"/>
            <color theme="1"/>
            <rFont val="Calibri"/>
            <family val="2"/>
            <scheme val="minor"/>
          </rPr>
          <t>======
ID#AAAAyLqzThE
Ricardo Delgado    (2023-06-01 03:46:04)
@mariana.unda@ambientebogota.gov.co un comentario sólo para estar seguros. Mira que en esta serie de años 2024 tiene 4 campos (incluyendo código de proyecto) pero en adelante ya no lo tiene (por ejemplo, 2025). Eso está bien? Eso no causa como probelams cuando uno vaya a sumar los costos?
_Asignada a MARIANA UNDA VENEGAS_</t>
        </r>
      </text>
    </comment>
    <comment ref="CI32" authorId="0" shapeId="0" xr:uid="{00000000-0006-0000-0000-000004000000}">
      <text>
        <r>
          <rPr>
            <sz val="12"/>
            <color theme="1"/>
            <rFont val="Calibri"/>
            <family val="2"/>
            <scheme val="minor"/>
          </rPr>
          <t>======
ID#AAAAwTpotoE
Rodrigo Gonzalez Florian    (2023-05-03 20:04:00)
UAESP: A la fecha se están realizando ajustes internos de presupuesto, razón por la cual, no es posible entregar un valor exacto sobre disponibilidad de recursos para las vigencias 2023 y 2024</t>
        </r>
      </text>
    </comment>
    <comment ref="CM32" authorId="0" shapeId="0" xr:uid="{00000000-0006-0000-0000-000003000000}">
      <text>
        <r>
          <rPr>
            <sz val="12"/>
            <color theme="1"/>
            <rFont val="Calibri"/>
            <family val="2"/>
            <scheme val="minor"/>
          </rPr>
          <t>======
ID#AAAAwTpotoI
Rodrigo Gonzalez Florian    (2023-05-03 20:04:10)
UAESP: A la fecha se están realizando ajustes internos de presupuesto, razón por la cual, no es posible entregar un valor exacto sobre disponibilidad de recursos para las vigencias 2023 y 2024</t>
        </r>
      </text>
    </comment>
    <comment ref="CP47" authorId="0" shapeId="0" xr:uid="{00000000-0006-0000-0000-000001000000}">
      <text>
        <r>
          <rPr>
            <sz val="12"/>
            <color theme="1"/>
            <rFont val="Calibri"/>
            <family val="2"/>
            <scheme val="minor"/>
          </rPr>
          <t>======
ID#AAAAywcxdFQ
MARIANA UNDA VENEGAS    (2023-06-08 17:05:26)
Teniendo en cuenta que el resultado no se obtiene en el mismo año en el que se hace la inversión, la EAAB considera que no es consistente alinear la proyección de cumplimiento de metas con la ejecución de recursos.</t>
        </r>
      </text>
    </comment>
  </commentList>
  <extLst>
    <ext xmlns:r="http://schemas.openxmlformats.org/officeDocument/2006/relationships" uri="GoogleSheetsCustomDataVersion2">
      <go:sheetsCustomData xmlns:go="http://customooxmlschemas.google.com/" r:id="rId1" roundtripDataSignature="AMtx7mjwYiUVNl1res3RFJ5YUKi1XpJ0a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4" authorId="0" shapeId="0" xr:uid="{00000000-0006-0000-2300-000001000000}">
      <text>
        <r>
          <rPr>
            <sz val="12"/>
            <color theme="1"/>
            <rFont val="Calibri"/>
            <family val="2"/>
            <scheme val="minor"/>
          </rPr>
          <t>======
ID#AAAA8PHyVHo
MARIANA UNDA VENEGAS    (2023-10-19 21:47:36)
Poner texto de metas ODS</t>
        </r>
      </text>
    </comment>
  </commentList>
  <extLst>
    <ext xmlns:r="http://schemas.openxmlformats.org/officeDocument/2006/relationships" uri="GoogleSheetsCustomDataVersion2">
      <go:sheetsCustomData xmlns:go="http://customooxmlschemas.google.com/" r:id="rId1" roundtripDataSignature="AMtx7mjjpD41LBLRcvg5VKYfVBpujWdKPA=="/>
    </ext>
  </extLst>
</comments>
</file>

<file path=xl/sharedStrings.xml><?xml version="1.0" encoding="utf-8"?>
<sst xmlns="http://schemas.openxmlformats.org/spreadsheetml/2006/main" count="11720" uniqueCount="1453">
  <si>
    <t>FORMATO DE PLAN DE ACCION POLÍTICAS PÚBLICAS</t>
  </si>
  <si>
    <t>Política Pública de Acción Climática Bogotá 2050</t>
  </si>
  <si>
    <t>Decreto Distrital de política pública</t>
  </si>
  <si>
    <t>NA</t>
  </si>
  <si>
    <t>Fecha de firma del Decreto</t>
  </si>
  <si>
    <t>Fecha de actualización del plan de acción:</t>
  </si>
  <si>
    <t>Fecha de corte de seguimiento:</t>
  </si>
  <si>
    <t>Sector líder:</t>
  </si>
  <si>
    <t>Ambiente</t>
  </si>
  <si>
    <t>Entidad líder:</t>
  </si>
  <si>
    <t>Secretaría Distrital de Ambiente</t>
  </si>
  <si>
    <t>Sector corresponsable 1:</t>
  </si>
  <si>
    <t>Hábitat</t>
  </si>
  <si>
    <t>Entidad 1:</t>
  </si>
  <si>
    <t>Secretaría Distrital del Hábitat, EAAB y UAESP</t>
  </si>
  <si>
    <t>Sector corresponsable 2:</t>
  </si>
  <si>
    <t>Movilidad</t>
  </si>
  <si>
    <t>Entidad 2:</t>
  </si>
  <si>
    <t>Secretaría Distrital de Movilidad, Metro y Transmilenio</t>
  </si>
  <si>
    <t>Sector corresponsable 3:</t>
  </si>
  <si>
    <t>Planeación</t>
  </si>
  <si>
    <t>Entidad 3:</t>
  </si>
  <si>
    <t>Secretaría Distrital de Planeación</t>
  </si>
  <si>
    <t>Sector corresponsable 4:</t>
  </si>
  <si>
    <t>Desarrollo Económico</t>
  </si>
  <si>
    <t>Entidad 4:</t>
  </si>
  <si>
    <t>Secretaría Distrital de Desarrollo Económico</t>
  </si>
  <si>
    <t>Sector corresponsable 5:</t>
  </si>
  <si>
    <t>Hacienda</t>
  </si>
  <si>
    <t>Entidad 5:</t>
  </si>
  <si>
    <t>Secretaría Distrital de Hacienda</t>
  </si>
  <si>
    <t>Objetivo general de la política</t>
  </si>
  <si>
    <t>Impulsar a 2050 la carbono neutralidad, la resiliencia y la adaptación climática en Bogotá D.C.</t>
  </si>
  <si>
    <t>Objetivo</t>
  </si>
  <si>
    <t>Importancia relativa del objetivo especifico
 (%)</t>
  </si>
  <si>
    <t>&lt;&lt;&lt;</t>
  </si>
  <si>
    <t>Indicadores de producto</t>
  </si>
  <si>
    <t>Tiempos de ejecución</t>
  </si>
  <si>
    <t>Metas anuales de 
 producto</t>
  </si>
  <si>
    <t>Meta de producto final</t>
  </si>
  <si>
    <t>Costos estimados y Recursos disponibles (en millones)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</si>
  <si>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</si>
  <si>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</si>
  <si>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</si>
  <si>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</si>
  <si>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</si>
  <si>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</si>
  <si>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</si>
  <si>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</si>
  <si>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</si>
  <si>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</si>
  <si>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</si>
  <si>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</si>
  <si>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</si>
  <si>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Nombre indicador de producto</t>
  </si>
  <si>
    <t>Fórmula del indicador de producto</t>
  </si>
  <si>
    <t>ODS</t>
  </si>
  <si>
    <t>Meta 
 ODS</t>
  </si>
  <si>
    <t>Indicador del PDD</t>
  </si>
  <si>
    <t>Código Meta
 PDD</t>
  </si>
  <si>
    <t>Costo total</t>
  </si>
  <si>
    <t>Sector</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</si>
  <si>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</si>
  <si>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</si>
  <si>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</si>
  <si>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</si>
  <si>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</si>
  <si>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</si>
  <si>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</si>
  <si>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</si>
  <si>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</si>
  <si>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</si>
  <si>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</si>
  <si>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</si>
  <si>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</si>
  <si>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</si>
  <si>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</si>
  <si>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</si>
  <si>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</si>
  <si>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</si>
  <si>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</si>
  <si>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</si>
  <si>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</si>
  <si>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</si>
  <si>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</si>
  <si>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</si>
  <si>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</si>
  <si>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Meta 2039</t>
  </si>
  <si>
    <t>Meta 2040</t>
  </si>
  <si>
    <t>Meta 2041</t>
  </si>
  <si>
    <t>Meta 2042</t>
  </si>
  <si>
    <t>Meta 2043</t>
  </si>
  <si>
    <t>Meta 2044</t>
  </si>
  <si>
    <t>Meta 2045</t>
  </si>
  <si>
    <t>Meta 2046</t>
  </si>
  <si>
    <t>Meta 2047</t>
  </si>
  <si>
    <t>Meta 2048</t>
  </si>
  <si>
    <t>Meta 2049</t>
  </si>
  <si>
    <t>Meta 2050</t>
  </si>
  <si>
    <t>Costo Estimado</t>
  </si>
  <si>
    <t>Recurso disponible</t>
  </si>
  <si>
    <t>Fuente de financiación</t>
  </si>
  <si>
    <t>Código Proyecto de Invesión</t>
  </si>
  <si>
    <t>1. Reducir las emisiones de Gases de Efecto Invernadero de Bogotá D.C. para alcanzar la carbono neutralidad a 2050</t>
  </si>
  <si>
    <t>1.1 Aumento en el uso de soluciones energéticas alternativas basadas en Fuentes No Convencionales de Energía Renovable (FNCER) para la satisfacción de las necesidades energéticas de la ciudad</t>
  </si>
  <si>
    <t>Número de kW de capacidad de generación de energía eléctrica total instalada con FNCER en la ciudad acumulado a la fecha</t>
  </si>
  <si>
    <t>Sumatoria de kW de capacidad de generación de energía eléctrica total instalada con FNCER en la ciudad acumulado a la fecha</t>
  </si>
  <si>
    <t>Ambiental</t>
  </si>
  <si>
    <t>Creciente</t>
  </si>
  <si>
    <t>31/21/2050</t>
  </si>
  <si>
    <t>1.1.1 Acciones para la promoción del uso de FNCER.</t>
  </si>
  <si>
    <t>Puntaje total de acciones implementadas para la promoción del uso de FNCER</t>
  </si>
  <si>
    <t>Sumatoria de los puntajes asignados a las acciones de promoción del uso de FNCER, en el marco de la planificación institucional, calculadas para cada vigencia</t>
  </si>
  <si>
    <t>7. Energía asequible y no contaminante</t>
  </si>
  <si>
    <t>7.2 - Aumentar el porcentaje global de energía renovable</t>
  </si>
  <si>
    <t>Suma</t>
  </si>
  <si>
    <t>Si</t>
  </si>
  <si>
    <t>ND</t>
  </si>
  <si>
    <t>31/12/2050</t>
  </si>
  <si>
    <t>Inversión</t>
  </si>
  <si>
    <t>Subdirección de Ecourbanismo y Gestión Ambiental Empresarial</t>
  </si>
  <si>
    <t>1.1.2 Esquema de adquisición de electricidad cero emisiones para las edificaciones del Distrito.</t>
  </si>
  <si>
    <t>Porcentaje de la electricidad consumida por las diferentes entidades del Distrito que proviene de fuentes cero emisiones</t>
  </si>
  <si>
    <t>(Número de kW/h consumidos por las entidades de fuentes de cero emisiones / número total de kW/h consumidos por la entidades)*100</t>
  </si>
  <si>
    <t>7.2  - Aumentar el porcentaje global de energía renovable</t>
  </si>
  <si>
    <t>Funcionamiento</t>
  </si>
  <si>
    <t>1.2. Disminución en la intensidad de carbono de la canasta energética del sector de edificaciones e industrias</t>
  </si>
  <si>
    <t>Intensidad de carbono de la energía consumida en las edificaciones residenciales, comerciales, institucionales, públicas e industriales con respecto al nivel del año base</t>
  </si>
  <si>
    <t>(Emisiones totales por el uso de energía en las edificaciones residenciales, comerciales, institucionales, públicas e industriales de Bogotá en el año y / TJ de energía consumidos en las edificaciones residenciales, comerciales, institucionales y públicas de Bogotá en el año y) /(Emisiones totales por el uso de energía en las edificaciones residenciales, comerciales, institucionales y públicas de Bogotá bogotana en el año base / TJ de energía consumidos en las edificaciones residenciales, comerciales, institucionales y públicas de Bogotá bogotana en el año base) *100</t>
  </si>
  <si>
    <t>Decreciente</t>
  </si>
  <si>
    <t>1.2.1 Instrumentos para promover mejoras en eficiencia energética en las edificaciones de todos los sectores de la ciudad.</t>
  </si>
  <si>
    <t>Número de instrumentos adoptados para promover mejoras en eficiencia energética en las edificaciones de todos los sectores de la ciudad</t>
  </si>
  <si>
    <t>Sumatoria de instrumentos adoptados para promover mejoras en eficiencia energética en las edificaciones de todos los sectores de la ciudad</t>
  </si>
  <si>
    <t>7.b - Ampliar y mejorar los servicios energéticos para los países en desarrollo</t>
  </si>
  <si>
    <t>No</t>
  </si>
  <si>
    <t>31/12/2045</t>
  </si>
  <si>
    <t>Secretaría Distrital de Hábitat</t>
  </si>
  <si>
    <t>Subdirección de Servicios Públicos</t>
  </si>
  <si>
    <t>Neiber Yaneth Prieto Perilla</t>
  </si>
  <si>
    <t>yaneth.prieto@habitatbogota.gov.co</t>
  </si>
  <si>
    <t>(Emisiones totales por el uso de energía en las edificaciones residenciales, comerciales, institucionales, públicas e industriales de Bogotá en el año y / TJ de energía consumidos en las edificaciones residenciales, comerciales, institucionales y públicas de Bogotá bogotana en el año y) /(Emisiones totales por el uso de energía en las edificaciones residenciales, comerciales, institucionales y públicas de Bogotá bogotana en el año y / TJ de energía consumidos en las edificaciones residenciales, comerciales, institucionales y públicas de Bogotá bogotana en el año base) *100</t>
  </si>
  <si>
    <t>1.2.2. Instrumentos para promover la sustitución de combustibles por otros de bajas o cero emisiones en las edificaciones procurando alcanzar la carbono neutralidad.</t>
  </si>
  <si>
    <t>Número de instrumentos adoptados, para promover la sustitución de combustibles por otros de bajas o cero emisiones en las edificaciones procurando alcanzar la carbono neutralidad</t>
  </si>
  <si>
    <t>Sumatoria de instrumentos adoptados, para promover la sustitución de combustibles por otros de bajas o cero emisiones en las edificaciones procurando alcanzar la carbono neutralidad</t>
  </si>
  <si>
    <t>31/12/2036</t>
  </si>
  <si>
    <t>1.2.3. Plan de acción para lograr edificaciones neto cero carbono en Bogotá.</t>
  </si>
  <si>
    <t>Porcentaje de avance del plan de acción conducente a la reducción de carbono operacional de edificaciones nuevas y existentes por uso de energía</t>
  </si>
  <si>
    <t>Sumatoria desde 1 hasta n (con n el número total de acciones seleccionadas) de el producto entre la acción j (con j entre 1 y n) y el peso relativo de esa acción para el cumplimiento de la meta (la sumatoria de los pesos relativos da 100%)</t>
  </si>
  <si>
    <t>31/12/2048</t>
  </si>
  <si>
    <t>1.2.4. Estrategia de Hospitales Verdes.</t>
  </si>
  <si>
    <t>Porcentaje de implementación de la estrategia hospitales verdes para reducción de huella de carbono</t>
  </si>
  <si>
    <t>(Número de instituciones prestadoras de servicios de salud pública del Distrito con estrategia hospitales verdes implementada / Número total de instituciones prestadoras de servicios de salud públicas del Distrito) *100</t>
  </si>
  <si>
    <t>3. Salud y bienestar</t>
  </si>
  <si>
    <t>3.9  - Reducir las enfermedades y muertes causadas por productos químicos peligrosos y contaminación</t>
  </si>
  <si>
    <t>$255,93</t>
  </si>
  <si>
    <t>Salud</t>
  </si>
  <si>
    <t>Subdirección de Determinantes en Salud</t>
  </si>
  <si>
    <t>3649090 ext 9047</t>
  </si>
  <si>
    <t>amardila@saludcapital.gov.co</t>
  </si>
  <si>
    <t>Subredes Integrales de Servicios de Salud</t>
  </si>
  <si>
    <t>1.2.5. Instrumentos para promover la eficiencia energética industrial.</t>
  </si>
  <si>
    <t>Número de instrumentos adoptados para promover la eficiencia energética industrial</t>
  </si>
  <si>
    <t>Sumatoria de instrumentos adoptados para promover la eficiencia energética industrial</t>
  </si>
  <si>
    <t>7.b - Ampliar y mejorar los servicios energéticos para los países en desarrollo.</t>
  </si>
  <si>
    <t>Secretaría de Ambiente</t>
  </si>
  <si>
    <t>1.2.6. Reglamentación de medidas de ecourbanismo y construcción sostenible del Distrito.</t>
  </si>
  <si>
    <t>Número de instrumentos adoptados sobre las medidas de ecourbanismo y construcción sostenbile a implementar en el Distrito.</t>
  </si>
  <si>
    <t>Sumatoria de instrumentos adoptados sobre las medidas de ecourbanismo y construcción sostenbile a implementar en el Distrito.</t>
  </si>
  <si>
    <t>11. Ciudades y comunidades sostenibles</t>
  </si>
  <si>
    <t>11.3  - Urbanización inclusiva y sostenible</t>
  </si>
  <si>
    <t>31/12/2023</t>
  </si>
  <si>
    <t>Secretaria Distrital de Planeación</t>
  </si>
  <si>
    <t>Subdirección de Ecourbanismo y Construcción Sostenible</t>
  </si>
  <si>
    <r>
      <rPr>
        <sz val="12"/>
        <color rgb="FFCC0000"/>
        <rFont val="Arial Narrow"/>
        <family val="2"/>
      </rPr>
      <t>1. Hábitat</t>
    </r>
    <r>
      <rPr>
        <sz val="12"/>
        <color rgb="FF000000"/>
        <rFont val="Arial Narrow"/>
        <family val="2"/>
      </rPr>
      <t xml:space="preserve">
</t>
    </r>
    <r>
      <rPr>
        <sz val="12"/>
        <color rgb="FF6AA84F"/>
        <rFont val="Arial Narrow"/>
        <family val="2"/>
      </rPr>
      <t xml:space="preserve"> 2. Ambiente</t>
    </r>
  </si>
  <si>
    <r>
      <rPr>
        <sz val="12"/>
        <color rgb="FFCC0000"/>
        <rFont val="Arial Narrow"/>
        <family val="2"/>
      </rPr>
      <t>1. Secretaría Distrital del Hábitat</t>
    </r>
    <r>
      <rPr>
        <sz val="12"/>
        <color rgb="FF000000"/>
        <rFont val="Arial Narrow"/>
        <family val="2"/>
      </rPr>
      <t xml:space="preserve">
</t>
    </r>
    <r>
      <rPr>
        <sz val="12"/>
        <color rgb="FF6AA84F"/>
        <rFont val="Arial Narrow"/>
        <family val="2"/>
      </rPr>
      <t xml:space="preserve"> 2. Secretaría Distrital de Ambiental</t>
    </r>
  </si>
  <si>
    <t>2. Subdirección de Ecourbanismo y Gestión Ambiental Empresarial / Grupo de Ecourbanismo</t>
  </si>
  <si>
    <t>1.2.7. Proyectos orientados a la gestión integral de la energía y espacio urbano en el Distrito con énfasis territorial para zonas de bajas y ultra-bajas emisiones y otras zonas estratégicas establecidas.</t>
  </si>
  <si>
    <t>Porcentaje de avance en la implementación de proyectos orientados a la gestión integral de la energía y el espacio urbano en zonas de bajas y ultra-bajas emisiones, así como otras zonas del distrito</t>
  </si>
  <si>
    <t>(Número de los proyectos en implementación orientados a la gestión integral de la energía y el espacio urbano en zonas de bajas y ultra-bajas y otras zonas / Número total de proyectos a implementar y que incentiven la gestión integral de la energía y el espacio urbano en zonas de bajas y ultra bajas emisiones y otras zonas) * 100</t>
  </si>
  <si>
    <t>13.  Acción por el clima</t>
  </si>
  <si>
    <t>13.2 - Integrar medidas de cambio climático</t>
  </si>
  <si>
    <t>31/12/2030</t>
  </si>
  <si>
    <t>Subdirección de Calidad del Aire, Auditiva y Visual</t>
  </si>
  <si>
    <t>1.2.8. Planes de Gestión Integral de la Calidad del Aire como instrumento de acción climática.</t>
  </si>
  <si>
    <t>Porcentaje de avance en la formulación e implementación de los planes de gestión de la calidad del aire en el Distrito para el periodo 2030-2050</t>
  </si>
  <si>
    <t>(fase completadas para la planeación/implementación de los planes de gestión de la calidad del aire / fases planteadas para la planeación/ejecución de planes de gestión de la calidad del aire)*100</t>
  </si>
  <si>
    <t>1.3. Aumento del porcentaje de viajes en modos sostenibles de pasajeros en la ciudad</t>
  </si>
  <si>
    <t xml:space="preserve">Porcentaje de participación de modos no motorizados, micromovilidad eléctrica y transporte público no individual en el total de viajes realizados </t>
  </si>
  <si>
    <t>(Sumatoria de viajes de pasajeros realizados en modos modos no motorizados, micromovilidad electrica y transporte público no individual/viajes totales de pasajeros en la ciudad)*100</t>
  </si>
  <si>
    <t>1.3.1 Incentivos para consolidar el uso de alternativas de micromovilidad de cero y bajas emisiones.</t>
  </si>
  <si>
    <t>Número de convocatorias abiertas para otorgar permisos para el alquiler de alternativas de micromovilidad de cero y bajas emisiones en el espacio público de la ciudad</t>
  </si>
  <si>
    <t xml:space="preserve">Sumatoria de incentivos adoptados para promover el uso de alternativas de micromovilidad de cero y bajas emisiones  </t>
  </si>
  <si>
    <t>11.2  - Sistemas de transporte asequibles y sostenibles</t>
  </si>
  <si>
    <t>Secretaría Distrital de Movilidad</t>
  </si>
  <si>
    <t>Subdirección de Transporte Privado</t>
  </si>
  <si>
    <t>1.3.2 Nuevos proyectos de infraestructura de transporte público en operación.</t>
  </si>
  <si>
    <t>Número de proyectos nuevos de infraestructura de transporte público puestos en servicio</t>
  </si>
  <si>
    <t>Sumatoria de proyectos nuevos de infraestructura de transporte público puestos en servicio</t>
  </si>
  <si>
    <t>11.2 - Sistemas de transporte asequibles y sostenibles</t>
  </si>
  <si>
    <t>397
 398</t>
  </si>
  <si>
    <t>31/12/2031</t>
  </si>
  <si>
    <t>valores en millones de pesos incluidos en la versión actual de la formulación del proyecto de inversión</t>
  </si>
  <si>
    <t>Convenios nacion - distrito</t>
  </si>
  <si>
    <t>7251 Desarrollo y Gestión de Infraestructura en el SITP de Bogotá</t>
  </si>
  <si>
    <t>Transmilenio</t>
  </si>
  <si>
    <t>Subgerencia Técnica y de Servicios / Dirección Técnica de Modos Alternativos y Equipamentos Complementarios</t>
  </si>
  <si>
    <t>1.3.3 Lineas del sistema de Metro de Bogotá en operación.</t>
  </si>
  <si>
    <t>Número de líneas de metro en operación dentro del sistema de transporte público de pasajeros</t>
  </si>
  <si>
    <t>Número de líneas de metro puestas en operación dentro del sistema de transporte público de pasajeros del Total de líneas de metro proyectadas para operación, según los horizontes de los instrumentos de planeación de Bogotá</t>
  </si>
  <si>
    <t>PLMB: 401
 L2MB: 400</t>
  </si>
  <si>
    <t>31/12/2032</t>
  </si>
  <si>
    <t>(+) Aportes Distrito Convenio de Cofinanciación para el proyecto L2MB (entre 2017 y 2042)
 (+) Aportes Nación Convenio de Cofinanciación para el proyecto L2MB (entre 2020 y 2049)
 (+) Recursos de créditos de Banca Multilateral y otras instrumentos de financiación</t>
  </si>
  <si>
    <t>$19.094.919</t>
  </si>
  <si>
    <t>Empresa Metro de Bogotá</t>
  </si>
  <si>
    <t>1. Oficina Asesora de Planeación 
 2. Subgerencia de Gestión Social, Ambiental y SST"</t>
  </si>
  <si>
    <t>1.3.4 Planes Integrales de Movilidad Sostenible (PIMS).</t>
  </si>
  <si>
    <t>Número de conceptos técnicos de Planes Integrales de Movilidad Sostenible aprobados</t>
  </si>
  <si>
    <t>Sumatoria de conceptos técnicos de Planes Integrales de Movilidad Sostenible aprobados</t>
  </si>
  <si>
    <t>1.3.5 Estrategias de gestión de la demanda para el uso de transporte particular.</t>
  </si>
  <si>
    <t>Número de estrategias de gestión de la demanda adoptadas para racionalizar el uso de transporte particular</t>
  </si>
  <si>
    <t>Sumatoria de estrategias de gestión de la demanda adoptadas para racionalizar el uso de transporte particular</t>
  </si>
  <si>
    <t>1.3.6. Tratamientos tributarios preferenciales para apoyar la acción climática.</t>
  </si>
  <si>
    <t>Numero de tratamientos tributarios preferenciales para apoyar la acción climática</t>
  </si>
  <si>
    <t>Sumatoria de los tratamientos tributarios preferenciales para apoyar la acción climática.</t>
  </si>
  <si>
    <t>El costo se refiere a un menor valor de recaudo percibido como consecuencia del otorgamiento del beneficio tributario. Por lo anterior, la existencia del beneficio no tiene fuente de financiación ni proyecto de inversión asociado</t>
  </si>
  <si>
    <t>Dirección de Impuestos de Bogotá (Subdirección de Planeación e Inteligencia Tributaria)</t>
  </si>
  <si>
    <t>César Alfonso Figueroa - Subdirector</t>
  </si>
  <si>
    <t>cfigueroa@shd.gov.co</t>
  </si>
  <si>
    <t>1.3.7. Plan de descarbonización del sector transporte 2041 - 2050</t>
  </si>
  <si>
    <t>Porcentaje de avance en la formulación del plan de descarbonización del sector transporte 2041 - 2050</t>
  </si>
  <si>
    <t>(Fases de actualización realizadas / fases de actualización proyectadas) * 100</t>
  </si>
  <si>
    <t>11. Ciudades y comunidades sostenibles
 13. Acción por el clima</t>
  </si>
  <si>
    <t>11.2 - Sistemas de transporte asequibles y sostenibles
 13.2 - Integrar medidas de cambio climático</t>
  </si>
  <si>
    <t>31/12/2040</t>
  </si>
  <si>
    <t>Dirección de Inteligencia para la Movilidad</t>
  </si>
  <si>
    <t>317 5192832</t>
  </si>
  <si>
    <t>1.4. Disminución de las emisiones de GEI en el sector de residuos</t>
  </si>
  <si>
    <t>Intensidad de carbono percapita de los residuos sólidos domiciliarios tratados en Bogotá</t>
  </si>
  <si>
    <t>Emisiones de CO2eq por tratamiento y disposición de residuos sólidos domiciliarios / población de Bogotá</t>
  </si>
  <si>
    <t>1.4.1. Plan de disminución de GEI en la prestación del servicio público de aseo y el sistema de alumbrado público en Bogotá.</t>
  </si>
  <si>
    <t>Número de alternativas y/o estrategias del plan de disminución de GEI en el marco de la prestación del servicio público de aseo y el sistema de alumbrado público en Bogotá formuladas y/o implementadas.</t>
  </si>
  <si>
    <t>Sumatoria de alternativas y/o estrategias del plan de disminución de GEI en el marco de la prestación del servicio público de aseo y el sistema de alumbrado público en Bogotá formuladas y/o implementadas.</t>
  </si>
  <si>
    <t>Unidad Administrativa Especial de Servicios Públicos</t>
  </si>
  <si>
    <t>Subdirección de Recolección Barrido y Limpieza /
Subdirección de Disposición Final / Subdirección de Aprovechamiento / Oficina Asesora de Planeación</t>
  </si>
  <si>
    <t>(601) 3580401</t>
  </si>
  <si>
    <t>uaesp@uaesp.gov.co</t>
  </si>
  <si>
    <t>Secretaría Distrital de Ambiente.</t>
  </si>
  <si>
    <t>Porcentaje de toneladas de CO2 Equivalente capturadas en la planta de Biogás Colombia, del Parque de Innovación Doña Juana</t>
  </si>
  <si>
    <t>(Toneladas de CO2 Equivalente capturadas en la planta de Biogás Colombia, del Parque de Innovación Doña Juana/Valor de la línea base) *100</t>
  </si>
  <si>
    <t>Subdirección de Recolección Barrido y Limpieza /
Subdirección de Disposición Final / Subdirección de Aprovechamiento
 Oficina Asesora de Planeación</t>
  </si>
  <si>
    <t>1.4.3. Sistemas de tratamiento de residuos y/o alguno de sus subproductos en articulación con los programas de los Planes de Gestión Integral de Residuos Sólidos en operación.</t>
  </si>
  <si>
    <t>Número de toneladas de residuos sólidos y/o algunos de sus subproductos tratadas</t>
  </si>
  <si>
    <t>Sumatoria de toneladas de residuos sólidos y/o algunos de sus subproductos tratadas</t>
  </si>
  <si>
    <t>Subdirección de Aprovechamiento</t>
  </si>
  <si>
    <t>(601) 3580403</t>
  </si>
  <si>
    <t>1.5. Aumento de la capacidad de tratamiento de aguas residuales a nivel secundario</t>
  </si>
  <si>
    <t>Porcentaje de habitantes de la ciudad con servicio de alcantarillado en el área urbana cuyas aguas reciben tratamiento en una PTAR</t>
  </si>
  <si>
    <t>(Número de cuentas contrato con alcantarillado que reciben tratamiento en una PTAR) / (Número de cuentas contrato con alcantarillado en toda Bogotá) * 100</t>
  </si>
  <si>
    <t>1.5.1. Capacidad total instalada de tratamiento de aguas residuales domésticas de la PTAR.</t>
  </si>
  <si>
    <t>Capacidad total instalada de tratamiento de aguas residuales domésticas de las PTAR a cargo de la EAAB</t>
  </si>
  <si>
    <t>(Caudal de aguas residuales generado en la ciudad de Boogtá / Capacidad de tratamiento de aguas residuales total instalada) *100</t>
  </si>
  <si>
    <t>6. Agua limpia y saneamiento</t>
  </si>
  <si>
    <t>6.3 - Mejorar la calidad del agua, el tratamiento de aguas residuales y la reutilización segura</t>
  </si>
  <si>
    <t>$1.433.685</t>
  </si>
  <si>
    <t>N/A</t>
  </si>
  <si>
    <t>Empresa de Acueducto y Alcantarillado de Bogotá</t>
  </si>
  <si>
    <t>Dirección Red Troncal Alcantarillado</t>
  </si>
  <si>
    <t>1.5.2. Aprovechamiento de biogas para cogeneración eléctrica y procesos internos en las PTAR.</t>
  </si>
  <si>
    <t>Porcentaje de biogas aprovechado en las PTAR</t>
  </si>
  <si>
    <t>(Biogas efectivamente aprovechado en los procesos internos (cogeneración, mantenimiento de presión y calderas) de las PTAR´s / Biogas producido en las PTAR)*100</t>
  </si>
  <si>
    <t>Los costos asoociados a la implementación de este producto estan contenidos en la inversión que se realizará para la construcción de las PTAR. Por lo tanto, los costos del producto 1.6.1. incluyen los costos del producto 1.6.2.</t>
  </si>
  <si>
    <t>2. Reducir la vulnerabilidad de la ciudad ante las amenazas climáticas y hacerla resiliente al cambio climático.</t>
  </si>
  <si>
    <t>2.1. Reducción de la vulnerabilidad ante amenazas climáticas.</t>
  </si>
  <si>
    <t>Porcentaje de hectáreas del Distrito Capital con índice de vulnerabilidad muy alto y alto.</t>
  </si>
  <si>
    <t>(Número de hectáreas del D.C. con índice de vulnerabilidad muy alto y alto / Número total de hectáreas del D.C.) * 100</t>
  </si>
  <si>
    <t>Ambiental
 Territorial</t>
  </si>
  <si>
    <t>59,77%</t>
  </si>
  <si>
    <t>57,50%</t>
  </si>
  <si>
    <t>55,50%</t>
  </si>
  <si>
    <t>53,50%</t>
  </si>
  <si>
    <t>51,50%</t>
  </si>
  <si>
    <t>49,50%</t>
  </si>
  <si>
    <t>47,50%</t>
  </si>
  <si>
    <t>45,50%</t>
  </si>
  <si>
    <t>2.1.1. Plan Distrital de Producción de Material Vegetal Nativo.</t>
  </si>
  <si>
    <t>Número de individuos vegetales nativos producidos.</t>
  </si>
  <si>
    <t>Sumatoria de individuos vegetales producidos.</t>
  </si>
  <si>
    <t>15. Vida de ecosistemas terrestres</t>
  </si>
  <si>
    <t>15.1 - Conservar y Restaurar los Ecosistemas Terrestres y de Agua Dulce</t>
  </si>
  <si>
    <t>214
 216</t>
  </si>
  <si>
    <t>Subdirección de Ecosistemas y Ruralidad (Grupo Restauración Ecológica - Viveros)</t>
  </si>
  <si>
    <t>1. Gobierno</t>
  </si>
  <si>
    <t>1. Secretaría Distrital de Gobierno</t>
  </si>
  <si>
    <t>1. Dirección de Gestión y Desarrollo Local</t>
  </si>
  <si>
    <t>1. Manuel Augusto Calderón Ramírez</t>
  </si>
  <si>
    <t>1. 3387000
  ext. 3111</t>
  </si>
  <si>
    <t>1. manuel.calderon@gobiernobogota.gov.co</t>
  </si>
  <si>
    <t>2.1.2. Conectores ecosistémicos para la Bogotá Región.</t>
  </si>
  <si>
    <t>Número de hectáreas de conectores ecosistémicos consolidados para la Bogotá Región.</t>
  </si>
  <si>
    <t>Sumatoria de hectáreas de conectores ecosistémicos consolidados para la Bogotá Región.</t>
  </si>
  <si>
    <t>15.5  - Proteger la biodiversidad y los hábitats naturales</t>
  </si>
  <si>
    <t>Subdirección de Ecosistemas y Ruralidad</t>
  </si>
  <si>
    <t xml:space="preserve">1. Ambiente
2. Regional
</t>
  </si>
  <si>
    <t xml:space="preserve"> 1. Jardín Botánico José Celestino Mutis
 2. Gobernación de Cundinamarca
 </t>
  </si>
  <si>
    <t xml:space="preserve">1. Subdirección Técnica Operativa
2. Secretaría del Ambiente de la Gobernación de Cundinamarca 
</t>
  </si>
  <si>
    <t xml:space="preserve">1. Germán Darío Álvarez Lucero
2. Yamile Cerdas Rodriguez y Davinson Higuera Farfán
</t>
  </si>
  <si>
    <t xml:space="preserve">1. 4377060
2. 3203015969
3102180514
</t>
  </si>
  <si>
    <r>
      <rPr>
        <u/>
        <sz val="12"/>
        <color rgb="FF000000"/>
        <rFont val="Arial Narrow"/>
        <family val="2"/>
      </rPr>
      <t xml:space="preserve">1. planeacion@jbb.gov.co
</t>
    </r>
    <r>
      <rPr>
        <sz val="12"/>
        <color rgb="FF000000"/>
        <rFont val="Arial Narrow"/>
        <family val="2"/>
      </rPr>
      <t xml:space="preserve">2. yamile.cerdas@cundinamarca.gov.co
jhony.higuera@cundinamarca.gov.co
</t>
    </r>
  </si>
  <si>
    <t>2.1.3. Bosques urbanos.</t>
  </si>
  <si>
    <t>Número de bosques urbanos registrados en el SIGAU.</t>
  </si>
  <si>
    <t>Sumatoria de bosques urbanos registrados en el SIGAU.</t>
  </si>
  <si>
    <t>11. Ciudades y comunidades sostenibles
 15. Vida de ecosistemas terrestres</t>
  </si>
  <si>
    <t>11.3 - Urbanización inclusiva y sostenible
 11.4 - Proteger el patrimonio cultural y natural del mundo
 15.1 - Conservar y Restaurar los Ecosistemas Terrestres y de Agua Dulce
 15.2 - Administrar de manera sostenible todos los bosques
 15.3 - Detener la desertificación y restaurar la tierra degradad</t>
  </si>
  <si>
    <t>31/12/2042</t>
  </si>
  <si>
    <t>Inversión
 Otros Distrito</t>
  </si>
  <si>
    <t>Jardín Botánico José Celestino Mutis</t>
  </si>
  <si>
    <t>Subdirección Técnica Operativa</t>
  </si>
  <si>
    <t>Germán Darío Álvarez Lucero</t>
  </si>
  <si>
    <t>2.1.4. Programa de pago por servicios ambientales del Distrito Capital.</t>
  </si>
  <si>
    <t>Número de hectáreas con Pago por Servicios Ambientales en el Distrito Capital.</t>
  </si>
  <si>
    <t>Sumatoria de hectáreas con Pago por Servicios Ambientales en el Distrito Capital.</t>
  </si>
  <si>
    <t>15.1  - Conservar y Restaurar los Ecosistemas Terrestres y de Agua Dulce
 15.4 - Garantizar la conservación de los ecosistemas de montaña</t>
  </si>
  <si>
    <t>561,6</t>
  </si>
  <si>
    <t>Otros distritos</t>
  </si>
  <si>
    <t>Regional</t>
  </si>
  <si>
    <t>Gobernación de Cundinamarca</t>
  </si>
  <si>
    <t xml:space="preserve">Secretaría del Ambiente de la Gobernación de Cundinamarca </t>
  </si>
  <si>
    <t xml:space="preserve">Yamile Cerdas Rodriguez y Davinson Higuera Farfán </t>
  </si>
  <si>
    <t>3203015969
3102180514</t>
  </si>
  <si>
    <t>yamile.cerdas@cundinamarca.gov.co
jhony.higuera@cundinamarca.gov.co</t>
  </si>
  <si>
    <t>2.1.5. Acciones para reducir la vulnerabilidad en áreas de resiliencia climática y protección por riesgo.</t>
  </si>
  <si>
    <t>Número de acciones para reducir la vulnerabilidad en áreas de resiliencia climática y protección por riesgo.</t>
  </si>
  <si>
    <t>Sumatoria de acciones para reducir la vulnerabilidad en áreas de resiliencia climática y protección por riesgo.</t>
  </si>
  <si>
    <t>13. Acción por el clima</t>
  </si>
  <si>
    <t>13.1 - Fortalecer la resiliencia y la capacidad de adaptación a los desastres relacionados con el clima</t>
  </si>
  <si>
    <t>Dirección de Gestión Ambiental (Grupo Zonas de Alto Riesgo no Mitigable)</t>
  </si>
  <si>
    <t xml:space="preserve">1. Ambiente
2. Gobierno
3. Cultura, Recreación y Deporte
4. Hábitat
</t>
  </si>
  <si>
    <t xml:space="preserve">1. Instituto Distrital de Gestión de Riesgos y Cambio Climático
2. Secretaría Distrital de Gobierno
3. Instituto Distrital de Recreación y Deporte
4. Caja de Vivienda Popular
</t>
  </si>
  <si>
    <t>1. Subdirección Corporativa / Subdirección de Análisis de Riesgo y Efectos del Cambio Climatico /  Subidrección de Reducción del Riesgo y Adaptación al Cambio Climatico.
 2. Dirección de Gestión y Desarrollo Local
 3. Subdirecciòn Técnica de Construcciones.
 4.1 Dirección de Reasentamientos
 4.2 Oficina Asesora de Planeación</t>
  </si>
  <si>
    <t xml:space="preserve">1. María Eugenia Tovar Rojas / Pilar del Rocío García / Darwin Ortiz 
 2. Manuel Augusto Calderón Ramírez
 3. Anderson Melo Parra
 4.1. Diana Angelica Lopez Rodriguez
 4.2. Catalina Margarita Monica Nagy Patiño </t>
  </si>
  <si>
    <t>1. 4292800
 2. 3387000
  ext. 3111
3. 6605400 
4.1. PBX: (601) 3494550 - (601) 3494520 
ext. 301
4.2. PBX: (601) 3494550 - (601) 3494520 
ext. 171</t>
  </si>
  <si>
    <t xml:space="preserve">1. mtovar@idiger.gov.co - pgarcia@idiger.gov.co - dortiz@idiger.gov.co 
 2. manuel.calderon@gobiernobogota.gov.co
 3. anderson.melo@idrd.gov.co
 4.1. dlopezr@cajaviviendapopular.gov.co 
 4.2. cnagyp@cajaviviendapopular.gov.co </t>
  </si>
  <si>
    <t>2.1.6. Acciones para la protección y el manejo de fuentes hídricas, aguas lluvias y de escorrentía.</t>
  </si>
  <si>
    <t>Número de acciones para la protección y el manejo de fuentes hídricas, aguas lluvias y de escorrentía.</t>
  </si>
  <si>
    <t>Sumatoria de acciones para la protección y el manejo de fuentes hídricas, aguas lluvias y de escorrentía.</t>
  </si>
  <si>
    <t>6. Agua limpia y saneamiento
11. Ciudades y comunidades sostenibles
15. Vida de ecosistemas terrestres</t>
  </si>
  <si>
    <t>6.4 - Aumentar la eficiencia en el uso del agua y asegurar los suministros de agua dulce
11.3 - Urbanización inclusiva y sostenible
11.4 - Proteger el patrimonio cultural y natural del mundo
15.1 - Conservar y Restaurar los Ecosistemas Terrestres y de Agua Dulce
15.2 - Administrar de manera sostenible todos los bosque
15.3 - Detener la desertificación y restaurar la tierra degradada</t>
  </si>
  <si>
    <t>Ambiental
Territorial</t>
  </si>
  <si>
    <t>200
201
276
287
288</t>
  </si>
  <si>
    <t>Recursos propios, inversión, funcionamiento
1-100-F001  VA-RECURSOS DISTRITO</t>
  </si>
  <si>
    <t>Macroproyecto 50
7794</t>
  </si>
  <si>
    <t>Recursos propios,  inversión, funcionamiento
1-100-F001  VA-RECURSOS DISTRITO</t>
  </si>
  <si>
    <t xml:space="preserve">Recursos propios,  inversión, funcionamiento
</t>
  </si>
  <si>
    <t>Recursos propios,  inversión, funcionamiento</t>
  </si>
  <si>
    <t>Recursos propios</t>
  </si>
  <si>
    <t>Dirección de Gestión Ambiental</t>
  </si>
  <si>
    <t>1. Ambiente
2. Hábitat
3. Cultura, Recreación y Deporte
4. Movilidad
5. Nacionales</t>
  </si>
  <si>
    <t>1. Secretaría Distrital de Ambiente
2. Empresa de Acueducto y Alcantarillado de Bogotá
3. Instituto Distrital de Recreación y Deporte
4. Instituto de Desarrollo Urbano
5. Parques Nacionales Naturales</t>
  </si>
  <si>
    <t>1. Subdirección de Ecourbanismo y Gestión Ambiental Empresarial (Grupo Ecourbanismo)
2. Gerencia Corporativa Ambiental
3. Subdirección Técnica de Parques y Subdirecciòn Técnica de Construcciones.
4. Oficina de Gestión Ambiental
5. Subdireccion de Gestion y Manejo de Areas protegidas</t>
  </si>
  <si>
    <t>1. 3778900
 2. 3447061
 3. 3387000
 ext. 3111
 4. 6605400
 5. 3532400</t>
  </si>
  <si>
    <t>2.1.7. Unidades productivas con buenas prácticas agropecuarias para la adaptación al cambio climático.</t>
  </si>
  <si>
    <t>Número de unidades productivas con prácticas de agricultura climáticamente inteligente.</t>
  </si>
  <si>
    <t>Sumatoria de unidades productivas con prácticas de agricultura climáticamente inteligente.</t>
  </si>
  <si>
    <t>1. Fin de la pobreza
 2. Hambre cero
 8. Trabajo decente y crecimiento económico
 11. Ciudades y comunidades sostenibles
 12. Producción y consumo responsables</t>
  </si>
  <si>
    <t>1.5  - Fomentar la resiliencia a desastres ambientales, económicos y sociales
2.4 - Producción sostenible de alimentos y prácticas agrícolas resilientes
 8.4 - Mejorar la eficiencia de los recursos en el consumo y la producción
 8.8 - Derechos laborales universales y entornos de trabajo seguros
 11.3 - Urbanización inclusiva y sostenible
 12.3 - Reducir a la mitad los residuos mundiales de alimentos per cápita</t>
  </si>
  <si>
    <t>Ambiental
 Territorial Poblacional-diferencial</t>
  </si>
  <si>
    <t>Desarrollo Económico, Industria y Turismo</t>
  </si>
  <si>
    <t>Dirección de Economía Rural y Abastecimiento Alimentario</t>
  </si>
  <si>
    <t>2.1.8. Documento metodológico del índice de seguridad alimentaria para el Distrito Capital.</t>
  </si>
  <si>
    <t>Metodología del índice ponderado de Seguridad Alimentaria para el Distrito Capital</t>
  </si>
  <si>
    <t>(Número de etapas finalizadas / Número de etapas definidas) * 100</t>
  </si>
  <si>
    <t>2. Hambre cero
 13. Acción por el clima</t>
  </si>
  <si>
    <t>2.4  - Producción sostenible de alimentos y prácticas agrícolas resilientes
 13.b - Promover mecanismos para aumentar la capacidad de planeación y gestión</t>
  </si>
  <si>
    <t>31/12/2024</t>
  </si>
  <si>
    <t>Dirección de estudios de desarrollo económico</t>
  </si>
  <si>
    <t>Índice de vulnerabilidad en salud ante la variabilidad y el cambio climático.</t>
  </si>
  <si>
    <t>Sumatoria del subíndice de eventos climáticos extremos + subíndice de salud + subíndice climático + subíndice de pobreza multidimensional</t>
  </si>
  <si>
    <t>Ambiental
 Territorial
Poblacional-diferencial</t>
  </si>
  <si>
    <t>$617,12</t>
  </si>
  <si>
    <t>Secretaría Distrital de Salud</t>
  </si>
  <si>
    <t>Subdirección de Vigilancia en Salud Pública</t>
  </si>
  <si>
    <t>1. Salud</t>
  </si>
  <si>
    <t>1. Subredes Integradas de Servicios de Salud</t>
  </si>
  <si>
    <t>2.1.10. Estrategia para la disminución de enfermedades priorizadas en la primera infancia posiblemente asociadas a la variabilidad y al cambio climático.</t>
  </si>
  <si>
    <t>Número de acciones que componen la estrategia implementada para la disminución de enfermedades priorizadas en la primera infancia posiblemente asociadas a la variabilidad y al cambio climático.</t>
  </si>
  <si>
    <t>Sumatoria de acciones que componen la estrategia implementada para la disminución de enfermedades priorizadas en la primera infancia posiblemente asociadas a la variabilidad y al cambio climático.</t>
  </si>
  <si>
    <t>3.3 - Lucha contra las enfermedades transmisibles</t>
  </si>
  <si>
    <t>7830
 7828</t>
  </si>
  <si>
    <t>Referente del grupo de primera infancia</t>
  </si>
  <si>
    <t>2.1.11. Áreas de importancia ecológica del Distrito Capital intervenidas con procesos de restauración ecológica, de acuerdo con los lineamientos del Manual de coberturas vegetales.</t>
  </si>
  <si>
    <t>Número de hectáreas intervenidas en el Distrito Capital con procesos de restauración ecológica.</t>
  </si>
  <si>
    <t>Sumatoria de hectáreas intervenidas en el Distrito Capital con procesos de restauración ecológica.</t>
  </si>
  <si>
    <t>676,15</t>
  </si>
  <si>
    <t>959,7</t>
  </si>
  <si>
    <t>2.1.12. Acciones de Soluciones basadas en la Naturaleza (SbN) para el manejo de la escasez hídrica en las fuentes de abastecimiento de agua del D.C.</t>
  </si>
  <si>
    <t>Número de acciones de SbN para el manejo de la escasez hídrica en las fuentes de abastecimiento de agua del D.C.</t>
  </si>
  <si>
    <t>Sumatoria de acciones de SbN  para el manejo de la escasez hídrica en las fuentes de abastecimiento de agua del D.C.</t>
  </si>
  <si>
    <t>Gerencia Corporativa Ambiental</t>
  </si>
  <si>
    <t>2. Ambiente del nivel regional y nacional</t>
  </si>
  <si>
    <t>2. Gobernación de Cundinamarca</t>
  </si>
  <si>
    <t xml:space="preserve">2. Secretaría del Ambiente de la Gobernación de Cundinamarca </t>
  </si>
  <si>
    <t xml:space="preserve">2. Yamile Cerdas Rodriguez y Davinson Higuera Farfán </t>
  </si>
  <si>
    <t>2.
3203015969
3102180514</t>
  </si>
  <si>
    <t>2.
yamile.cerdas@cundinamarca.gov.co
jhony.higuera@cundinamarca.gov.co</t>
  </si>
  <si>
    <t>3. Mejorar la gobernanza y la gestión del conocimiento para la acción climática.</t>
  </si>
  <si>
    <t>3.1. Conocimiento para la acción climática</t>
  </si>
  <si>
    <t>Número de acciones de conocimiento para la acción climática</t>
  </si>
  <si>
    <t>Sumatoria de acciones de conocimiento para la acción climática</t>
  </si>
  <si>
    <t>3.1.1. Actividades de sensibilización, divulgación y/o formación, para el fortalecimiento de la gestión del conocimiento alrededor de la adaptación al Cambio Climático.</t>
  </si>
  <si>
    <t>Número de actividades realizadas de sensibilización, divulgación y/o formación, para el fortalecimiento de la gestión del conocimiento alrededor de la Adaptación al Cambio Climático.</t>
  </si>
  <si>
    <t>Sumatoria de actividades realizadas de sensibilización, divulgación y/o formación, para el fortalecimiento de la gestión del conocimiento alrededor de la Adaptación al Cambio Climático.</t>
  </si>
  <si>
    <t>Ambiental
 Poblacional - diferencial</t>
  </si>
  <si>
    <t>Instituto Distrital de Gestión de Riesgos y Cambio Climático</t>
  </si>
  <si>
    <t>Subdirección para la Reducción del Riesgo y Adaptación al Cambio Climático</t>
  </si>
  <si>
    <t>3.1.2. Acciones pedagógicas en temas de gestión del cambio climático, en el marco de las estrategias de educación ambiental</t>
  </si>
  <si>
    <t>Número de acciones pedagógicas en temas de gestión del cambio climático, en el marco de las estrategias de educación ambiental.</t>
  </si>
  <si>
    <t>Sumatoria de acciones pedagógicas en temas de gestión del cambio climático, en el marco de las estrategias de educación ambiental.</t>
  </si>
  <si>
    <t>13.3 - Construir conocimiento y capacidad para enfrentar los desafíos del cambio climático</t>
  </si>
  <si>
    <t>$5,5</t>
  </si>
  <si>
    <t>Oficina de Participación, Educación y Localidades</t>
  </si>
  <si>
    <t>Alix Montes Arroyo</t>
  </si>
  <si>
    <t>alix.montes@ambientebogota.gov.co</t>
  </si>
  <si>
    <t>3.1.3.Procesos de formación en los temas relacionados con la gestión del cambio climático.</t>
  </si>
  <si>
    <t>Número de procesos de formación a dinamizadores ambientales en los temas relacionados con la gestión del cambio climático.</t>
  </si>
  <si>
    <t>Sumatoria de procesos de formación a dinamizadores ambientales en los temas relacionados con la gestión del cambio climático.</t>
  </si>
  <si>
    <t>3.1.4. Investigaciones sobre acción climática.</t>
  </si>
  <si>
    <t>Número de investigaciones sobre acción climática realizadas.</t>
  </si>
  <si>
    <t>Sumatoria de investigaciones sobre acción climática realizadas.</t>
  </si>
  <si>
    <t>Inversión
Otros Distrito</t>
  </si>
  <si>
    <t>Subdirección para la Reducción del Riesgo y Efectos del Cambio Climático</t>
  </si>
  <si>
    <t>1. Ambiente</t>
  </si>
  <si>
    <t>1. Jardín Botánico José Celestino Mutis</t>
  </si>
  <si>
    <t>1. Subdirección Científica</t>
  </si>
  <si>
    <t>1. Claudia Pinzón</t>
  </si>
  <si>
    <t>1. 4377060</t>
  </si>
  <si>
    <t>1. planeacion@jbb.gov.co</t>
  </si>
  <si>
    <t>3.1.5. Talleres de sensibilización sobre el reconocimiento y la redistribución del cuidado al ambiente y al territorio con enfoque de género, con énfasis en variabilidad climática, en el marco de la Estrategia Pedagógica y de Cambio Cultural.</t>
  </si>
  <si>
    <t>Número de talleres de sensibilización sobre el reconocimiento y la redistribución del cuidado al ambiente y al territorio con enfoque de género, con énfasis en variabilidad climática, en el marco de la Estrategia Pedagógica y de Cambio Cultural.</t>
  </si>
  <si>
    <t>Sumatoria de talleres de sensibilización sobre el reconocimiento y la redistribución del cuidado al ambiente y al territorio con enfoque de género, con énfasis en variabilidad climática, en el marco de la Estrategia Pedagógica y de Cambio Cultural.</t>
  </si>
  <si>
    <t>5. Igualdad de género</t>
  </si>
  <si>
    <t>5.4  - Valorar el cuidado no remunerado y promover las responsabilidades domésticas compartidas</t>
  </si>
  <si>
    <t>De género Diferencial-poblacional</t>
  </si>
  <si>
    <t>Mujeres</t>
  </si>
  <si>
    <t>Secretaría Distrital de la Mujer</t>
  </si>
  <si>
    <t>Dirección Sistema Distrital de Cuidado</t>
  </si>
  <si>
    <t>(601) 3169001</t>
  </si>
  <si>
    <t>3.1.6. Guías para la transversalización del enfoque de género y diferencial en los documentos relacionados con el ambiente y sectores climáticos.</t>
  </si>
  <si>
    <t>Número de guías realizadas para la transversalización de los enfoques de género y diferencial, en los documentos relacionados con el ambiente y sectores climáticos.</t>
  </si>
  <si>
    <t>Sumatoria de guías realizadas para la transversalización de los enfoques de género y diferencial, en los documentos relacionados con el ambiente y sectores climáticos.</t>
  </si>
  <si>
    <t>5.  Igualdad de género</t>
  </si>
  <si>
    <t>5.1 - Poner fin a la discriminación contra las mujeres y las niñas</t>
  </si>
  <si>
    <t>Ambiental
 De género
Diferencial-poblacional</t>
  </si>
  <si>
    <t/>
  </si>
  <si>
    <t>Dirección de Derechos y Diseño de Políticas</t>
  </si>
  <si>
    <t>(601) 3196000</t>
  </si>
  <si>
    <t>3.1.7. Orientaciones pedagógicas para la educación climática dirigidas a los colegios de la ciudad.</t>
  </si>
  <si>
    <t>Número de estrategias pedagógicas de educación ambiental para la acción climática, socializadas con las IED.</t>
  </si>
  <si>
    <t>Sumatoria de las estrategias pedagógicas de educación ambiental para la acción climática, socializadas con las IED.</t>
  </si>
  <si>
    <t>31/12/2049</t>
  </si>
  <si>
    <t>Educación</t>
  </si>
  <si>
    <t>Secretaría de Educación Distrital</t>
  </si>
  <si>
    <t>Dirección de Educación Preescolar y Básica</t>
  </si>
  <si>
    <t>3.1.8. Programas, talleres, cursos para el fortalecimiento a unidades productivas en materia de sostenibilidad ambiental y economía circular.</t>
  </si>
  <si>
    <t>Número de unidades productivas vinculadas a programas, talleres, cursos de fortalecimiento en temas de sostenibilidad ambiental y relacionados.</t>
  </si>
  <si>
    <t>Sumatoria de unidades productivas vinculadas a programas, talleres, cursos de fortalecimiento en temas de sostenibilidad ambiental y relacionados.</t>
  </si>
  <si>
    <t>11.b - Implementar Políticas para la Inclusión, la Eficiencia de los Recursos y la Reducción del Riesgo de Desastres</t>
  </si>
  <si>
    <t>Ambiental Poblacional diferencial / género</t>
  </si>
  <si>
    <t>Subdirección de Emprendimiento y Negocios</t>
  </si>
  <si>
    <t>3.1.9. Guía para la definición e identificación de empleos verdes desde los servicios de gestión y colocación de empleo.</t>
  </si>
  <si>
    <t>Porcentaje de avance en la construcción de la guía para la definición e identificación de empleos verdes construida conjuntamente con la Secretaría Distrital de Ambiente.</t>
  </si>
  <si>
    <t>(Fases de la guia implementadas/fases totales de la estrategia)*100</t>
  </si>
  <si>
    <t>8. Trabajo decente y crecimiento económico</t>
  </si>
  <si>
    <t>8.5 - Trabajo decente e igualdad de remuneración</t>
  </si>
  <si>
    <t>Ambiental
 Género</t>
  </si>
  <si>
    <t>33,33%</t>
  </si>
  <si>
    <t>66,66%</t>
  </si>
  <si>
    <t>74,9%</t>
  </si>
  <si>
    <t>83,2%</t>
  </si>
  <si>
    <t>91,5%</t>
  </si>
  <si>
    <t>Inversion</t>
  </si>
  <si>
    <t>Subdirección de Empleo y Formación</t>
  </si>
  <si>
    <t>3.1.10. Capacitación y divulgación de la predicción climática estacional para Bogotá D.C.</t>
  </si>
  <si>
    <t>Número de actividades de capacitación y divulgación en torno a las herramientas y usos de la predicción climática estacional para Bogotá D.C.</t>
  </si>
  <si>
    <t>Sumatoria de actividades de capacitación y divulgación en temas asociados a la predicción climática estacional para Bogotá D.C.</t>
  </si>
  <si>
    <t>2. Hambre cero
 3. Salud y bienestar
 4. Educación de calidad
 8. Trabajo decente y crecimiento económico
 9. Industria, innovación e infraestructura
 11. Ciudades y comunidades sostenibles
 13. Acción por el clima
 15. Vida de ecosistemas terrestres</t>
  </si>
  <si>
    <t>2.3 - Duplicar la productividad y los ingresos de pequeños productores de alimentos
 3d  - Mejorar los sistemas de alerta temprana para los riesgos a la salud mundial
 4.7 - Educación para la Ciudadanía Global
 8.3 - Promover políticas para apoyar la creación de empleo y el crecimiento de las empresas
8.4  - Mejorar la eficiencia de los recursos en el consumo y la producción
 9.5 - Aumentar la investigación y actualizar las tecnologías industriales
 11.5 - Reducir los efectos adversos de los desastres naturales
11a  - Fortalecer la planeación del desarrollo nacional y regional
11b - Implementar Políticas para la Inclusión, la Eficiencia de los Recursos y la Reducción del Riesgo de Desastres
 13.1- Fortalecer la resiliencia y la capacidad de adaptación a los desastres relacionados con el clima
13.3 - Construir conocimiento y capacidad para enfrentar los desafíos del cambio climático
 15.4 - Garantizar la conservación de los ecosistemas de montaña</t>
  </si>
  <si>
    <t>Territorial</t>
  </si>
  <si>
    <t>3.2. Participación ciudadana para la acción climática</t>
  </si>
  <si>
    <t>Número de actividades que vinculen a las personas a los proyectos de participación ciudadana para la acción climática</t>
  </si>
  <si>
    <t>Sumatoria de actividades que vinculen a las personas a los proyectos de participación ciudadana para la acción climática</t>
  </si>
  <si>
    <t>3.2.1. Proyectos de participación ciudadana para la acción climática (adaptabilidad, resiliencia y la gestión del riesgo climático local).</t>
  </si>
  <si>
    <t>Número de proyectos de participación ciudadana implementados</t>
  </si>
  <si>
    <t>Sumatoria de proyectos de participación ciudadana implementados</t>
  </si>
  <si>
    <t>11.5  - Reducir los efectos adversos de los desastres naturales</t>
  </si>
  <si>
    <t xml:space="preserve">Ambiental </t>
  </si>
  <si>
    <t>IDIGER/FONDIGER</t>
  </si>
  <si>
    <t>3.2.2. Redes de cuidadoras y cuidadores del entorno ambiental.</t>
  </si>
  <si>
    <t>Número de redes de cuidadoras y cuidadores del entorno ambiental conformadas.</t>
  </si>
  <si>
    <t>Sumatoria de redes de cuidadoras y cuidadores del entorno ambiental conformadas.</t>
  </si>
  <si>
    <t>$3,5</t>
  </si>
  <si>
    <t>Subdireccion Educativa y Cultural</t>
  </si>
  <si>
    <t>Tania Rodríguez Angarita</t>
  </si>
  <si>
    <t>3.2.3. Participación de las mujeres en toda su diversidad en las instancias de gobernanza del Sistema Distrital de Gestión del Riesgo y Cambio Climático.</t>
  </si>
  <si>
    <t>Número de acciones afirmativas que promuevan la participación de las mujeres en las instancias de gobernanza del Sistema Distrital de Gestión del Riesgo y Cambio Climático</t>
  </si>
  <si>
    <t>Sumatoria de acciones afirmativas que promuevan la participación de las mujeres en las instancias de gobernanza del Sistema Distrital de Gestión del Riesgo y Cambio Climático</t>
  </si>
  <si>
    <t>5.5  - Igualdad de Oportunidades y Participación en posiciones de Liderazgo</t>
  </si>
  <si>
    <t>Ambiental
 De género</t>
  </si>
  <si>
    <t>Subdirección para la Reducción del Riesgo y Adaptación al Cambio Climático (Gestión Local)</t>
  </si>
  <si>
    <t>Claudia Elizabeth Rodríguez Ávila</t>
  </si>
  <si>
    <t>crodriguez@idiger.gov.co</t>
  </si>
  <si>
    <t>1. Ambiente
 2. Mujer</t>
  </si>
  <si>
    <t>1. Secretaría Distrital de Ambiente
 2. Secretaría de la Mujer</t>
  </si>
  <si>
    <t>1. Subdirección de Políticas y Planes Ambientales
 2. Dirección de Enfoque Diferencial</t>
  </si>
  <si>
    <t>3.2.4. Análisis de pertinencia de creación de una dependencia destinada a los temas de cambio climático en la Secretaría Distrital de Ambiente.</t>
  </si>
  <si>
    <t>Número de análisis de pertinencia realizados</t>
  </si>
  <si>
    <t>Sumatoria de análisis de pertinencia realizados</t>
  </si>
  <si>
    <t>Dirección de Gestión Corporativa</t>
  </si>
  <si>
    <t>3.3. Información para el seguimiento y la toma de decisiones frente a la acción climática</t>
  </si>
  <si>
    <t>Porcentaje de información para la acción climática consultada</t>
  </si>
  <si>
    <t>100*(((Número de responsables de producto que manifiestan haber consultado la información de acción climática / Número total de responsables de la acción climática) * 0,5) + (Número de reportes publicados para acceso libre / Número total de reportes generados a partir de los productos 3.3.1 a 3.3.13) * 0,5)</t>
  </si>
  <si>
    <t>3.3.1. Documento técnico de estudio de fuentes de financiamiento climático para la implementación de la política de acción climática.</t>
  </si>
  <si>
    <t>Avance en elaboración de documentos</t>
  </si>
  <si>
    <t>Sumatoria del avance para cada fase</t>
  </si>
  <si>
    <t>12. Producción y consumo responsables
13. Acción por el clima</t>
  </si>
  <si>
    <t>12c - Eliminar las distorsiones del mercado que fomentan el consumo excesivo
13.2 - Integrar medidas de cambio climático</t>
  </si>
  <si>
    <t>Dirección de Estadísticas y Estudios Fiscales</t>
  </si>
  <si>
    <t>oguzman@shd.gov.co</t>
  </si>
  <si>
    <t>3.3.2. Documento de estudio de diagnóstico de viabilidad para elaborar un presupuesto climático en Bogotá</t>
  </si>
  <si>
    <t>Número de documentos elaborados de estudio de diagnóstico de viabilidad para elaborar un presupuesto climático en Bogotá</t>
  </si>
  <si>
    <t>Sumatoria de documentos de estudio de diagnóstico de viabilidad para elaborar un presupuesto climático en Bogotá.</t>
  </si>
  <si>
    <t>13.a - Implementar la Convención Marco de las Naciones Unidas sobre el Cambio Climático</t>
  </si>
  <si>
    <t>31/12/2026</t>
  </si>
  <si>
    <t>Cooperación</t>
  </si>
  <si>
    <t>Dirección Distrital de Presupuesto</t>
  </si>
  <si>
    <t>3.3.3. Documentos  Marco de Referencia Sostenible para la emisión de bonos temáticos.</t>
  </si>
  <si>
    <t>Número de documentos marco de referencia sostenible para la emisión de bonos temáticos</t>
  </si>
  <si>
    <t>Sumatoria de documentos marco de referencia sostenible para la emisión de bonos temáticos</t>
  </si>
  <si>
    <t>Servicio de la deuda</t>
  </si>
  <si>
    <t>Operaciones conexas de crédito público</t>
  </si>
  <si>
    <t>Dirección Distrital de Crédito Público</t>
  </si>
  <si>
    <t>John Javier Sarmiento</t>
  </si>
  <si>
    <t>jjsarmiento@shd.gov.co</t>
  </si>
  <si>
    <t>3.3.4. Inventario distrital de emisiones y absorciones de Gases de Efecto Invernadero (GEI).</t>
  </si>
  <si>
    <t>Número de inventarios distritales de emisiones y absorciones de Gases de Efecto Invernadero publicado</t>
  </si>
  <si>
    <t>Sumatoria de inventarios distritales de emisiones y absorciones de Gases de Efecto Invernadero publicado</t>
  </si>
  <si>
    <t>$63,7</t>
  </si>
  <si>
    <t>Dirección de Control Ambiental</t>
  </si>
  <si>
    <t>3.3.5. Escenarios de proyección de emisiones de Gases de Efecto Invernadero (GEI)</t>
  </si>
  <si>
    <t>Número de documentos de escenarios de proyección de emisiones de gases de efecto invernadero actualizados</t>
  </si>
  <si>
    <t>Sumatoria de documentos de escenarios de proyección de emisiones de gases de efecto invernadero actualizados</t>
  </si>
  <si>
    <t>3.3.6. Estrategia de seguimiento de la transición tecnológica del Distrito mediante el monitoreo y análisis de Black Carbon.</t>
  </si>
  <si>
    <t>Porcentaje de desarrollo e implementación de la estrategia de seguimiento de la transición tecnológica a través del monitoreo de Black Carbon</t>
  </si>
  <si>
    <t>(Actividades de la estrategia desarrolladas y ejecutadas / actividades propuestas para la estrategia)*100</t>
  </si>
  <si>
    <t>Subdirección de Calidad del Aire Auditiva y Visual</t>
  </si>
  <si>
    <t>3.3.7. Sistema de monitoreo y alerta temprana en calidad del aire de la ciudad que incluya los efectos del cambio climático.</t>
  </si>
  <si>
    <t>Porcentaje de avance en la planeación, implementación y operación de un sistema de monitoreo y alerta temprana de calidad del aire que incluya los efectos del cambio climático.</t>
  </si>
  <si>
    <t>(Acciones de planeación, implementación y operación ejecutadas para el sistema de alertas / Acciones de planeación, implementación y operación propuestas para sistema de alertas) *100</t>
  </si>
  <si>
    <t>3.3.8. Evaluación de Riesgos Climáticos (ERC) actualizada periódicamente.</t>
  </si>
  <si>
    <t>Porcentaje de avance en la actualización de la ERC.</t>
  </si>
  <si>
    <t>(Etapas de actualización realizadas / etapas de actualización proyectadas) * 100</t>
  </si>
  <si>
    <t>Constante</t>
  </si>
  <si>
    <t>31/012/2050</t>
  </si>
  <si>
    <t>FONDIGER</t>
  </si>
  <si>
    <t>Subdirección de Análisis de Riesgos y Efectos del Cambio Climático /
 Subdirección para la Reducción del Riesgo y Adaptación al Cambio Climático</t>
  </si>
  <si>
    <t>3.3.9. Monitoreo de las áreas para la restauración ecológica.</t>
  </si>
  <si>
    <t>Porcentaje de áreas en proceso de restauración ecológica monitoreadas.</t>
  </si>
  <si>
    <t>(Número de hectáreas (ha) en proceso de restauración en monitoreo / Número total de hectareas en proceso de restauración ecológica) *100</t>
  </si>
  <si>
    <t>3,6%</t>
  </si>
  <si>
    <t>3,5%</t>
  </si>
  <si>
    <t>3.3.10. Actualización del Sistema de Información para la Gestión de Riesgos y Cambio Climático (SIRE) con el componente de adaptación al cambio climático.</t>
  </si>
  <si>
    <t>Porcentaje de avance en la actualización del Sistema de Información para la Gestión de Riesgos y Cambio Climático (SIRE).</t>
  </si>
  <si>
    <t>Subdirección Análisis de Riesgos y Efectos del Cambio Climático / Subdirección para la Reducción del Riesgo y Adaptación al Cambio Climático</t>
  </si>
  <si>
    <t>3.3.11 Creación y funcionamiento del Centro de Modelación de Escenarios sobre Eventos Hidrometeorológicos e Hidroclimáticos del Distrito Capital.</t>
  </si>
  <si>
    <t>Porcentaje de avance en la creación y en el funcionamiento del Centro de Modelación de Escenarios sobre Eventos Hidrometeorológicos e Hidroclimáticos del Distrito Capital.</t>
  </si>
  <si>
    <t>(0,6 * fases para la creación del Centro de Modelacion implementadas / Total de las fases requeridas para la creación del Centro de Modelación * 100) + (0,4 * funcionamiento del Centro de Modelación * 100)</t>
  </si>
  <si>
    <t>3.3.12. Trazador presupuestal para la gestión climática</t>
  </si>
  <si>
    <t>Numero de trazadores presupuestales implementados para la gestión climática</t>
  </si>
  <si>
    <t>Sumatoria de trazadores presupuestales, implementados para la gestión climatica</t>
  </si>
  <si>
    <t xml:space="preserve">
13.2 - Integrar medidas de cambio climático</t>
  </si>
  <si>
    <t>INVERSIÓN</t>
  </si>
  <si>
    <t>Subdirección de Proyectos y Cooperación Internacional</t>
  </si>
  <si>
    <t>3.3.13. Documento de evaluación del proceso piloto de innovación para identificar y medir las capacidades a fortalecer en la SDP para la implementación de la acción climática.</t>
  </si>
  <si>
    <t>Porcentaje de avance en la evaluación de resultados del piloto de fortalecimiento de capacidades a través de la innovación en la SDP.</t>
  </si>
  <si>
    <t>Reglas de tres simple con las fases, que involucran obtener resultados sobre: 1. Identificación y medición de capacidades en la SDP, 2. Definición de capacidades susceptibles a fortalecer mediante innovación, 3. Resultados del proceso de innovación, 4. La evacuación</t>
  </si>
  <si>
    <t>Oficina de Laboratorio de Ciudad</t>
  </si>
  <si>
    <t>Jefe de Oficina de Laboratorio de Ciudad</t>
  </si>
  <si>
    <t>jmorenor@sdp.gov.co</t>
  </si>
  <si>
    <t>FICHA TÉCNICA INDICADOR DE RESULTADO 1.1 Aumento en el uso de soluciones energéticas alternativas basadas en Fuentes No Convencionales de Energía Renovable (FNCER) para la satisfacción de las necesidades energéticas de la ciudad</t>
  </si>
  <si>
    <t>Información general</t>
  </si>
  <si>
    <t>Nombre del indicador</t>
  </si>
  <si>
    <t>Relación entre el indicador de resultado e indicadores de producto</t>
  </si>
  <si>
    <t>El indicador guarda relación con el indicador de producto No 1.1.1. dado que este indicador reflejara el impacto de los productos del indicador de producto IP 1.1.1.</t>
  </si>
  <si>
    <t>Código Meta
PDD</t>
  </si>
  <si>
    <t>Pilar, Objetivo o Eje del PDD</t>
  </si>
  <si>
    <t>Propósito 2 " Cambiar nuestros hábitos de vida para reverdecer a Bogotá y adaptarnos y mitigar la crisis climática"</t>
  </si>
  <si>
    <t>Programa (PDD)</t>
  </si>
  <si>
    <t>Programa 27 Cambio cultural para la gestión de la crisis climática.</t>
  </si>
  <si>
    <t>Sector responsable</t>
  </si>
  <si>
    <t>Secretaria Distrital de Ambiente</t>
  </si>
  <si>
    <t>Entidades involucradas en el cumplimiento del indicador</t>
  </si>
  <si>
    <t>UPME</t>
  </si>
  <si>
    <t>ENEL</t>
  </si>
  <si>
    <t xml:space="preserve">Entidad </t>
  </si>
  <si>
    <t>Descripción del indicador</t>
  </si>
  <si>
    <t>Este indicador mide la cantidad anual de capacidad de generación de energía eléctrica con FNCER en Kwh en la ciudad de Bogotá, por parte de los proyectos que están en operación en la ciudad y que se encuentran registrados ante la Unidad de Planeación Minero Energética UPME. Como línea base, se registran 30,700 Kwh de energía sostenible correspondiente al acumulado de capacidad instalada a diciembre del 2022 para la ciudad de Bogotá.</t>
  </si>
  <si>
    <t>Medición</t>
  </si>
  <si>
    <t>Unidad de medida</t>
  </si>
  <si>
    <t>Kilómetros</t>
  </si>
  <si>
    <t>Toneladas</t>
  </si>
  <si>
    <t>Programas</t>
  </si>
  <si>
    <t>Personas</t>
  </si>
  <si>
    <t>Hectáreas</t>
  </si>
  <si>
    <t>Habitantes</t>
  </si>
  <si>
    <t>Acuerdos</t>
  </si>
  <si>
    <t>Documento</t>
  </si>
  <si>
    <t>Estrategia</t>
  </si>
  <si>
    <t>Otro</t>
  </si>
  <si>
    <t>x</t>
  </si>
  <si>
    <t>Cuál?</t>
  </si>
  <si>
    <t>Kilovatios</t>
  </si>
  <si>
    <t>Periodicidad de medición</t>
  </si>
  <si>
    <t>Mensual</t>
  </si>
  <si>
    <t>Trimestral</t>
  </si>
  <si>
    <t>Anual</t>
  </si>
  <si>
    <t>Bimestral</t>
  </si>
  <si>
    <t>Semestral</t>
  </si>
  <si>
    <t>Línea Base (LB)</t>
  </si>
  <si>
    <t>LB</t>
  </si>
  <si>
    <t>Fecha de LB</t>
  </si>
  <si>
    <t>Fuente LB</t>
  </si>
  <si>
    <t>Unidad de Planeación Minero Energética</t>
  </si>
  <si>
    <t>Año inicio - Año fin</t>
  </si>
  <si>
    <t>Año inicio</t>
  </si>
  <si>
    <t>Año Fin</t>
  </si>
  <si>
    <t>2050</t>
  </si>
  <si>
    <t>Metas</t>
  </si>
  <si>
    <t>Año 1</t>
  </si>
  <si>
    <t>Año 2</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</si>
  <si>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</si>
  <si>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</si>
  <si>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</si>
  <si>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</si>
  <si>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</si>
  <si>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</si>
  <si>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</si>
  <si>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</si>
  <si>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</si>
  <si>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</si>
  <si>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</si>
  <si>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</si>
  <si>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</si>
  <si>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</si>
  <si>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</si>
  <si>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</si>
  <si>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</si>
  <si>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</si>
  <si>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Año 21</t>
  </si>
  <si>
    <t>Año 22</t>
  </si>
  <si>
    <t>Año 23</t>
  </si>
  <si>
    <t>Año 24</t>
  </si>
  <si>
    <t>Año 25</t>
  </si>
  <si>
    <t>Año 26</t>
  </si>
  <si>
    <t>Año 27</t>
  </si>
  <si>
    <t>Año 28</t>
  </si>
  <si>
    <t>Final</t>
  </si>
  <si>
    <t>Territorialización del indicador</t>
  </si>
  <si>
    <t>Sí</t>
  </si>
  <si>
    <t>Nivel:</t>
  </si>
  <si>
    <t>Cúal?</t>
  </si>
  <si>
    <t>Metodología de medición</t>
  </si>
  <si>
    <t xml:space="preserve">Fuentes de información </t>
  </si>
  <si>
    <t>UPME - Enel Colombia</t>
  </si>
  <si>
    <t>Días de rezago</t>
  </si>
  <si>
    <t>Serie disponible</t>
  </si>
  <si>
    <t>Datos del responsable del indicador</t>
  </si>
  <si>
    <t>Nombre funcionario:</t>
  </si>
  <si>
    <t>Cargo:</t>
  </si>
  <si>
    <t>Subdirector de Ecourbanismo y Gestión Ambiental Empresarial</t>
  </si>
  <si>
    <t>Entidad:</t>
  </si>
  <si>
    <t>Dependencia:</t>
  </si>
  <si>
    <t>Correo electrónico:</t>
  </si>
  <si>
    <t>Teléfono:</t>
  </si>
  <si>
    <t>Aprobación Oficina de Planeación de la entidad responsable de reportar el dato</t>
  </si>
  <si>
    <t>Nombre funcionario</t>
  </si>
  <si>
    <t>Cargo</t>
  </si>
  <si>
    <t>Subdirectora de Políticas y Planes Ambientales</t>
  </si>
  <si>
    <t>Observaciones</t>
  </si>
  <si>
    <t>FICHA TÉCNICA INDICADOR DE PRODUCTO 1.1.1 Acciones para la promoción del uso de FNCER.</t>
  </si>
  <si>
    <t>Relación entre el indicador de producto y el resultado esperado</t>
  </si>
  <si>
    <t>El indicador mide la implementación de las acciones de promoción para el uso de FNCER en el marco de la  planificación del desarrollo de la ciudad, en atención al IR 1.1. "Aumento en el uso de soluciones energéticas alternativas basadas en Fuentes No Convencionales de Energía Renovable (FNCER) para la satisfacción de las necesidades energéticas de la ciudad"</t>
  </si>
  <si>
    <t>Propósito 2 "Cambiar nuestros hábitos de vida para reverdecer a Bogotá y adaptarnos y mitigar la crisis climática".</t>
  </si>
  <si>
    <t>El indicador corresponde a un índice que mide la implementación de acciones de promoción para el uso de FNCER en el marco de la planificación del desarrollo, durante cada vigencia de gobierno distrital hasta el año (2050). Con el fin de establecer una unidad de medida al indicador se plantean instrumentos para el desarrollo de acciones que den cuenta de la  implementación asignándoles un puntaje para cada categoría de la siguiente manera:
Acciones de planificación: 
1. Incorporación : inclusión de la promoción del uso de las FNCER en el Plan Distrital de Desarrollo (10 puntos)
Acciones de comunicación: 
2. Publicaciones : 3 divulgaciones al año de guías, información técnica o contenido visual, que consoliden y desarrollen conceptos que promocionen e impulsen el uso de las FNCER en la ciudad. (2 puntos)
3. Comunicación de resultados: en cada vigencia (1 al año) se comunicarán los resultados de la implementación de proyectos de FNCER en donde se haya presentado acompañamiento técnico por parte de la Secretaría Distrital de Ambiente o entidad del gobierno distrital. (4 puntos)
Acciones técnicas:
4. Herramientas técnicas: en cada vigencia (1 al año) se desarrollarán como mínimo uno de los siguientes ítems: i) guías, ii) documentos técnicos, iii) boletines, iv) indicadores (5 puntos)    
5.Acompañamiento técnico: en cada vigencia (1 al año) se realizará un conjunto de actividades técnicas orientadas al fortalecimiento de capacidades, intercambio de experiencias e implementación de proyectos FNCER en la ciudad. (7 puntos)
Considerando estas categorías y la sumatoria de los puntajes asignados a cada una, se realiza la proyección del indicador al año 2050.</t>
  </si>
  <si>
    <t>Descripción del producto</t>
  </si>
  <si>
    <t>Garantizar que se implementen acciones de promoción del uso de FNCER establecidos en los planes de desarrollo de la ciudad hasta el año 2050, a través de un indicador que mide proporcionalmente las actividades de planificación, comunicación y técnico para el aumento del uso de FNCER en la ciudad de Bogotá.</t>
  </si>
  <si>
    <t>Meta(s) de resultado a la que el producto aporta mediante su implementación.</t>
  </si>
  <si>
    <t>1.1.</t>
  </si>
  <si>
    <t>Objetivo de Desarrollo Sostenible ODS</t>
  </si>
  <si>
    <t>Meta ODS</t>
  </si>
  <si>
    <t>Fórmula de cálculo</t>
  </si>
  <si>
    <t>Puntos</t>
  </si>
  <si>
    <t>Quinquenal</t>
  </si>
  <si>
    <t>Bienal</t>
  </si>
  <si>
    <t>Decenal</t>
  </si>
  <si>
    <t>Se realizará seguimiento a la implementación de las acciones de promoción de FNCER en los diferentes planes de desarrollo de la ciudad, para lo cual, se tomará como unidad en la medición un conjunto de puntos para las categorías de acciones (planificación, comunicación y técnicas). Este seguimiento se realizará de manera anual, según la proyección de la meta al 2050.</t>
  </si>
  <si>
    <t>Fuentes de información</t>
  </si>
  <si>
    <t>FICHA TÉCNICA INDICADOR DE PRODUCTO 1.1.2 Esquema de adquisición de electricidad cero emisiones para las edificaciones del Distrito.</t>
  </si>
  <si>
    <t>El indicador mide la proporción de energía consumida por las entidades del distrito que provienen de tecnologías de generación energía de cero emisiones</t>
  </si>
  <si>
    <t>El indicador mide el porcentaje de consumo de energía eléctrica de cero emisiones adquirida por las entidades públicas en Bogotá. Para su desarrollo, se parte de los datos del balance energético nacional (Unidad de Planificación Minero Energética, UPME) que establece que al año 2022 el 68% de la energía suministrada en el sistema interconectado nacional es proveniente de tecnologías de generación cero emisiones (hidroeléctrica y fuentes no convencionales de energía renovable, conforme a lo definido en la Ley 1715 de 2014 o aquella que la modifique o sustituya), además, el balance energético nacional plantea que para el año 2032 este porcentaje aumentará al 83% en el sistema interconectado nacional. 
Considerando estas proyecciones en la matriz energética nacional y los potenciales de autogeneración en energía fotovoltaica en las edificaciones públicas del distrito, se realiza la proyección del indicador al año 2050, cuyo objetivo será llegar al 91,31% de consumo de energía eléctrica de cero emisiones.</t>
  </si>
  <si>
    <t>El producto busca diseñar un esquema de compra de energía con tecnologías de generación cero emisiones para las entidades públicas en el mediano y largo plazo, en donde se establece como meta que el 91,31% de la energía que se consuma en las edificaciones del sector público provenga de tecnología de generación de cero emisiones al año 2050. Con el propósito de conocer los recursos necesarios para desarrollar el esquema de compra de energía, se estimó el costo de la energía proveniente del sistema interconectado nacional hasta el año 2050, dicha estimación, asume que el consumo energético de las entidades se mantendrá estable hasta el año 2030, y a partir de este año, se asume una reducción escalonada del 10% del consumo energético por la implementación de medidas de eficiencia energética, así mismo, se integra el porcentaje de autogeneración a partir de tecnologías fotovoltaicas, estimado en un 15% del total de la energía consumida por las entidades.
Sumado a lo anterior, el cálculo considero el valor de IPC de los últimos 18 años para aplicar la ecuación de valor futuro y de esta manera proyectar el costo del consumo energético a 2050, tomando como referencia el valor del Kwh del año 2022.</t>
  </si>
  <si>
    <t>La meta es aportar a la descarbonización del sector público a través de la compra de energía que provenga de tecnologías de generación de cero emisiones en las edificaciones de las entidades públicas de la ciudad de Bogotá, a la vez que se aumenta el uso de soluciones energéticas alternativas basadas en Fuentes No Convencionales de Energía Renovable (FNCER) para la satisfacción de sus necesidades energéticas.</t>
  </si>
  <si>
    <t>Kilo watts por hora</t>
  </si>
  <si>
    <t>Se parte del dato del Balance Energético Colombiano para el año 2022 correspondiente al 68% y un 83% para el año 2032 en adquisición de energía cero emisiones, razón por la cual se medirá el avance acumulado de los cambios de la matriz eléctrica y la implementación de proyectos de energía solar en las entidades públicas para avanzar hacia el 91,31% de compra de energía proveniente de tecnologías de generación cero emisiones al año 2050.</t>
  </si>
  <si>
    <t>Planes Institucionales de Gestión Ambiental, UPME, Enel Colombia, Ministerio de Minas y Energía</t>
  </si>
  <si>
    <t>En la proyección de la meta se tuvo cuenta las proyecciones de la matriz eléctrica del país para los años 2022 y 2032 de acuerdo al Balance Energético Nacional emitido por la UPME en el año 2023, con lo cual se pueden dar cambios después de la vigencia 2032, dado que con el paso de las vigencias se puede aumentar o cambiar la composición de la matriz eléctrica del país y de la ciudad, situación que podría modificar las proyecciones, metas y/o resultados obtenidos en este producto.</t>
  </si>
  <si>
    <t>FICHA TÉCNICA INDICADOR DE RESULTADO 1.2. Disminución en la intensidad de carbono de la canasta energética del sector de edificaciones e industrias</t>
  </si>
  <si>
    <t>Los productos 1.2.1 a 1.2.7 buscan disminuir el consumo de energía en las edificaciones e industrias de la ciudad mediante la promoción y adopción de medidas de eficiencia energética, la electrificación o el cambio de combustibles de menor carbono intensidad y las mejoras constructivas para tener edificaciones nuevas que consuman menos energía durante su fase operativa. En este sentido el indicador de resultado 1.2. tiene relación directa con los indicadores de producto 1.2.1., 1.2.2., 1.2.3., 1.2.4., 1.2.5., 1.2.6. y 1.2.7.</t>
  </si>
  <si>
    <t xml:space="preserve">El resultado esperado es una disminución en el consumo energético de las edificaciones y una migración hacia las fuentes energéticas que atienden las necesidades de las edificaciones e industrias hacia fuentes con menores emisiones como la electricidad o, en el largo plazo, nuevas fuentes como el hidrógeno o los combustibles sintéticos. El indicador de resultado mide la cantidad de emisiones de gases de efecto invernadero que se producen al utilizar una unidad de energía en las edificaciones y la industria. Si las emisiones totales de la energía utilizada en las edificaciones crece más rápido que el consumo de energía en edificaciones el indicador va a aumentar reflejando la carbonización de esa canasta energética. Las mejoras en eficiencia energética permiten atender las demandas de servicios energéticos con menor consumo de combstibles y electricidad lo que lleva a que las emisiones de gases de efecto invernadero por la operación de las edificaciones e industria disminuya. La reducción en la intensidad de carbono de la energía consumida también aporta reducciones de emisiones por la operación de las edificaciones e industria. Se trata de consumir menos energía en las edificaciones e industria y de que esa energía utilizada vaya paulatinamente siendo más limpia.
Este indicador parte del valor inicial estimado para el año base y que se usará como referencia del 100%. El progreso debe reflejarse en una disminución de ese porcentaje indicando que en los periodos siguientes la carbono intensidad de la energía consumida en las edificaciones e industria de Bogotá está disminuyendo. Esto quiere decir que en el futuro las emisiones de gases de efecto invernadero de una unidad de energía (entendido como la suma de todos los combustibles y electricidad) que se usan en los edificiones debería disminuir. Esto se logra mediante el uso de energía más limpia y se facilita mediante la disminución de los consumos energéticos aplicando estrategias de eficiencia. La eficiencia energética reduce la cantidad de energía consumida y por lo tanto reduce el esfuerzo de transformación requerido para sustituir los combustibles más carbono intensivos (al disminuir la demanda total de energía). 
Su calculo es como se indica a continuación. La carbono intensidad de la energía de las edificaciones e industria se define como las emisiones totales producidas por uso de energía en la ciudad en un año determinado (medidas en toneladas de COeq) divido entre el consumo total de energía de ese mismo año. En este caso se entiende por energía todos los combustibles (carbón, gas natural, diesel, gasolina, entre otros) y electricidad medidos en la misma unidad energética de manera que se puedan sumar. La unidad energética seleccionada es el TeraJulio (TJ). Las emisiones se calculan como la suma sobre todos los energéticos del producto entre el consumo de un energético dado y su correspondiente factor de emisión (según los factores de emisión utilizados en el inventario distrital de emisiones de gases de efecto invernadero). Una vez estimada la carbono intensidad del año a reportar se divide entre la carbono intensidad del año base y se multiplica por 100 para tener el indicador expresado en % con respecto a la carbono intensidad del año base. el año base es el 2017. 
El indicador para el año ""y"" se calcula así: (Emisiones totales por el uso de energía en las edificaciones residenciales, comerciales, institucionales, públicas e industriales de Bogotá en el año y / TJ de energía consumidos en las edificaciones residenciales, comerciales, institucionales y públicas de Bogotá bogotana en el año y) /(Emisiones totales por el uso de energía en las edificaciones residenciales, comerciales, institucionales y públicas de Bogotá bogotana en el año base / TJ de energía consumidos en las edificaciones residenciales, comerciales, institucionales y públicas de Bogotá bogotana en el año base) *100.  </t>
  </si>
  <si>
    <t>Terajulios</t>
  </si>
  <si>
    <t>Datos de consumo de energía utilizados para la elaboración del INGEI distrital de 2017 y emisiones generadas para los sectores de edificaciones e industria en el año 2017.</t>
  </si>
  <si>
    <t>La medición requiere del cálculo de dos intensidades de carbono de la energía consumida en las edificaciones residenciales, comerciales, institucionales, públicas e industriales en Bogotá. La primera de ellas se hace para el año 2017 que es considerado el año base. La segunda de ellas se hace para el año de reporte. El indicador es el resultado de dividir la segunda entre la primera (esto da adimensional) y multiplicar por 100% para tener el valor en unidades de porcentaje. 
Para el cálculo de la intensidad de carbono de la energía consumida en las edificaciones residenciales, comerciales, institucionales, públicas e industriales en Bogotá se necesita tener: i) la suma total de la energía consumida por estas edificaciones en un año dado (medida en Terajulios) y, ii) las emisiones totales de gases de efecto invernadero por uso de energía en las edificaciones residenciales, comerciales, institucionales, públicas e industriales en Bogotá. El primer valor lo recopila la SDA de diferentes fuentes como parte del proceso de actualización del inventario distrital de emisiones. El segundo valor (ii), para el mismo año de reporte, es publicado anualmente por la SDA en su actualización del inventario distrital de emisiones y se mide en Toneladas de CO2 equivalentes. La intensidad de carbono mencionada para un año dado se calcula como el resultado de dividir el segundo valor indicado anteriormente (ii) entre el primero (ii) quedando en unidades de Toneladas de CO2 equivalente entre TJ. Es importante tener en cuenta que el valor oficial de las emisiones tienen un rezago de dos años (por metodología de cálculo del inventario).
Lo anterior se resumen en la formulación:
(Emisiones totales por el uso de energía en las edificaciones residenciales, comerciales, institucionales, públicas e industriales de Bogotá en el año y / TJ de energía consumidos en las edificaciones residenciales, comerciales, institucionales y públicas de Bogotá en el año y) /(Emisiones totales por el uso de energía en las edificaciones residenciales, comerciales, institucionales y públicas de Bogotá bogotana en el año base / TJ de energía consumidos en las edificaciones residenciales, comerciales, institucionales y públicas de Bogotá bogotana en el año base) *100</t>
  </si>
  <si>
    <t>Fuentes de información y datos recopilados para la elaboración del INGEI distrital y los resultados del cálculo del INGEI distrital de 2017 y de cada uno de los años a ser reportados.</t>
  </si>
  <si>
    <t>2010-2017</t>
  </si>
  <si>
    <t>FICHA TÉCNICA INDICADOR DE PRODUCTO 1.2.1 Instrumentos para promover mejoras en eficiencia energética en las edificaciones de todos los sectores de la ciudad.</t>
  </si>
  <si>
    <t>Este producto se relaciona con el resultado en cuanto a que los instrumentos económicos y no económicos formulados y adoptados, contribuyen con la disminución de la intensidad de generación de carbono desde el uso de energéticos del sector de edificaciones.</t>
  </si>
  <si>
    <t>El indicador contabiliza el total de instrumentos económicos y no económicos formulados ó adoptados para promover mejoras en eficiencia energética en las edificaciones de todos los sectores de la ciudad	.</t>
  </si>
  <si>
    <t>El producto consiste en formular o adoptar instrumentos económicos y no económicos que promuevan e impulsen el mejoramiento de la eficiencia energética de los energéticos utilizados en las edificaciones de todos los sectores de la ciudad.
Teniendo en cuenta lo anterior, se adoptarán como instrumentos los siguientes productos planteados en la Política de Servicios Públicos de la Secretaría de Hábitat, productos que  los cuales en su mayoría están relacionadas con funciones de la Subdirección de Servicios Públicos (Articular con las empresas de servicios públicos nacionales, regionales y locales, la formulación de planes, programas y proyectos conjuntos en el ámbito de la integración y el desarrollo regional).
1. Implementar sistemas de telemetría para grandes consumidores y clientes preferenciales en el servicio público de acueducto
2. Realizar Acciones de formación para fortalecer las organizaciones sociales, comunitarias, educativas y ambientales que promuevan el uso eficiente de los servicios públicos
3. Realizar alianzas con instituciones académicas para el fortalecimiento de capacidades técnicas en temas de transición energética, economía circular y transición digital en los servicios públicos con enfoque poblacional de género, victimas y condición discapacidad
4. Implementar una estratégia para la formación en gestión de proyectos asociados a energías no convencionales con enfoque de población victimas conflicto, condición discapacidad y de género
5. Implementar proyectos de energía renovable como estrategia de ahorro energético en la empresa de acueducto y alcantarillado</t>
  </si>
  <si>
    <t>Disminuir la instensidad de generación de carbono proveniente del uso de energéticos en las edificaciones de la ciudad.</t>
  </si>
  <si>
    <t>Instrumentos económicos y no económicos</t>
  </si>
  <si>
    <t>Cuatrienal</t>
  </si>
  <si>
    <t xml:space="preserve">Se contabilizarán todos los instrumentos económicos y no económicos formulados ó adoptados para promover mejoras en eficiencia energética en las edificaciones de todos los sectores de la ciudad										</t>
  </si>
  <si>
    <t xml:space="preserve">Secretaría Distrital de Hábitat. Subdirección de servicios públicos.										</t>
  </si>
  <si>
    <t xml:space="preserve">Subdirectora de Servicios Públicos										</t>
  </si>
  <si>
    <t>Secretaria Distrital del Hábitat</t>
  </si>
  <si>
    <t>FICHA TÉCNICA INDICADOR DE PRODUCTO 1.2.2. Instrumentos para promover la sustitución de combustibles por otros de bajas o cero emisiones en las edificaciones procurando alcanzar la carbono neutralidad.</t>
  </si>
  <si>
    <t>El indicador contabiliza el total de instrumentos económicos y no económicos formulados ó adoptados que promuevan o impulsen la sustitución de combustibles contaminantes por otros de bajas o cero emisiones usados en las edificaciones, procurando alcanzar la carbono neutralidad.</t>
  </si>
  <si>
    <t>El producto consiste en formular ó adoptar instrumentos económicos y no económicos que promuevan e impulsen la sustitución de combustibles contaminantes por otros de bajas o cero emisiones y que son usados en las edificaciones, procurando alcanzar la carbono neutralidad.
Teniendo en cuenta lo anterior, se adoptarán como instrumentos los siguientes productos planteados en la política de servicios públicos de la secretaría de Habitat, los cuales en su mayoría son funciones que realiza la subdirección de servicios públicos.
1. Implementar un programa distrital de sustitución de leña, carbón y residuos por combustibles menos contaminantes en industrias, sector comercial y de servicios
2. Impulsar un programa distrital de intervenciones de asistencia técnica para la sustitución de combustibles contaminantes en viviendas rurales.</t>
  </si>
  <si>
    <t>Se contabilizaran todos los instrumentos económicos y no económicos formulados ó adoptados que promueban o impulsen la sustitución de combustibles contaminantes por otros de bajas o cero emisiones usados en las edificaciones	.</t>
  </si>
  <si>
    <t>Secretaría Distrital de Hábitat. Subdirección de servicios públicos.</t>
  </si>
  <si>
    <t>Subdirectora de Servicios Públicos</t>
  </si>
  <si>
    <t>FICHA TÉCNICA INDICADOR DE PRODUCTO 1.2.3. Plan de acción para lograr edificaciones neto cero carbono en Bogotá.</t>
  </si>
  <si>
    <t>Este producto se relaciona con el resultado en cuanto a que las acciones seleccionadas de política, de tecnología, de desarrollo de capacidades y de finanzas contribuyen en la disminución de la intensidad de carbono de la canasta energética del sector de edificaciones.</t>
  </si>
  <si>
    <t>El indicador contabiliza el porcentaje de avance en la implementación de acciones definidas en el "Plan de acción para lograr edificaciones neto cero carbono en Bogotá, 2022"  del Consejo Colombiano de Construcción Sostenible. Las acciones que se definen, se toman y vinculan con la Política de Servicios Públicos en los temas de tecnología, de desarrollo de capacidades y de finanzas.</t>
  </si>
  <si>
    <t>El producto consiste en elaborar e implementar un plan de acción de instrumentos de política, de tecnología, de desarrollo de capacidades y de finanzas  para dar cumplimiento a las metas conducentes a la reducción de carbono operacional de edificaciones nuevas y existentes por  uso de energía.
Teniendo en cuenta lo anterior, el plan se debe elaborar e implementar con base en las acciones de los siguientes productos planteados en la Política de servicios públicos de la Secretaría de Hábitat, los cuales en su mayoría están relacionadas con la función de la Subdirección de Servicios Públicos (Articular con las empresas de servicios públicos nacionales, regionales y locales, la formulación de planes, programas y proyectos conjuntos en el ámbito de la integración y el desarrollo regional) 
Acciones de Finanzas
1. Desarrollar una estrategia de cooperación internacional para la financiación de programas y proyectos en economía circular en servicios públicos
2. Desarrollar una estrategia de alianzas público privadas para la gestión y financiación de programas y proyectos en economia circular de servicios públicos
Acciones de Tecnología
3. Impulsar un Clúster de servicios públicos
4. Implementar Red de innovación en servicios públicos, economía circular y ciudades inteligentes con las empresas del sector y la academia
5. Realizar Alianzas para promover la investigación e innovación en servicios públicos en acuerdo con las universidades y sector privado
Acciones de Capacidades
6. Implementar una estratégia para la formación en gestión de proyectos asociados a energías no convencionales con enfoque de población victimas conflicto, condición discapacidad y de género</t>
  </si>
  <si>
    <t>Disminuir la instensidad de generación de carbono proveniente del uso de energéticos en las edificaciones de la ciudad</t>
  </si>
  <si>
    <t>acciones</t>
  </si>
  <si>
    <t xml:space="preserve">Se contabilizará todas las acciones, tanto tecnológicas, de finanzas y de capacidades, que conduzcan a la reduccion de carbono por uso de energéticos en las edificaciones existentes										</t>
  </si>
  <si>
    <t>Subdirectora de servicios públicos</t>
  </si>
  <si>
    <t>FICHA TÉCNICA INDICADOR DE PRODUCTO 1.2.4. Estrategia de Hospitales Verdes.</t>
  </si>
  <si>
    <t>Este indicador tiene una relación directa con el indicador de resultado "1.2. Intensidad de carbono de la energía consumida en las edificaciones residenciales, comerciales, institucionales, públicas e industriales  con respecto al nivel del año base" porque la estrategia hispitales verdes contribuye a la reducción de gases de efecto de inverhnadero que pòtencialmente esta generando las unidades de servicios de salud pertenecientes a la red publica del distrito capital.</t>
  </si>
  <si>
    <t>El indicador mide el porcentaje de avance o adherencia de las instituciones prestadoras de servicios de salud públicas del Distrito Capital a la iniciativa Hospitales Verdes siendo 130 sedes de prestación de servicios de salud públicas en el Distrito capital . No se incluyen las unidades de prestación  de servisios de salud de orden regional o nacional.</t>
  </si>
  <si>
    <t>El producto hace referencia a la iniciativa ""Hospitales Verdes"", de la Red Global de Hospitales Verdes y Saludables que es una comunidad mundial de hospitales, sistemas de salud y organizaciones profesionales y académicas que buscan reducir su huella ecológica y promover la salud ambiental pública y tiene como propósito mejorar la gestión de la salud ambiental en los hospitales de la Red Pública Distrital, para disminuir los impactos negativos sobre el ambiente y los riesgos asociados a la salud de trabajadores, pacientes y comunidad en general. A través de esta iniciativa se brinda asesoría y asistencia técnica para fomentar el uso de tecnologías y procesos de producción más limpios, promoviendo en las Empresas Sociales del Estado de la Red Pública Distrital la implementación de prácticas seguras comprometidas con el ambiente. 
Se cuenta con un marco integral de actuación denomido agenda global para hospitales verdes y saludables, integrado por diez objetivos relacionados entre sí de la siguiente manera: 
1. Liderazgo: Priorizar la salud ambiental como imperativo estratégico
2. Sustancias quimicas: Reemplazar las sustancias químicas nocivas con alternativas más seguras
3. Residuos: Reducir, tratar y disponer de manera segura los residuos de establecimientos de salud
4. Energía: Implementar la eficiencia energética y la generación de energías limpias renovables
5. Agua: Reducir el consumo de agua de los hospitales y suministrar agua potable
6. Transporte. Mejorar las estrategias de transporte para pacientes y empleados
7. Alimentos: Comprar y proporcionar alimentos saludables cultivados de manera sustentable
8. Productos Farmaceuticos: Recetar productos farmacéuticos si corresponde y gestionarlos y disponerlos en forma segura.
9. Edificios: Apoyar el diseño y la construcción de hospitales verdes y saludables
10. Compras sostenibles: Comprar productos y materiales más seguros y sustentables.
La oferta pública de prestación de servicios de salud, del Distrito Capital, se organiza en una Red Integrada de Servicios de Salud, que se estructura a través de cuatro subredes. Actualmente se cuenta con 130 sedes de prestación de servicios de salud públicas en el Distrito capital distribuidas de la siguiente manera: Subred Norte: 27, Subred Centro Oriente: 24, Subred Sur: 30 sedes y Subred Suroccidente: 49 sedes pertenecientes a la red publica de la secretaría Distrital de Salud de Bogotá. De estas, 12 han venido adelantando las acciones de la iniciativa hospitales verdes siendo la linea base.
 El enfoque del producto es el ambiental puesto que contribuye a la sostenibilidad en el uso de recursos y gestión de la salud ambiental.</t>
  </si>
  <si>
    <t>Disminución en la intensidad de carbono de la canasta energética del sector de edificaciones e industrias</t>
  </si>
  <si>
    <t>X</t>
  </si>
  <si>
    <t>instituciones prestadoras de servicios de salud pública</t>
  </si>
  <si>
    <t>Matriz intituciones sostenibles por el clima Subdirección de Determinantes en Salud/Secretaría Distrital de Salud de Bogotá</t>
  </si>
  <si>
    <t>Se contarán las Instituciones prestadoras de servicios de salud públicas del Distrito con la estrategia hospitales verdes implementada teniendo en cuenta que en el distrito actualmente hay 130 unidades publicas.</t>
  </si>
  <si>
    <t>Secretaría Distrital de Salud - Subredes Integradas de Prestación de Servicios de Salud</t>
  </si>
  <si>
    <t>Subdirectora de Determinantes en Salud</t>
  </si>
  <si>
    <t>Cristina de Los Angles Losada Forero</t>
  </si>
  <si>
    <t>Directora de Planeación Sectorial</t>
  </si>
  <si>
    <t>FICHA TÉCNICA INDICADOR DE PRODUCTO 1.2.5. Instrumentos para promover la eficiencia energética industrial.</t>
  </si>
  <si>
    <t xml:space="preserve">Este producto se relaciona con el resultado en cuanto a que los instrumentos económicos y no económicos formulados o adoptados contribuyen en la Disminución de la intesidad energética del sector industrial mediante estrategias de eficiencia energética, desarrollo de distritos térmicos y cambio de combustibles										</t>
  </si>
  <si>
    <t>El indicador contabiliza el número total de instrumentos económicos y no económicos formulados o adoptados, para promover la eficiencia energética industrial y el desarrollo de distritos térmicos</t>
  </si>
  <si>
    <t>El producto consiste en formular o adoptar instrumentos económicos y no económicos para promover la eficiencia energética industrial y el desarrollo de distritos térmicos
Teniendo en cuenta lo anterior, se adoptarán como instrumento económico y no económico el siguientes producto planteado en la Política de Servicios Públicos de la Secretaría de Hábitat. Una vez finalice el período de ejecucion de la politica de servicios publicos, la subdireccion continuará con la ejecucion de este producto teniendo en cuenta que en su mayoría están relacionadas con funciones de la Subdirección de Servicios Públicos ( (i).Articular con las empresas de servicios públicos nacionales, regionales y locales, la formulación de planes, programas y proyectos conjuntos en el ámbito de la integración y el desarrollo regional; (ii) Promover la articulación de los planes y programas de expansión de las empresas de servicios públicos, como soporte a los programas y proyectos a cargo del sector del hábitat).
1. Gestion para promover estudios de prefactibilidad, factibilidad, o cuialquier otro tipo de instrumento que se requiera para impulsar el desarrollo e implementación de distritos térmicos en la ciudad de Bogotá. Este producto termina en la política de servicios públicos en el año 2027.</t>
  </si>
  <si>
    <t>Disminuir la instensidad energética del sector industrial mediante estrategias de eficiencia energética, desarrollo de distritos térmicos y cambio de combustibles</t>
  </si>
  <si>
    <t>instrumentos</t>
  </si>
  <si>
    <t>Se contabilizará el  total de Instrumentos económicos y no económicos formulados o adoptados, para promover la eficiencia energética industrial y el desarrollo de distritos térmicos	.</t>
  </si>
  <si>
    <t xml:space="preserve">Secretaría Distrital de Hábitat	</t>
  </si>
  <si>
    <t>FICHA TÉCNICA INDICADOR DE PRODUCTO 1.2.6. Reglamentación de medidas de  ecourbanismo y construcción sostenible del Distrito</t>
  </si>
  <si>
    <t>Intensidad de carbono de la energía consumida en las edificaciones residenciales, comerciales, institucionales, públicas e industriales  con respecto al nivel del año base</t>
  </si>
  <si>
    <t>Propósito 05. Construir Bogotá Región con gobierno abierto, transparente y ciudadanía consciente</t>
  </si>
  <si>
    <t>52 Integración regional, distrital y local</t>
  </si>
  <si>
    <t xml:space="preserve">El indicador mide la cantidad de actos administrativos expedidos en donde se establecen las medidas de ecourbanismo y construcción sostenible formuladas por el Distrito para su implementación en la construcción de nuevas edificaciones.                                                                        </t>
  </si>
  <si>
    <t>El producto consiste en el instrumento normativo que dentro del que se define: 1) el diagnostico de problemáticas ambientales relacionadas a la construcción sostenible, 2) la formulación de lineamientos obligatorios e incentivables de la reglamentación de ecourbanismo y construcción sostenible paras el Distrito y 3) la modelación de incidencias en costo directo en la construcción de edificaciones, de los lineamientos que se formulen.
La Subdirección de Ecourbanismo y Gestión Ambiental Empresarial de la Secreraría Distrtial de Ambiente, actua en este producto como corresponsable y sera la encargada de solicitar a la Subdirección de Ecourbanismo y Construcción Sostenible de la Secretaría Distrtial de Planeación, los reportes respectivos en cumplimiento del art 117 del Decreto 555 de 2021 y el art 22 del Decreto 432 de 2022.</t>
  </si>
  <si>
    <t>Lograr que el 100% de edificaciones  nuevas con criterios de ecourbanismo y construcción sostenible, en la escala local, para la mitigación y adaptación al cambio climático.</t>
  </si>
  <si>
    <t>Instrumentos</t>
  </si>
  <si>
    <t>Distrital</t>
  </si>
  <si>
    <t xml:space="preserve">Corresponde a la expedición de 1 (un) Acto administrativo, a partir del instrumento adoptado										</t>
  </si>
  <si>
    <t xml:space="preserve">SDP, SDHT y SDA                                                                                </t>
  </si>
  <si>
    <t xml:space="preserve">Subdirectora                                                                                </t>
  </si>
  <si>
    <t>FICHA TÉCNICA INDICADOR DE PRODUCTO 1.2.7. Proyectos orientados a la gestión integral de la energía y espacio urbano en el Distrito con énfasis territorial para zonas de bajas y ultra-bajas emisiones y otras zonas estratégicas establecidas.</t>
  </si>
  <si>
    <t>Proyectos y acciones de uso integral de la energía con enfoque territorial que aportan al descenso en el uso de energía basada en carbono en los ambitos industrial, comercial, residencial y movilidad</t>
  </si>
  <si>
    <t xml:space="preserve"> Propósito 2:Cambiar nuestros hábitos de vida para reverdecer a Bogotá y adaptarnos y mitigar la crisis climática</t>
  </si>
  <si>
    <t>6 - Restauración, preservación y mantenimiento del ambiente natural; 7 - Cuidado y mantenimiento del ambiente construido; 13 - Sistema de movilidad sostenible</t>
  </si>
  <si>
    <t>Este indicador permitirá hacer seguimiento a la implementación de proyectos orientados a la gestión de la energía y espacios públicos dentro de las competencias de la Secretaría Distrital de Ambiente con el fin de generar soluciones a la problemática del cambio climático y otros cobeneficios ambientales.</t>
  </si>
  <si>
    <t>Los proyectos se refieren a conjuntos de acciones interinstitucionales llevadas a cabo en  las Zonas Urbanas por un Mejor Aire (ZUMA) y otras que se designen como prioritarias por el distrito y que sirven como elementos de planeación de acciones convergentes. Estan encaminados a la recuperación de la malla vial y el espacio público, la regulación de circulación vehicular con base en emisiones, la promoción de la movilidad activa, revegetalización, gestión de tráfico, estacionamientos, gobernanza, la gestión de la energía y los recursos en el aparato productivo y comercial, la promoción de desarrollo de Distritos Térmicos, gestión de maquinaria amarilla, aumento de individuos arbóreos en la ciudad y reconversión de áreas urbanas en zonas verdes, entre otros asociados, con enfoque territorial conforme a la escala definida en la planeación.</t>
  </si>
  <si>
    <t>Alcanzar el objetivo intermedio 3 establecido en la guía de calidad del aire para PM2.5 de la Organización Mundial de la Salud conforme a lo establecido en el Decreto 2254 de 2017 y reducir en un 5% la mortalidad por contaminación del aire por material particulado PM2.5 conforme a lo establecido en el Plan Distrital de Desarrollo.</t>
  </si>
  <si>
    <t>proyectos</t>
  </si>
  <si>
    <t>Distrito</t>
  </si>
  <si>
    <t>Se determina el avance de los proyectos que se realicen en el marco de la gestión de la calidad del aire y que se identifican como partantes de cobeneficios en cambio climático, se suman estos avances y se divide tal avance entre los proyectos involucrados. Todo esto dentro del marco de actuación de la Subdirección de Calidad del Aire, Visual y Auditiva  así como dependencias relacionadas conforme al Plan Integral de Gestion de la Calidad del Aire de Bogotá (Plan aire 2030).</t>
  </si>
  <si>
    <t>Informes de gestión Plan aire 2030</t>
  </si>
  <si>
    <t>Los proyectos y por tanto el indicador engloban acciones no solo orientadas a edificaciones sino orientadas a la movilidd y que se encuentran contenidas en el Plan Aire 2030. Las metas no se proyectan a 2050 ya que el Plan Aire 2030 debe ser evaluado y reformulado en un plazo menor (horizonte 2030).</t>
  </si>
  <si>
    <t>FICHA TÉCNICA INDICADOR DE PRODUCTO 1.2.8.Planes de Gestión Integral de la Calidad del Aire como instrumento de acción climática</t>
  </si>
  <si>
    <t>La formulación e implementación de los planes de gestión integral de la calidad del aire para el periodo 2030-2050 contribuirá de mera efectiva a la disminución de las concentraciones de contaminantes atmosféricos, así como a la eficiencia en el uso de la energía y la emisión de gases de efecto invernadero como cobeneficio de implementación</t>
  </si>
  <si>
    <t>Secretaria Distrital de Movilidad</t>
  </si>
  <si>
    <t>El indicador se basa en la cuantificación del avance en la planeación e implementación de los planes de gestión integral de la calidad del aire para el Distrto. Esta planeación e implementación se plantea por fases (diagnóstico, formulación, concertación, adopción, implementación) de acuerdo al horizonte de tiempo establecido para el plan o planes entre 2030 y 2050</t>
  </si>
  <si>
    <t>El producto consiste en el plan o los planes integrales de gestión de la calidad del aire planeados e implementado en el periodo 2030-2050 y que consiste en estrategias de reducción de contaminantes atmosféricos y de GEI como cobeneficio mediante la intervención del sistema de transporte, industria, comercio, institucional en términos de la gestión integral de la energía, la infraestructura urbana y las soluciones ambientales sostenibles, entre otras.</t>
  </si>
  <si>
    <t>Avances en la planeación e implementación</t>
  </si>
  <si>
    <t>Se determina el avance de las fases que se realicen en el marco de la planeación e implementación del plan o planes de gestión de la calidad del aire y suman estos avances interanuales para determinar el acumulado consolidado.</t>
  </si>
  <si>
    <t>Los proyectos y por tanto el indicador engloban acciones no solo orientadas a edificaciones sino orientadas a la movilidd y que se encuentran contenidas en el PGICAB 2030. Las metas no se proyectan a 2050 ya que el PGCAB debe ser evaluado y reformulado en un plazo menor (horizonte 2030).</t>
  </si>
  <si>
    <t>FICHA TÉCNICA INDICADOR DE RESULTADO 1.3. Aumento del porcentaje de viajes en modos sostenibles de pasajeros en la ciudad</t>
  </si>
  <si>
    <t>Cada uno de los productos 1.3.1 a 1.3.5 buscan aumentar la participación de los modos de transporte sostenibles (movilidad activa, micromovilidad, transporte público) y desincentivar el uso de modos de transporte motorizados particulares. La mayor eficiencia energética de los modos sostenibles contribuye con que los desplazamientos de los ciudadanos requieran menos energía y por lo tanto se generen menos emisiones de gases de efecto invernadero y  asu vez generar una serie de cobeneficios valiosos para la ciudad (salud, congestión, entre otros)</t>
  </si>
  <si>
    <t>Secretaría de Movilidad</t>
  </si>
  <si>
    <t xml:space="preserve">El resultado esperado es un aumento en la participación de modos sostenibles en la matriz modal de desplazamientos de la ciudad. Aunque el aumento es relativamente pequeño, el gran reto es mantener la proporción actual de viajes sostenibles que ya tiene la ciudad evitando el aumento en la participación de los viajes realizados en vehículos motorizados particulares (motocicletas, carros particulares y taxis). La mayor eficiencia energética de los modos sostenibles contribuye con que los desplazamientos de los ciudadanos requieran menos energía y por lo tanto se generen menos emisiones de gases de efecto invernadero y genera una serie de cobeneficios valiosos para la ciudad (salud, congestión, entre otros). Así mismo, al mantener una matriz modal como la propuesta en el resultado, facilita los procesos de cambios de combustible en las flotas según lo planeado en otros resultados de esta política y también en la Política de movilidad de cero y bajas emisiones y en el Plan maestro de movilidad sostenible de la ciudad. 
El indicador se calcula a partir de los resultados de la encuesta cuatrienal de movilidad que realiza la Secretaría Distrital de Movilidad. Por ese motivo, las metas se han planteado con un espaciamiento de cuatro años, siendo que el valor a reportar será la información de la encuesta realizada en el año inmediatamente anterior (por ejemplo, en 2024 la meta se informará con los datos de la encuesta de movilidad que se cerrará a finales de 2023). Adicionalmente, se incluyen los viajes peatonales mayores o iguales a 15 minutos. </t>
  </si>
  <si>
    <t>Encuesta de movilidad de 2019 realizada por la Secretaría Distrital de Movilidad</t>
  </si>
  <si>
    <t>La medición se hace con base en los resultados de la encuesta de movilidad que realiza cuatrienalmente la Secretaría distrital de movilidad. Se requiere tener de esa encuesta la distribución modal de viajes (incluyendo los viajes peatonales mayores o iguales a 15 minutos). En la encuesta de 2019, se presentaron los siguientes modos: SITP zonal, SITP provisional, Transmilenio, Auto, Bicicleta, Moto, Taxi, Informal, Especial, Otros, Intermunicipal, y Peatón. De esa lista de modos, el indicador se calcula como 100% menos la participación (medida en porcentajes) de los modos: Taxi, Auto y Moto. Con los datos de la encuesta de movilidad de 2019, el indicador valdría 74.7%. Los demás modos se irán ajustando según se vayan haciendo disponibles (se espera que en el futuro el SITP provisional no vuelva a aparecer, la informalidad se elimine, la micromovilidad comience a participar así como el metro y los otros modos férreos proyectados)
Lo anterior se reflejado en la formulación:
(Sumatoria de viajes de pasajeros realizados en modos modos no motorizados, micromovilidad electrica y transporte público no individual / viajes totales de pasajeros en la ciudad)*100</t>
  </si>
  <si>
    <t>2010 - 2017</t>
  </si>
  <si>
    <t>LA MEDICIÓN PERIODICIDAD DE LA MEDICIÓN ES CUATRIENAL</t>
  </si>
  <si>
    <t>FICHA TÉCNICA INDICADOR DE PRODUCTO 1.3.1 Incentivos para consolidar el uso de alternativas de micromovilidad de cero y bajas emisiones</t>
  </si>
  <si>
    <t xml:space="preserve">Estrategias de fomento a la generación de permisos de alquiler de vehículos de micromovilidad en el espacio público contribuyen al aumento de los viajes en modos sostenibles teniendo en cuenta que algunos de los viajes captados provienen de modos menos sostenibles. Se entiende la micromovilidad como la movilización individual en vehículos pequeños y ligeros que funcionan por autopropulsión, energía eléctrica, o con una combinación de las dos, que incluye, pero no se limita, a las bicicletas y patinetas.                                                                  </t>
  </si>
  <si>
    <t>284. Porcentaje de avance en la implementación de la estrategia para el fomento de la micromovilidad</t>
  </si>
  <si>
    <t xml:space="preserve">2. Cambiar nuestros hábitos de vida para reverdecer a Bogotá y adaptarnos y mitigar la crisis climática										</t>
  </si>
  <si>
    <t xml:space="preserve"> Manejo y prevención de contaminación										</t>
  </si>
  <si>
    <t>Se refiere a la gestión de actos administrativos expedidos por parte de la Secretaría Distrital de Movilidad que convocan a empresas interesadas en realizar la actividad de alquiler, préstamo o uso compartido, a título oneroso o gratuito, de vehículos de micromovilidad en el espacio público, de acuerdo a la demanda de estos servicios por parte de la ciudadanía y la voluntad de empresas en ofrecerlos.                                                                             
Nota: Se excluye del indicador producto el proyecto o contrato del Sistema de Bicicletas Compartidas ya que este se reporta a traves de la política de la bicicleta.</t>
  </si>
  <si>
    <t>Como resultado de convocatorias, una o varias empresas, obtienen un permiso de alquiler en la ciudad. Es importante mencionar que este producto se relaciona con los permisos de alquiler de vehículos de micromovilidad, el cual consiste en otorgar permisos a empresas para realizar el aprovechamiento económico del espacio público de la actividad alquiler de vehículos de micromovilidad en zonas de la ciudad bajo un número determinado de vehículos autorizados. No obstante, al depender de la voluntad de ofrecer estos servicios por parte de las empresas, es posible que la demanda de este tipo de permisos no sea constante durante el tiempo que se encuentre en ejecución esta estrategia y haya periodos en donde no se otorguen permisos.
Estrategias de fomento a la generación de permisos de alquiler de vehículos de micromovilidad en el espacio público contribuyen al aumento de los viajes en modos sostenibles teniendo en cuenta que algunos de los viajes captados provienen de modos menos sostenibles. Se entiende la micromovilidad como la movilización individual en vehículos pequeños y ligeros que funcionan por autopropulsión, energía eléctrica, o con una combinación de las dos, que incluye, pero no se limita, a las bicicletas y patinetas.
La micromovilidad hace referencia a la: movilización individual en vehículos pequeños y ligeros que funcionan por autopropulsión, energía eléctrica, o con una combinación de las dos, que incluye, pero no se limita, a las bicicletas y patinetas, por lo que está contenida en la movilidad de cero y bajas emisiones pero no incluye todos los demás vehículos que hacen parte de esta movilidad (por ejemplo, buses, camiones y motocicletas eléctricas, automóviles híbridos o eléctricos, etc que pueden movilizar a más de 1 persona y que su peso y tamaño de motor hacen que no sean vehículos de micromovilidad)
Nota: Se excluye del indicador producto el proyecto o contrato del Sistema de Bicicletas Compartidas ya que este se reporta a traves de la política de la bicicleta</t>
  </si>
  <si>
    <t xml:space="preserve">1.3. Aumento del porcentaje de viajes en modos sostenibles de pasajeros en la ciudad										</t>
  </si>
  <si>
    <t>convocatorias</t>
  </si>
  <si>
    <t xml:space="preserve">Número de incentivos adoptados para promover el uso de alternativas de micromovilidad de cero y bajas emisiones  </t>
  </si>
  <si>
    <t>Repositorio y reporte de la Subdirección de Bicicleta y Peatón - Subdirección de Transporte Privado</t>
  </si>
  <si>
    <t xml:space="preserve">Subdirectora de Transporte Privado                                                                										</t>
  </si>
  <si>
    <t xml:space="preserve">Julieth Rojas Betancour </t>
  </si>
  <si>
    <t>Jefe Oficina Asesora de Planeación Institucional</t>
  </si>
  <si>
    <t>FICHA TÉCNICA INDICADOR DE PRODUCTO 1.3.2 Nuevos proyectos de infraestructura de transporte público en operación.</t>
  </si>
  <si>
    <t xml:space="preserve">397 Ejecutar anualmente el 100% de las actividades a cargo de TMSA para las obras para la adecuación de 29.6 km de corredores troncales de transporte masivo 
398 Ejecutar anualmente el 100% de las actividades a cargo de TMSA para las obras para la adecuación de 20 Km del corredor verde de la carrera séptima </t>
  </si>
  <si>
    <t>Próposito: 04 Hacer de Bogotá Región un modelo de movilidad multimodal, incluyente y sostenible</t>
  </si>
  <si>
    <t>Programa 49: Movilidad Segura, Sostenible y Accesible</t>
  </si>
  <si>
    <t>Instituto de Desarrollo Urbano</t>
  </si>
  <si>
    <t>Aumentar el número de proyectos nuevos de infraestructura de transporte público puestos en operación o servicio</t>
  </si>
  <si>
    <t xml:space="preserve">Este producto comprende los nuevos proyectos de infraestructura de transporte público que serán puestos en operación o servicio por TRANSMILENIO S.A. y cuyos presupuestos son administrados por el ente gestor. 
397        Ejecutar anualmente el 100% de las actividades a cargo de TMSA para las obras para la adecuación de 29.6 km de corredores troncales de transporte masivo  
Extensión Troncal Caracas de Molinos a Portal Usme
Troncales Alimentadoras Primera Línea de Metro de Bogotá (Avenida 68 y Av. Ciudad de Cali)
Troncal Calle 13 desde Puente Aranda (Carrera 50) hasta el límite de la ciudad, Río Bogotá.
398        Ejecutar anualmente el 100% de las actividades a cargo de TMSA para las obras para la adecuación de 20 Km del corredor verde de la carrera séptima 
Corredor Verde Carrera Séptima de Calle 32 a Calle 200 y ramal Calle 72 de Carrera Séptima a Avenida Caracas
Con la implementación de nuevos proyectos de transporte público que se pongan en operación o servicio se espera mejorar la cobertura y los niveles de servicio que atraerán un mayor número de usuarios, aumentando la participación de viajes realizados en transporte público masivo con tecnologías de cero o bajas emisiones que contribuiran al cumplimiento de las metas de descarbonización del transporte (mitigar el cambio climático), mejorar la calidad del aire y la salud de los bogotanos.
</t>
  </si>
  <si>
    <t>Transmilenio SA</t>
  </si>
  <si>
    <t xml:space="preserve">Se mide a través de la puesta en operación de cada nuevo proyecto de Transporte público puesto en operación acorde con la vigencia programada, momento en el cual se activa el indicador y su cumplimiento. Lo anterior, a partir del soporte(s) respectivo del inicio de la Etapa de Operación y Mantenimiento, según las condiciones que se exijan en cada contrato. </t>
  </si>
  <si>
    <t xml:space="preserve">Información propia de TRANSMILENIO S.A. </t>
  </si>
  <si>
    <t>Subgerente Técnica y de Servicios / Directora Técnica de Modos Alternativos y Equipamentos Complementarios</t>
  </si>
  <si>
    <t>Jefe Oficina Asesora de Planeación</t>
  </si>
  <si>
    <t>1) La información financiera corresponde a los valores registrados a la fecha en la formulación del proyecto de Inversión 7251 Desarrollo y Gestión de la Infraestructura en el SITP de Bogota, que se encuentra registrado en el SEGPLAN a cargo de TRANSMILENIO S.A., incluye únicamente los costos asociados a la construcción de la infraestructura y adquisición predial cuya ejecución física está a cargo del IDU quien misionalmente tiene la obligación de construir la infraestructura del Sistema.
2) No se incluye el presupuesto de la estructuración de los procesos licitatorios para la operación de la infraestructura, ni los costos asociados al suministro y operación del material rodante y su infraestructura de suministro energético dado que actualmente se está adelantando un procesos de rediseño operacional y de escenarios de implementación de esta nueva infraestructura en función de factores como recuperación de la demanda postpandemia, recursos disponibles presupuestados en el marco fiscal de mediano plazo para el FET, disponibilidad tecnológica en las tipologías que requiere el sistema entre otros.
3) En la matriz de Plan de Acción no se incluyeron los presupuestos asignados a estos proyectos para los años 2020, 2021, y 2022 que ascienden a 2,193,773 (en millones de pesos) teniendo en cuenta que la política se formula a partir de 2023.
4) No se incluyen en la formulación los proyectos de cables previstos en el Plan de Desarrollo y cuya operación estará a cargo de TRANSMILENIO S.A. dado que actualmente los recursos y metas de estos proyectos previstos en el Plan de Desarrollo están a cargo del IDU. Estos se podrán incluir una vez se haga por parte del IDU de la infraestructura física de las nuevas líneas de cable y se generen los presupuestos a cargo del ente gestor para la estructuración y puesta en operación.
5) Las fechas para la puesta en Operación de los proyectos de infraestructura troncal incluidos en el Plan de Acción dependerán de la entrega de la infraestructura física al ente gestor por parte del IDU quien es quien suscribe y supervisa contratos de obra.
6) Respecto a la programación anual de recursos, es importante tener en cuenta que: Los contratos de obra pública de infraestructura para el sistema tienen dentro de los recursos de financiación vigencias futuras, los cuales se monetizan a través de procesos de titularización, deuda pública, etc. Así mismo, los contratos para la ejecución de la infraestructura cuenta con 5 años de mantenimiento, por ello se incluye anualmente dentro de los proyectos de inversión los recursos asociados a estos ítems de mantenimiento, servicios de financiación de la deuda, etc.; estos recursos son anualizados para cada vigencia según los ítems o componentes de costos con los que se realizó la proyección de recursos, algunos de los cuales van posterior a la entrega y puesta en operación de la infraestructura.
7) Nota referente al indicador: La puesta en operación de la infraestructura involucra los procesos de entrega de infraestructura por parte del IDU al ente gestor, el ente gestor adelanta procesos de contratación para la provisión de flota y operación de la misma. En este entendido, la puesta en operación de la infraestructura se entiende que inicia con la operación de buses sobre cada proyecto de infraestructura troncal prestando el servicio de transporte público de pasajeros.</t>
  </si>
  <si>
    <t>FICHA TÉCNICA INDICADOR DE PRODUCTO 1.3.3 Lineas del sistema de Metro de Bogotá en operación</t>
  </si>
  <si>
    <t>Porcentaje de participación de modos no motorizados, micromovilidad eléctrica y transporte público no individual en el total de viajes realizados</t>
  </si>
  <si>
    <t>Propósito: 04 Hacer de Bogotá Región un modelo de movilidad multimodal, incluyente y sostenible</t>
  </si>
  <si>
    <t>Programa 50: Red de Metros</t>
  </si>
  <si>
    <t>El indicador contempla la medición de la puesta en operación de cada línea de metro acorde con la vigencia programada en el Plan de Acción de la PPAC, el cual se realiza a través de la puesta en operación de cada línea de metro, lo que contribuye al cumplimiento del objetivo que hace parte de esta política, relacionado con: ""Reducir las emisiones de Gases de Efecto Invernadero de Bogotá D.C. en línea con el objetivo de estabilización del clima consagrado en el artículo 2 del Acuerdo de París, que permita conducir a la ciudad hacia la carbono-neutralidad"".
La puesta en operación de cada línea de metro se logra una vez se hayan cumplido todos los hitos y actividades establecidas en las diferentes Etapas y Fases del proyecto y así mismo, el cumplimiento de las condiciones exigidas en la Fase de pruebas, certificación y puesta en marcha, incluyendo la firma del acta de inicio de la Etapa de Operación y Mantenimiento, según las condiciones que se exijan en cada contrato.
Primera Línea del Metro de Bogotá (PLMB):
o        El proyecto de la Primera Línea de Metro de Bogotá conectará las localidades de Bosa y Barrios Unidos.
o        Esta línea se construirá en tipología elevada (viaducto), será 100% eléctrico y cubrirá las localidades de Bosa, Kennedy, Puente Aranda, Antonio Nariño, Santafé, Mártires, Teusaquillo, Chapinero y Barrios Unidos, tendrá 23,96 kilómetros, con 16 estaciones, de las cuales 10 estaciones estarán integradas con el sistema Transmilenio. 
o        Contará con 16 estaciones, de las cuales 10 estaciones estarán integradas con el sistema Transmilenio.
o        Se prevé que, con la construcción de la PLMB, cerca de 2,92 millones de habitantes se beneficiarán con este proyecto.
o        Desde el Portal Américas, hasta la Calle 72 los ciudadanos tardarán 27 minutos de viaje.
o        La PLMB tendrá una flota inicial de 30 trenes, con los cuales podrá generar una capacidad máxima de 72.000 pasajeros por hora por sentido y tendrá una capacidad de 1.050.000 pasajeros por día 
o        Tendrá una velocidad comercial de operación de 43 km por hora
Línea 2 del Metro de Bogotá (L2MB):
o        El proyecto Línea 2 del Metro de Bogotá (L2MB) conectará las localidades de Suba y Engativá con el centro de la ciudad.
o        Esta línea se construirá en tipología subterránea mayoritariamente y cubrirá las localidades de Chapinero, Barrios Unidos, Engativá y Suba, tendrá 15,5 kilómetros, 11 estaciones y podrá llegar a generar más de 11.000 empleos.
o        Conectará con la PLMB en la calle 72 con avenida Caracas hasta llegar al sector de Fontanar del Río en Suba, en el extremo noroccidental de la ciudad, donde quedará el patio taller de esta nueva línea. 
o        Se prevé que, con la construcción de la L2MB, cerca de 2,5 millones de habitantes de las localidades de Chapinero, Barrios Unidos, Engativá y Suba se beneficiarán con este proyecto.
o        Desde la estación No. 11 (Suba), hasta la estación No.1 en la Calle 72 (integración con PLMB) los ciudadanos tardarán 20 minutos.
o        La L2MB tendrá una flota inicial de 25 trenes, con los cuales podrá generar una capacidad a inicio de operación de 49.000 pasajeros por hora por sentido.
o        Tendrá una velocidad comercial de operación de 43 km por hora
o        Además de la integración con la PLMB, este proyecto tendrá integración con el corredor férreo del norte y con por lo menos 4 troncales del sistema TransMilenio
o        La Línea 2 del Metro de Bogotá generará un ahorro de cerca de 46,3 millones de horas de tiempo de viaje al año para los usuarios del transporte público.</t>
  </si>
  <si>
    <t>Primera Línea del Metro de Bogotá (PLMB):
o	El proyecto de la Primera Línea de Metro de Bogotá conectará las localidades de Bosa y Barrios Unidos.
o	Esta línea se construirá en tipología elevada (viaducto), será 100% eléctrico y cubrirá las localidades de Bosa, Kennedy, Puente Aranda, Antonio Nariño, Santafé, Mártires, Teusaquillo, Chapinero y Barrios Unidos, tendrá 23,96 kilómetros, con 16 estaciones, de las cuales 10 estaciones estarán integradas con el sistema Transmilenio. 
o	Contará con 16 estaciones, de las cuales 10 estaciones estarán integradas con el sistema Transmilenio.
o	Se prevé que, con la construcción de la PLMB, cerca de 2,92 millones de habitantes se beneficiarán con este proyecto.
o	Desde el Portal Américas, hasta la Calle 72 los ciudadanos tardarán 27 minutos de viaje.
o	La PLMB tendrá una flota inicial de 30 trenes, con los cuales podrá generar una capacidad máxima de 72.000 pasajeros por hora por sentido y tendrá una capacidad de 1.050.000 pasajeros por día 
o	Tendrá una velocidad comercial de operación de 43 km por hora
Línea 2 del Metro de Bogotá (L2MB):
o	El proyecto Línea 2 del Metro de Bogotá (L2MB) conectará las localidades de Suba y Engativá con el centro de la ciudad.
o	Esta línea se construirá en tipología subterránea mayoritariamente y cubrirá las localidades de Chapinero, Barrios Unidos, Engativá y Suba, tendrá 15,5 kilómetros, 11 estaciones y podrá llegar a generar más de 11.000 empleos.
o	Conectará con la PLMB en la calle 72 con avenida Caracas hasta llegar al sector de Fontanar del Río en Suba, en el extremo noroccidental de la ciudad, donde quedará el patio taller de esta nueva línea. 
o	Se prevé que, con la construcción de la L2MB, cerca de 2,5 millones de habitantes de las localidades de Chapinero, Barrios Unidos, Engativá y Suba se beneficiarán con este proyecto.
o	Desde la estación No. 11 (Suba), hasta la estación No.1 en la Calle 72 (integración con PLMB) los ciudadanos tardarán 20 minutos.
o	La L2MB tendrá una flota inicial de 25 trenes, con los cuales podrá generar una capacidad a inicio de operación de 49.000 pasajeros por hora por sentido.
o	Tendrá una velocidad comercial de operación de 43 km por hora
o	Además de la integración con la PLMB, este proyecto tendrá integración con el corredor férreo del norte y con por lo menos 4 troncales del sistema TransMilenio
o	La Línea 2 del Metro de Bogotá generará un ahorro de cerca de 46,3 millones de horas de tiempo de viaje al año para los usuarios del transporte público.</t>
  </si>
  <si>
    <t>lineas del sistema metro</t>
  </si>
  <si>
    <t>Se mide a través de la puesta en operación de cada línea de metro acorde con la vigencia programada, momento en el cual se activa el indicador y su cumplimiento. Lo anterior, a partir del soporte(s) respectivo del inicio de la Etapa de Operación y Mantenimiento, según las condiciones que se exijan en cada contrato.</t>
  </si>
  <si>
    <t>Información propia de la Empresa Metro de Bogotá, acorde con el desarrollo del Contrato de Concesión</t>
  </si>
  <si>
    <t>1: Profesional de la Oficina Asesora de Planeación 
2. Profesional de la Subgerencia de Gestión Social, Ambiental y SST</t>
  </si>
  <si>
    <t>Claudia Marcela Galvis Russi</t>
  </si>
  <si>
    <t>Los costos inlcuidos para la PLMB y L2MB corresponden al costo estimado de su construcción. No obstante, esta información es susceptible a presentar actualización.
Es de aclarar que la programación del indicador de producto puede presentar modificaciones, en caso de materializarse algún evento contemplado en las respectivas matrices de riesgos de cada proyecto (PLMB y L2MB) o algún evento no previsible, que tengan algún impacto en los hitos establecidos dentro de los Planes de Ejecución.
Abreviaturas:
PLMB: Primera Línea del Metro de Bogotá
L2MB: Línea 2 del Metro de Bogotá</t>
  </si>
  <si>
    <t>FICHA TÉCNICA INDICADOR DE PRODUCTO 1.3.4 Planes Integrales de Movilidad Sostenible (PIMS)</t>
  </si>
  <si>
    <t>Los PIMS contribuyen con el aumento de los viajes en modos sostenibles teniendo en cuenta que buscan promover hábitos de movilidad sostenible en los viajes casa-trabajo/trabajo-casa</t>
  </si>
  <si>
    <t>Hacer de Bogotá región un modelo de movilidad multimodal,incluyente y sostenible</t>
  </si>
  <si>
    <t>Movilidad segura, sostenible y accesible</t>
  </si>
  <si>
    <t>La Secretaría Distrital de Movilidad en virtud de los dispuesto en el Decreto Distrital 037 de 2019, es el encargado de aprobar los Planes Integrales de Movilidad Sostenible (PIMS) presentados por todas las entidades y organismos del nivel central, descentralizado, y el de las localidades del Distrito y voluntariamente los presentados por las entidades públicas del orden nacional y las personas naturales o jurídicas de derecho privado.
El PIMS es un instrumento de planeación que le facilita a las organizaciones, la implementación de estrategias de promoción de hábitos de movilidad sostenible para sus colaboradoras/es o estudiantes en sus viajes casa-trabajo/trabajo-casa, para un periodo de dos (2) años. El PIMS busca:
*Reducir los impactos negativos asociados a la movilidad motorizada.
*Fomentar la movilidad activa y no motorizada y los modos de transporte masivo.
*Racionalizar el uso del vehículo particular.
*Reducir la necesidad de viajar.</t>
  </si>
  <si>
    <t>Conceptos técnicos de aprobación del Plan Integral de Movilidad Sostenible de entidades públicas, empresas privadas e instituciones de educación superior. El Plan Integral de Movilidad Sostenible es un instrumento de planeación que le facilita a las organizaciones, la implementación de estrategias de promoción de hábitos de movilidad sostenible para sus colaboradoas/es o estudiantes en sus viajes casa-trabajo/trabajo-casa, para un periodo de dos (2) años. 
La gestión de conceptos técnicos sí garantiza la implementación de los PIMS en la medida en que es un producto que hace parte de una estrategia integral de promoción de cambios de hábitos de movilidad que se coordina a través de la red empresarial Red Muévete Mejor, la cual promueve la construcción e implementación de los PIMS mediante asesoría técnica, aporte de publicaciones, actividades de capacitación y eventos de reconocimiento. De esta manera, las organizaciones que llegan a obtener los conceptos de aprobación son aquellas se encuentran vinculadas a la Red y a sus actividades.
Los PIMS son un instrumento (entre otros) para contribuir con la reducción de emisiones. Particularmente tienen como población objetivo, la de trabajadoras/es de empresas y entidades, dado que los viajes con motivo trabajo tienen un importante impacto en la ciudad en términos de emisiones, en ese sentido, apoyan el alcance de los objetivos de la Política Pública de Movilidad Cero y Bajas Emisiones.</t>
  </si>
  <si>
    <t>Meta 1.3. Aumento del porcentaje de viajes en modos sostenibles de pasajeros en la ciudad</t>
  </si>
  <si>
    <t>conceptos técnicos</t>
  </si>
  <si>
    <t>Base de datos de seguimiento del Plan Integral de Movilidad Sostenible</t>
  </si>
  <si>
    <t>Número de conceptos técnicos de Plan Integral de Movilidad Sostenible aprobados</t>
  </si>
  <si>
    <t xml:space="preserve">Subdirección de Transporte Privado - Base de datos de la Red Muévete Mejor </t>
  </si>
  <si>
    <t>Subdirectora de Transporte privado</t>
  </si>
  <si>
    <t>FICHA TÉCNICA INDICADOR DE PRODUCTO 1.3.5 Estrategias de gestión de la demanda para el uso de transporte particular</t>
  </si>
  <si>
    <t>La Secretaría Distrital de Movilidad cómo autoridad de tránsito del Distrito Capital, estará a cargo de la expedición, seguimiento y control de las medidas de gestión de la demanda que buscan la racionalización del uso del vehiculo particular.
Con la realización de las estrategias de gestión de la demanda adoptadas se espera la racionalización del uso de transporte en vehículos particulares teniendo en cuenta el impacto del medio ambiente que estos generan por su uso en la ciudad.</t>
  </si>
  <si>
    <t>Las medidas de gestión de la demanda buscan fomentar un uso racional del vehículo particular desde 3 niveles:
- Cambio modal a un modo de transporte más sostenible, (transporte público o movilidad activa)
- Ascenso tecnológico: busca un cambio en las tecnologías vehiculares (menos contaminantes) cómo vehículos híbridos o electricos
- Internalización: que se asuman parte de los costos asociados al impacto medio ambiental que general el uso del vehículo particular.
Las medidas de gestión de la demanda a implementar deben estár orientadas a la aplicación de restricciones o mecanismos económicos, como tarifas o tributos, que hagan que el uso de autos, camperos y camionetas (ACC) de servicio particular sea más racional logrando incorporar los efectos externos negativos que el tránsito y uso de estos vehículos pueden ocasionar: congestión, siniestralidad vial, contaminación ambiental, visual, auditiva y sus efectos en salud.
La Dirección de Control Ambiental en su rol de corresponsabilidad participará desde sus competencias en las acciones de coordinación interinsitiucional orientas a desarrollar la movilidad urbana sostenible en el marco de la estructuración de Medidas de Gestión de la Demanda (MGD).</t>
  </si>
  <si>
    <t>LegalBog</t>
  </si>
  <si>
    <t>Número de estrategias implementadas por la Secretaría Distrital de Movilidad</t>
  </si>
  <si>
    <t>Repositorio Subdirección de Transporte Privado - Dirección de Inteligencia para la Movilidad</t>
  </si>
  <si>
    <t>FICHA TÉCNICA INDICADOR DE PRODUCTO 1.3.6. Tratamientos tributarios preferenciales para apoyar la acción climática</t>
  </si>
  <si>
    <t>La existencia de tratamientos tributarios preferenciales (exenciones y/o descuentos) en materia ambiental contribuye a la toma de decisiones de los agentes económicos orientadas a reducir las emisiones contaminantes.</t>
  </si>
  <si>
    <t xml:space="preserve">Verifica la existencia de incentivos tributarios a fines de la política pública. En particular ofrece un marco normativo que incentiva la toma de desiciones sobre usos menos contaminantes de movilidad urbana. </t>
  </si>
  <si>
    <t>Consiste en dos tipos de incentivos definidos en el Acuerdo 780 de 2020. El primero se trata de un descuento sobre el impuesto de vehículos cuando éste es eléctrico o híbrido y es matriculado en Bogotá; el segundo es a los establecimiento que habilitan y mantienen cicloparqueaderos otorgando un descuento sobre el ICA.</t>
  </si>
  <si>
    <t>Reducir la contaminación ambiental atmosférica e incentivar el uso de medios alternativos de transporte</t>
  </si>
  <si>
    <t>Acuerdo 780 2020</t>
  </si>
  <si>
    <t>Se verifiica la existencia de incentivos determinados por Acuerdo del Concejo de Bogotá</t>
  </si>
  <si>
    <t>Secretaría Distrital de Hacienda - Dirección de Impuestos de Bogotá</t>
  </si>
  <si>
    <t>Primer trimestre de 2024</t>
  </si>
  <si>
    <t>Subdirector</t>
  </si>
  <si>
    <t>Jefe de oficina asesora</t>
  </si>
  <si>
    <t>FICHA TÉCNICA INDICADOR DE PRODUCTO 1.4.3. Plan de descarbonización del sector transporte 2041 - 2050</t>
  </si>
  <si>
    <t>El plan de descarbonización contribuirá con la disminución de la participación de combustibles fósiles en la matriz energética del sector transporte de carga y pasajeros en Bogotá y Gestión de Transporte de Carga</t>
  </si>
  <si>
    <t>El indicador mide el avance en la formulación del plan de descarbonización del sector transporte. Este indicador permitirá dar continuidad a la Política Pública de Movilidad Motorizada de Cero y Bajas Emisiones que se espera tenga una vigencia hasta el año 2040</t>
  </si>
  <si>
    <t>El producto busca definir la hoja de ruta para el plan de descarbonización del sector transporte 2041 - 2050 para todos los modos de transporte motorizados carreteros: automóviles y motocicletas de servicio particular, flota oficial, flota de transporte público individual, colectivo y masivo y flota de transporte de carga. Teniendo en cuenta que la Política Pública de Movilidad Motorizada de Cero y Bajas Emisiones se espera tenga una vigencia hasta el año 2040, con este producto se espera dar continuidad a los resultados y productos de dicha Política. A partir de los resultados y la evaluación de esa política, se espera formular un nuevo plan para continuar con la senda de descarbonización del sector transporte en la ciudad
Para este producto se deberá desarrollar un nuevo plan de acción que se deberá iniciar a formular a partir del año 2038 y tome como punto de partida lo alcanzado por medio de los productos y resultados esperados en la Política Pública de Movilidad Motorizada de Cero y Bajas Emisiones (PCBE) , para que a patir del proceso de evaluación de esa Política se formule el nuevo plan de acción que podrá darle continuidad a los productos ya definidos o generar nuevos productos de acuerdo con las necesidades y requerimientos de ese momento.
El indicador del producto mide el proceso de desarrollo y adopción de un nuevo plan de acción para el decenio 2041 - 2050 teniendo en cuenta las siguientes fases:
- Fase 1: Diagnóstico de la movilidad motorizada y de los resultados alcanzados por medio de la Política Pública de Movilidad Motorizada de Cero y Bajas Emisiones - Esta fase se espera desarrollar en el año 2038 (implicando un avance del 30% en el producto)
- Fase 2:  Formulación plan de acción - Esta fase se espera desarrollar en el año 2039 (implicando un avance del 70% en el producto)
- Fase 3: Adopción del plan de acción - Esta fase se espera desarrollar en el año 2040 (implicando un avance del 100% en el producto)</t>
  </si>
  <si>
    <t>1.4. Disminución de la participación de combustibles fósiles en la matriz energética del sector transporte de carga y pasajeros en Bogotá y Gestión de Transporte de Carga.</t>
  </si>
  <si>
    <t>Fases</t>
  </si>
  <si>
    <t xml:space="preserve">Avance en el proceso de formulación del plan										</t>
  </si>
  <si>
    <t xml:space="preserve">Reporte de avance de la formulación del plan elaborado por la SDM										</t>
  </si>
  <si>
    <t>FICHA TÉCNICA INDICADOR DE RESULTADO 1.4. Disminución de las emisiones de GEI en el sector de residuos</t>
  </si>
  <si>
    <t xml:space="preserve">Los productos relacionados implican mejoras en la disposición final de residuos que incluyen estrategias para la disminución de emisiones de Gases de Efecto Invernadero – GEI en toda la cadena de separación, recolección, tratamiento y disposición final de los residuos sólidos domiciliarios de Bogotá, así como el aprovechamiento del metano y subproductos de los sitios de disposición final. con lo cual se disminuye la generación de GEI.
Como resultado se espera que, en el marco del desarrollo de una economía circular, las emisiones de GEI generados por la descomposición de la materia orgánica de los residuos generados por cada habitante de la ciudad disminuya. Por lo que las acciones encaminadas a disminuir la producción de residuos en la ciudad, a la apropiada separación de residuos, la reutilización y las mejoras en los sitios de disposición final (incluido el aprovechamiento energético y de los subproductos) hacen parte del resultado que se busca alcanzar. </t>
  </si>
  <si>
    <t>La ciudad publica periódicamente el Inventario de emisiones de Gases Efecto Invernadero - INGEI, un documento donde se compilan las emisiones estimadas de gases efecto invernadero causadas por las actividades propias de la ciudad, y clasificadas en emisiones asociadas a la quema de combustible en edificaciones, emisiones asociadas a la quema de combustible en el sector transporte, y emisiones asociadas a la disposición y tratamiento de residuos; este último contempla las emisiones de metano relacionadas con el tratamiento de las aguas residuales domésticas, y con la disposición final de residuos sólidos domiciliarios en sitios gestionados, particularmente en el Parque de innovación Doña Juana.
El indicador expresa la razón entre las emisiones totales calculadas para el INGEI por disposición final de residuos sólidos domiciliarios, y la población de la ciudad. Este indicador disminuye con el crecimiento de la población y, se espera, que sobre todo disminuya con un menor crecimiento de las emisiones totales del sector residuos en la ciudad, y una menor proporción de residuos orgánicos en el total de residuos sólidos dispuestos. Se espera que la ciudad y sus habitantes, en el marco de una economía circular, logren disminuir la generación de residuos, aumentar el aprovechamiento de los residuos aprovechables y utilizar métodos y tecnologías de disposición final que permitan disminuir la huella de carbono de los habitantes de la ciudad asociadas a los residuos sólidos.</t>
  </si>
  <si>
    <t>Toneladas de CO2eq por habitante</t>
  </si>
  <si>
    <t>Inventario de Emisiones de Gases de Efecto Invernadero y proyecciones poblacionales</t>
  </si>
  <si>
    <t>Para el cálculo de la intensidad de carbono per cápita de los residuos sólidos domiciliarios en Bogotá se necesita tener: i) las emisiones totales de gases de efecto invernadero por manejo, tratamiento y disposición final de los residuos sólidos domiciliarios en Bogotá en el año de reporte y ii) la estimación de la población de Bogotá en el año de reporte. El primer valor (i), para el mismo año de reporte, es publicado anualmente por la SDA en su actualización del inventario distrital de emisiones y se mide en Toneladas de CO2 equivalentes. La intensidad de carbono mencionada para un año dado se calcula como el resultado de dividir el primer valor indicado anteriormente (i) entre el segundo (ii) quedando en unidades de Toneladas de CO2 equivalente/ habitante.
Lo anterior se ve reflejado en la formulación:
Emisiones de CO2eq por tratamiento y disposición de residuos sólidos domiciliarios / población de Bogotá</t>
  </si>
  <si>
    <t xml:space="preserve">El indicador es la razón entre las emisiones totales calculadas para el INGEI por disposición final de residuos sólidos y la población de la ciudad. Este indicador disminuye con el crecimiento de la población y, se espera, que sobre todo disminuya con un menor crecimiento de las emisiones totales del sector residuos en la ciudad. 										</t>
  </si>
  <si>
    <t xml:space="preserve">FICHA TÉCNICA INDICADOR DE PRODUCTO 1.4.1. Plan de disminución de GEI en la prestación del servicio público de aseo y el sistema de alumbrado público en Bogotá. </t>
  </si>
  <si>
    <t>La relación entre la implementación del Plan de Disminución de GEI en el marco de la prestación del servicio público de aseo y del Sistema de Alumbrado Público con la Disminución de GEI en el sector de residuos, está dada por la materialización de las alternativas y/o estrategias definidas, articuladas con lo programado en cumplimiento del Acuerdo 790 de 2020 y el Decreto 1077 de 2015 y todas aquellas normas que las modifiquen o deroguen; así como, las normas relacionadas con la modernización del Sistema de Alumbrado Público que le apliquen y, que permitan desarrollar actividades asertivas frente a la gestión integral de residuos sólidos en el marco de la prestación del servicio público de aseo, encaminadas al logro de la disminución de las toneladas residuos sólidos dispuestas en celda en el Parque de Innovación de Doña Juana y, la mejora de la eficiencia energética del sistema de alumbrado público de Bogotá por medio de procesos de modernización para lograr disminuir los consumos energéticos del sistema.</t>
  </si>
  <si>
    <t xml:space="preserve">El indicador contabiliza la sumatoria del número de las alternativas y/o estrategias definidas en el Plan de Disminución de GEI en el  marco de la prestación del servicio de aseo y del Sistema de Alumbrado Público en Bogotá.                                                                        </t>
  </si>
  <si>
    <t xml:space="preserve">El Plan de Disminución de GEI en el marco de la prestación del servicio de aseo y del Sistema de Alumbrado Público en Bogotá se constituye como una ruta que se articulará con los diferentes instrumentos de planeación, tales como: PGIRS, Modelo de Aprovechamiento, Política Pública de Economía Circular, Política Pública de Producción y Consumo Sostenible; entre otros, encaminados a reducir el número de toneladas de residuos sólidos dispuestos en celda en el Parque de Innovación Doña Juana, teniendo en cuenta que, en el marco del grupo (sector) residuos, la disposición de estos residuos a través de la tecnología de relleno sanitario son los que inciden en la mayor generación de GEI y contar con las tecnologías que presentan menor consumo de energía para el funcionamiento del sistema de alumbrado público, lo que disminuye la cantidad de GEI emitidas a la atmosfera por gastos de energía.
Partiendo de la premisa que el producto incluye la formulación del Plan de Disminución de GEI en el marco de la prestación del servicio de aseo y del Sistema de Alumbrado Público en Bogotá, se propone como fecha de incio la vigencia 2026 con el fin de contar con los procesos de armonización de metas plan de desarrollo, la actualización del PGIRS, actividades que se llevarán a cabo durante la vigencia 2024; así como la definición de los componentes técnicos que se tendrán en cuenta para el nuevo modelo o esquema para la prestación del servicio de aseo en Bogotá que se realizará en la vigencia 2025.
Cabe anotar que, el número de alternativas y/o estrategias que se van a reportar anualmente (cuatro por vigencia), corresponden a la continuidad de la implementación de alternativas y/o estrategias, de acuerdo con lo formulado y  programado en el Plan de Disminución de GEI en el marco de la prestación del servicio de aseo y del Sistema de Alumbrado Público en Bogotá.
Finalmente, anotamos desde la UAESP la importancia de tener en cuenta que, como el horizonte de tiempo de esta política es muy amplio, se debe contemplar, una actualización de Plan más o menos a partir del 2039, que contemple posibles lineamientos y marco jurídico y urbanístico para esa fecha.  </t>
  </si>
  <si>
    <t>Disminución de las emisiones de GEI en el sector de residuos.</t>
  </si>
  <si>
    <t>alernativas y/o estrategias</t>
  </si>
  <si>
    <t>El indicador contabiliza la sumatoria del número de las alternativas y/o estrategias definidas en el Plan de Disminución de GEI en el  marco de la prestación del servicio de aseo y del Sistema de Alumbrado Público en Bogotá que puedan ser evidenciadas en las fuentes de información respectivas.</t>
  </si>
  <si>
    <t>Informe de seguimiento del PGIRS, Fichas Técnicas de los vehículos para la recolección y transporte de residuos sólidos de acuerdo con la establecido en la Licitación Pública UAESP 002 de 2017 o aquella que la modifique e Información de avances de la modernización del Sistema de Alumbrado Público de Bogotá.</t>
  </si>
  <si>
    <t>Jefe Oficina Asesora de Planeción</t>
  </si>
  <si>
    <t>FICHA TÉCNICA INDICADOR DE PRODUCTO 1.4.2 Reducción de toneladas de CO2 Equivalente en los procesos de disposición final de residuos</t>
  </si>
  <si>
    <t>La relación existente entre el indicador de producto y el de resultado consiste en la reducción de toneladas de CO2 equivalente, a través de los procesos de tratamiento y aprovechamiento del biogás que se genera en el relleno sanitario del Parque de Innovación Doña Juana.</t>
  </si>
  <si>
    <t>El indicador se contabiliza teniendo en cuenta los reportes realizados por la interventoría del contrato de Concesión de Biogás Colombia, del total de las toneladas de CO2 equivalente que reducidas, mediante los procesos de tratamiento (quema) y aprovechamiento (generación de energía eléctrica) del biogás generado en el proyecto sanitario del Parque de Innovación Doña Juana, en el año de reporte, en relación con la línea base tomada en 2022, multiplicado por 100.</t>
  </si>
  <si>
    <t>De acuerdo con la operación de la Planta de Biogas del Parque de Innovación Doña Juana, se espera continuar con el incremento de las tolenadas de CO2 equivalente reducidas (hasta el 20% de la línea base de 2022), a través de los procesos de tratamiento (quema) y/o aprovechamiento (generación de energía), entre otros; para lo cual, se requiere mejorar las chimeneas y la infraestructura de captura del biogas producido en la celda de disposición.</t>
  </si>
  <si>
    <t>Disminución de las emisiones de GEI en el sector de residuos</t>
  </si>
  <si>
    <t>Informes mensuales Dona Juana</t>
  </si>
  <si>
    <t>La interventoría del contrato de Concesión de Biogás Colombia, revisa y consolida la cantidad de toneladas de CO2 equivalente que reducidas, mediante los procesos de tratamiento y aprovechamiento del biogás generado en el proyecto sanitario del Parque de Innovación Doña Juana. Por lo tanto, la UAESP, toma el valor reportado por la interventoría de manera mensual y consolidado anual.</t>
  </si>
  <si>
    <t>Informes mensuales de la interventoria del Contrato de Concesión de Biogás Colombia 137 de 2007</t>
  </si>
  <si>
    <t>FICHA TÉCNICA INDICADOR DE PRODUCTO 1.4.3. Sistemas de tratamiento de residuos y/o alguno de sus subproductos en articulación con los programas de los Planes de Gestión Integral de Residuos Sólidos en operación.</t>
  </si>
  <si>
    <t>La existencia de sistemas de tratamiento y aprovechamiento de residuos y/o alguno de sus subproductos en articulación con los programas de los Planes de Gestión Integral de Residuos Sólidos, contribuye a la reducción las emisiones de Gases de Efecto Invernadero de Bogotá D.C. en línea con el objetivo de estabilización del clima consagrado en el artículo 2 del Acuerdo de París, que permita conducir a la ciudad hacia la carbono-neutralidad</t>
  </si>
  <si>
    <r>
      <rPr>
        <sz val="12"/>
        <color rgb="FF000000"/>
        <rFont val="Arial Narrow"/>
        <family val="2"/>
      </rPr>
      <t xml:space="preserve">El indicador corresponde a la sumatoria del número de toneladas de residuos sólidos y/o algunos de sus subproductos tratadas.
 </t>
    </r>
    <r>
      <rPr>
        <sz val="12"/>
        <color rgb="FF000000"/>
        <rFont val="Arial Narrow"/>
        <family val="2"/>
      </rPr>
      <t xml:space="preserve">""Se entiende como subproducto al recurso obtenido mediante el tratamiento de los residuos, el cual puede ser el flujo de salida de un material y/o energía [y el cual] (...) depende de la técnica implementada"" ***. </t>
    </r>
    <r>
      <rPr>
        <sz val="12"/>
        <color rgb="FF000000"/>
        <rFont val="Arial Narrow"/>
        <family val="2"/>
      </rPr>
      <t xml:space="preserve">
***Definición tomada del documento de tratamiento de residuos sólidos en el marco del servicio público de aseo Informe de ejecución parcial: Documento del Componente 1. Documento técnico que incluye el diagnóstico y evaluación del tratamiento de residuos sólidos en Colombia. Banco Mundial – Ministerio de Vivienda, Ciudad y Territorio de Colombia.
Teniendo en cuenta que la normatividad vigente no desarrolla el concepto de subproducto, se realizó el ajuste incluyendo la definición del documento adelantado por Witteveen+Bos como consultoría al Ministerio de Vivienda, Ciudad y Territorio, y el Banco Mundial.</t>
    </r>
  </si>
  <si>
    <r>
      <rPr>
        <sz val="12"/>
        <color rgb="FF000000"/>
        <rFont val="Arial Narrow"/>
        <family val="2"/>
      </rPr>
      <t xml:space="preserve">El producto apunta a la creación e implementación de sistemas de tratamiento de residuos y/o alguno de sus subproductos en articulación con los programas de los Planes de Gestión Integral de Residuos Sólidos en operación, teniendo en cuenta las disposiciones del Decreto 1784 de 2017, la norma que lo modifque y/o sustituya, que define el tratamiento así: ""Es la actividad del servicio público de aseo, alternativa o complementaria a la disposición final, en la cual se propende por la obtención de beneficios ambientales, sanitarios o económicos, al procesar los residuos sólidos a través de operaciones y procesos mediante los cuales se modifican las características físicas, biológicas o químicas para potencializar su uso. Incluye las técnicas de tratamiento mecánico, biológico y térmico. Dentro de los beneficios se consideran la separación de los residuos sólidos en sus componentes individuales para que puedan utilizarse o tratarse posteriormente, la reducción de la cantidad de residuos sólidos a disponer Y/o la recuperación de materiales o recursos valorizados""  (Art.2).
</t>
    </r>
    <r>
      <rPr>
        <sz val="12"/>
        <color rgb="FF000000"/>
        <rFont val="Arial Narrow"/>
        <family val="2"/>
      </rPr>
      <t>Asimismo, con las disposiciones de la Resolución 754 de 2014, la norma que lo modifique y/o sustituya, que reglamenta la formulación, seguimiento y actualización de los Planes de Gestión Integral de Residuos Sólidos en el país.</t>
    </r>
  </si>
  <si>
    <t>Subdirección de Aprovechamiento 
Subdirección de Disposición Final- UAESP</t>
  </si>
  <si>
    <t>Seguimiento técnico a los sistemas de tratamiento de residuos y/o alguno de sus subproductos en articulación con los programas de los Planes de Gestión Integral de Residuos Sólidos en operación, que dé cuenta del número de toneladas tratadas. Como parte de la línea base se incluyen las toneladas de residuos orgánicos y de construcción y demolición que son tratadas, en el marco del avance del plan se incluirán las toneladas de otras corrientes de residuos que sean objeto de procesos de tratamiento</t>
  </si>
  <si>
    <t>Actas y/o informes de seguimiento</t>
  </si>
  <si>
    <t>FICHA TÉCNICA INDICADOR DE RESULTADO 1.5. Aumento de la capacidad de tratamiento de aguas residuales a nivel secundario</t>
  </si>
  <si>
    <t>Si bien el indicador de resultado hace referencia a los habitantes de Bogotá conectados al sistema de alcantarillado y cuyas aguas residuales son tratadas en una PTAR, los indicadores de producto muestran a detalle el porcentaje de caudal tratado y el procentaje de biogas generado y aprovechado en el proceso. El resultado se relaciona de manera directa con el indicador del producto 1.6.1 Capacidad total intalada de tratamiento, mientras que, para el resultado obtenido y el producto 1.6.2 no existe correlación directa, teniendo en cuenta que indistintamente al número de habitantes a los cuales sus aguas residuales son tratadas en una PTAR, siempre se buscarán niveles de aprovechamiento del biogas superiores al 70%.</t>
  </si>
  <si>
    <t>Ambiente - Agua</t>
  </si>
  <si>
    <t>37 Provisión y mejoramiento de servicios públicos</t>
  </si>
  <si>
    <t>Empresa de Acueducto y Alcatarillado de Bogotá</t>
  </si>
  <si>
    <t>El indicador contabiliza el porcentaje de habitantes de la ciudad de Bogotá que se encuentran conectados al sistema de alcantarillado y cuyas aguas residuales reciben tratamiento en una PTAR, a partir del catastro de usuarios realizado por la Dirección de Apoyo Comercial de la EAAB y su ubicación geográfica realizada por la Dirección de Información Técnica y Geográfica de la EAAB. Se aclarar que no se contabilizan directamente los habitantes como lo hace el DANE mediante el censo, lo que se realiza es un relación de la cantidad de cuentas contrato con sistema de alcantarillado y conexión a una PTAR en Bogotá.
El 42% de la línea base corresponde a:  902.706 cuentas contrato con alcantarillado para las cuencas Torca y Salitre corte 31/12/2022 (activos, ciclo i y de ciclos especiales - dato reportado por DITG -EAAB ) / 2.174.265 cuentas contrato con Alcantarillado en toda Bogotá corte 31/12/2022 (ciclo i, grandes clientes,  normal y oficiales - dato reportado por Apoyo Comercial -EAAB)</t>
  </si>
  <si>
    <t>Cuentas contrato con alcantarillado que reciben tratamiento en una PTAR (activos, ciclo i y de ciclos especiales - Dato reportado por DITG -EAAB ) / Cuentas contrato con Alcantarillado en toda Bogotá (ciclo i, grandes clientes, normal y oficiales - Dato reportado por Apoyo Comercial -EAAB) x 100</t>
  </si>
  <si>
    <t>Empresa de Acueducto y Alcantarrillado de Bogotá</t>
  </si>
  <si>
    <t>Director</t>
  </si>
  <si>
    <t>Gerente Corporativa Planeamiento y Control</t>
  </si>
  <si>
    <t>- No se llega al 100% toda vez que se tendrá un porcentaje de cuentas contrato en formalización por los barrios en legalización y demás aspectos demográficos que s epueden presentar.
- En la actualidad solo se encuentra en operación la PTAR Salitre, por lo cual la línea base solo incluye el tratamiento de aguas residuales en las cuencas Torca y Salitre.
- No se incluyen costos de operación de la PTAR Canoas, toda vez que la única información disponible corresponde al valor obtenido producto de la ejecución de los diseños de la planta y esta información tiene carácter de confidencialidad dado que actualmente se encuentra en desarrollo el proceso de contratación ICSM-0187-2023.</t>
  </si>
  <si>
    <t>FICHA TÉCNICA INDICADOR DE PRODUCTO 1.5.1. Capacidad total instalada de tratamiento de aguas residuales domésticas de la PTAR</t>
  </si>
  <si>
    <t>Si el indicador de producto aumenta, el indicador de resultado también, ya que al aumentar la capacidad total instalada de tratamiento aumentará la cantidad de habitantes de la ciudad de Bogotá cuyas aguas residuales entran a una PTAR.</t>
  </si>
  <si>
    <t>El indicador contabiliza la capacidad total instalada actualmente, la cual se encuentra proyectada para cuando se llegue a la población de saturación de la cuenca en 2040, es decir, para cuando la población que habita en la cuenca logré su valor más alto de habitantes de acuerdo a las proyecciones de la EAAB. Actualmente la capacidad total instalada en la PTAR Salitre es de 7 m3/s, capacidad proyectada a saturación en el año 2040, y aproximadamente en 2032 cuando se termine la construcción y estabilización de la PTAR Canoas se aumentará la capacidad instalada en 16 m3/s. Es de aclarar que la PTAR Salitre trata aproximadamente el 30% de las aguas residuales generadas por Bogotá, correspondientes a la cuenca Torca-Salitre cuya producción para 2022 tuvo un promedio de 5.86 m3/s y así mismo la PTAR Canoas tratará el 70% de las aguas residuales restantes de Bogotá gracias al aumento de la capacidad instalada de tratamiento de estas aguas.
La meta de la capacidad total instalada es llegar al 100%, que representaría una capacidad de tratamiento de 23 m3/s sumando la PTAR Salitre y la PTAR Canoas, independiente de que la población este generando esta cantida de agua residual o no, ya que como se mencionó anteriormente es la capacidad a saturación para el año 2040.
La línea base se calcula de la siguiente manera: 902.706 cuentas contrato con alcantarillado para las cuencas Torca y Salitre corte 31/12/2022 (activos, ciclo i y de ciclos especiales - Dato reportado por DITG -EAAB ) / 2.174.265 Cuentas contrato con Alcantarillado en toda Bogotá corte 31/12/2022 (ciclo i, grandes clientes,  normal y oficiales - Dato reportado por Apoyo Comercial -EAAB)</t>
  </si>
  <si>
    <t>La capacidad total instalada de tratamiento de aguas residuales en la ciudad de Bogotá permitirá que las aguas residuales de sus habitantes puedan ser tratadas reduciendo la contaminación al Río Bogotá y mejorando la calidad de vida de las comunidades de la cuenca media y baja del Río Bogotá, al reducir su exposición a aguas contaminadas, malos olores y demás vectores derivados de éstas. Se generará un informe en donde se detalle la capacidad total instalada de tratamiento de aguas residuales dentro de la PTAR Salitre y de la futura PTAR Canoas</t>
  </si>
  <si>
    <t>1.6.</t>
  </si>
  <si>
    <t>Capacidad instalada</t>
  </si>
  <si>
    <t>Dirección Red Troncal de Alcantarillado de la EAAB</t>
  </si>
  <si>
    <t>Cuencas de aguas residuales</t>
  </si>
  <si>
    <t>Capacidad Total instalada: Corresponde a la capacidad total instalada en la PTAR Salitre (7 m3/s), caudal generado por la población a saturación de la cuenca Torca-Salitre, es decir, la proyección de caudal generado cuando los habitantes de la cuenca lleguen a su máximo en el año 2040.
Capacidad Total Proyectada:  Corresponde a la suma de la capacidad total instalada en la PTAR Salitre (7 m3/s) y la que se proyecta instalar en la futura PTAR Canoas (16 m3/s). Ambas corresponden a las proyecciones del caudal generado con la población a saturación para el año 2040.</t>
  </si>
  <si>
    <t>- Si bien se plantea llegar al 100% de la capacidad total proyectada. Es de aclarar que el agua residual tratada no llegará al 100% del porcentaje de capacidad media de tratamiento toda vez que siempre existirá un flujo de esta agua que no entrará a las PTAR por fenómenos como conexiones erradas y demás.
- No se incluyen los costos de inversión ni operación de la PTAR Canoas, toda vez que a la fecha estos valores dependerán del resultado del sistema definitivo que se implemente finalmente en la PTAR.
- Para el cálculo de la línea base se tuvieron en cuenta las siguientes consideraciones: si bien la PTAR Salitre trata aproximadamente el 30% de las aguas residuales de la ciudad, es la única planta construida hasta el momento por lo que el biogas generado actualmente corresponde únicamente al de esta planta, cuyo aprovechamiento actualmente se encuentra en 70%</t>
  </si>
  <si>
    <t>FICHA TÉCNICA INDICADOR DE PRODUCTO 1.5.2. Aprovechamiento de biogas para cogeneración eléctrica y procesos internos en las PTAR</t>
  </si>
  <si>
    <t>Si el indicador de resultado aumenta, es decir, si aumenta la cantidad de habitantes de Bogotá cuyas aguas residuales llegan a una PTAR, posiblemente el indicador del producto aumente, sin embargo, se aclara que no están directamente correlacionados, ya que independiente de la cantidad de usuarios de la PTAR se propende porque la cantidad de biogas aprovechado sea la mayor posible y se encuentre por encima del 70%.</t>
  </si>
  <si>
    <t>El indicador contabiliza el porcentaje de biogás producido en el tratamiento de lodos y que es utilizado en procesos internos de la PTAR evitando la descarga de estas emisiones a la atmósfera. El porcentaje de biogás aprovechado en actividades internas de la PTAR Salitre y de la futura PTAR Canoas, permitirá medir de manera directa la utilización productiva del biogás producido a partir del tratamiento de los lodos generados por el tratamiento de aguas residuales. El indicador contabiliza el biogás utilizado para cogeneración eléctrica, para mantenimiento de presión de los digestores o en calderas para mantener la temperatura de los digestores. A manera de contingencia se tienen instaladas TEA's para hacer la incineración del biogás que es en su mayoría metano y así emitir dióxido de carbono cuyo potencial de calentamiento es mucho menor, de igual forma el gas quemado en TEA's no es contabilizado en este indicador. Es de esperar que el indicador aumente una vez se haya estabilizado la PTAR Salitre, y que posterior a la construcción de la PTAR Canoas el indicador disminuya, ya que la cantidad de biogás aumentará porque el tratamiento de las aguas residuales se incrementará, sin embargo, parte de este biogás no se aprovechará mientras se logra la estabilización de la PTAR Canoas; una vez se encuentre estabilizada, se espera que el aprovechamiento del biogás generado aumente nuevamente por valores entre el 70 y 90% dependiendo las variables operativas.
La meta del resultado es el 90% para el 2034 cuando se cuente con la PTAR Canoas construida y estabilizada, sin embargo, independiente de la cantidad de habitantes en Bogotá que son beneficiados por una PTAR, bien sea Salitre o Canoas, se propende por tener aprovechamiento del biogás generado superior al 70%. Así mismo, el biogás no es directamente proporcional a la cantidad de usuarios o al caudal que entra a la PTAR ya que depende de la cantidad de materia orgánica con la que llega el agua.</t>
  </si>
  <si>
    <t>El biogas generado por la digestión anaerobia de los lodos derivados del tratamiento de las aguas residuales es utilizado para cogeneración eléctrica, para mantenimiento de presión de los digestores o en calderas para manterner la temperatura de los digestores. Es de aclarar que la cantidad de biogas depende de la cantidad de materia orgánica generada por los habitantes del área aferente de la PTAR, por lo que no se podría asegurar una producción determinada del mismo, sin embargo, siempre se busca el máximo aprovechamiento del biogas generado. A manera de contingencia se tienen instaladas TEA's para hacer la incineración del biogas que es en su mayoría metano y así emitir dióxido de carbono cuyo potencial de calentamiento es mucho menor, de igual forma el gas quemado en TEA's no es contabilizado en este indicador. Se genera un informe en donde se detalla el porcentaje de biogas producido en la PTAR que fue efectivamente usado en los diferentes procesos de tratamiento dentro de la PTAR Salitre y de la futura PTAR Canoas.</t>
  </si>
  <si>
    <t>m3 de biogas</t>
  </si>
  <si>
    <t>EAAB</t>
  </si>
  <si>
    <t>Biogas producido: Se estimará de acuerdo a los datos obtenidos de la operación directa de las PTAR, promediando el caudal mensual del año a medir.
Biogas aprovechado: Se estimará de acuerdo a los datos obtenidos de la operación directa de las PTAR, promediando el caudal mensual del año a medir. Se debe tener en cuenta que este valor puede verse afectado por el estado de los equipos y las condiciones comerciales del contrato de gas natural que se tenga a manera de contingencia para la motogeneración.</t>
  </si>
  <si>
    <r>
      <rPr>
        <sz val="12"/>
        <color theme="1"/>
        <rFont val="Arial Narrow"/>
        <family val="2"/>
      </rPr>
      <t xml:space="preserve">- No se llega al 100% de aprovechamiento del biogás toda vez que según lo establecen los diseños, por características de los quipos de cogeneración y por temas de paradas necesarias de la planta, se asegura el uso hasta el 90% del biogás producido en la PTAR Canoas y hasta del resultado del sistema definitivo que se implemente finalmente en la PTAR.
-Los valores del indicador antes de 2032 se refiere al aprovechamiento del biogás generado en la PTAR salitre. El cambio en los valores de los primeros periodos se debe al tiempo que transcurre para la estabilización de la operación hasta alcanzar el uso del 90% del biogás producido en esa PTAR. De igual manera, en 2032 cuando se espera el inicio de operación de la PTAR Canoas se va a tener un total (entre las dos PTAR) de biogás producido más alto. Sin embargo, PTAR Canoas también pasará por un periodo de estabilización de su operación por lo que durante 2032 y 2033 no estará capturando aún el 90% de su biogás con lo que el indicador de producto disminuye en esos dos periodos. Después de 2034, cada una de las PTAR (Salitre y Canoas) va a aprovechar el 90% del biogás producido en cada una de ellas para tener el valor en estado estable de operación y que corresponde con la meta
- No se incluyen los costos de inversión ni operación de la PTAR Canoas, toda vez que a la fecha estos valores dependerán del resultado del sistema definitivo que se implemente finalmente en la PTAR.
- Para el cálculo de la línea base se tuvieron en cuenta las siguientes consideraciones: si bien la PTAR Salitre trata aproximadamente el 30% de las aguas residuales de la ciudad, es la única planta construida hasta el momento por lo que el biogas generado actualmente corresponde únicamente al de esta planta, cuyo aprovechamiento actualmente se encuentra en 70%
</t>
    </r>
    <r>
      <rPr>
        <sz val="12"/>
        <color rgb="FFFF0000"/>
        <rFont val="Arial Narrow"/>
        <family val="2"/>
      </rPr>
      <t xml:space="preserve">- Los costos estimados corresponden al Plan de Compras de la PTAR Salitre 2023 y tienen un gran nivel de incertidumbre ya que son proyectados por valor futuro a partir de las estimaciones del IPC de la gerencia Corporativa de Planeamiento de la EAAB: 10,27% para el año 2023, 5,86% para el año 2024, 4,68% para el año 2025 y 3% para el año 2026 en adelante. Así mismo, es de aclarar que la EAAB inició la operación y mantenimiento de la PTAR Salitre ampliada y optimizada por orden de la honorable magistrada Nelly Villamizar sin que ésta estuviera terminada ni estabilizada y la CAR Cundinamarca aún no realiza la entrega formal y completa de la planta de acuerdo a su Contrato de obra 803 de 2016, lo que puede generar gran variación de los costos.                                                                        </t>
    </r>
  </si>
  <si>
    <t>FICHA TÉCNICA INDICADOR DE RESULTADO 2.1. Reducción de la vulnerabilidad ante amenazas climáticas.</t>
  </si>
  <si>
    <t>P2.1.1 - Número de individuos vegetales nativos producidos.
P2.1.2 - Número de hectáreas de conectores ecosistémicos consolidados para la Bogotá Región.
P2.1.3 - Número de bosques urbanos registrados en el SIGAU.
P2.1.4 - Número de hectáreas con Pago por Servicios Ambientales en el Distrito Capital.
P2.1.5 - Número de acciones para reducir la vulnerabilidad en áreas de resiliencia climática y protección por riesgo.
P2.1.6 - Número de acciones para la protección y el manejo de fuentes hídricas, aguas lluvias y de escorrentía.
P2.1.7 - Número de unidades productivas con prácticas de agricultura climáticamente inteligente.
P2.1.8 - Porcentaje de avance de la elaboración de la metodología del índice de Seguridad Alimentaria para el Distrito Capital.
P2.1.9 - Índice de vulnerabilidad en salud ante la variabilidad y el cambio climático.
P2.1.10 - Número de acciones que componen la estrategia implementada para la disminución de enfermedades priorizadas en la primera infancia posiblemente asociadas a la variabilidad y al cambio climático.
P2.1.11 - Número de hectáreas intervenidas en el Distrito Capital con procesos de restauración ecológica.</t>
  </si>
  <si>
    <t>IDIGER</t>
  </si>
  <si>
    <t>El indicador señala el porcentaje de hectáreas de Bogotá D.C. que cuentan con un índice de vulnerabilidad en las categorías alto y muy alto, con miras a señalar un cambio positivo en la vulnerabilidad de la ciudad frente al cambio climático, a través del tiempo. Este cambio positivo estará representado en la disminución del porcentaje de hectáreas con las citadas categorías muy alto y alto, las que se espera pasen a categorías más favorables (media, baja, muy baja o, incluso, que pasen de muy alta a alta). 
Si bien los datos se registrarán agrupados (sumará el porcentaje de las dos categorías), será necesario describir también cuál es el porcentaje en categoría muy alto y cuál el porcentaje en categoría alto, con el fin de ver los cambios a través del tiempo; esto, por cuanto algunas hectáreas pueden mejorar su condición al pasar de muy alto a alto índice de vulnerabilidad, pero tal cambio positivo solo se identificará al ver los resultados por categoría y no de forma agrupada.
Según se señaló en el Plan de Acción Climática para Bogotá 2020-2050, el Índice de Vulnerabilidad Total para Adaptación ante Escenarios de Cambio Climático, se obtiene a partir de la proporcionalidad entre los factores de sensibilidad y capacidad adaptativa y representa un estimado de la susceptibilidad o fragilidad física, económica, social, ambiental o institucional de sufrir efectos adversos en caso de que un evento físico asociado a un fenómeno hidroclimatológico se presente.
Se entiende por sensibilidad climática el grado en que un sistema se ve afectado, ya sea adversa o favorablemente, por eventos asociados al cambio climático. Esta sensibilidad permite identificar grupos poblacionales que son más vulnerables a las amenazas asociadas al cambio climático y elementos que hacen a la población más vulnerable (IPCC, 2014).
Por su parte, la capacidad adaptativa se refiere a la capacidad de un sistema para ajustarse al cambio climático (incluida la variabilidad climática y los eventos extremos), moderar los daños potenciales, tomar ventaja de las oportunidades y enfrentar las consecuencias (IPCC, 2014). 
Es de señalar que los factores de sensibilidad y capacidad adaptativa, así como el índice de vulnerabilidad derivado de estos, se obtuvo inicialmente en el marco de la Evaluación de Riesgos Climáticos (ERC) elaborado para la ciudad en 2020. La ERC es un instrumento empleado para identificar y evaluar los riesgos climáticos actuales y futuros asociados a las amenazas climáticas; permite visibilizar la escala y gravedad de sus impactos; proporciona evidencia sobre su distribución en el territorio y los elementos con mayor exposición -haciendo énfasis en las personas y comunidades vulnerables-; y brinda las herramientas para el desarrollo, priorización e implementación de acciones de adaptación y resiliencia (C40, 2018). De acuerdo con lo anterior, se prevé que la información del mencionado índice de vulnerabilidad se obtendrá cada vez que el IDIGER actualice la ERC, lo cual está previsto realizarse cada cuatro años, a partir de 2025; sin embargo, el IDIGER podrá determinar si halla el índice de otra manera o mediante una metodología diferente a la empleada al momento de hacer la ERC inicial. La programación de las metas podría interpretarse como de bajo impacto, debido a que se estima que la disminución en el porcentaje de hectáreas con índice de vulnerabilidad muy alto y alto disminuya en, más o menos, 2 % cada cuatro años y no se obtendría un valor de cero % al final del plazo de la Política; no obstante, la realidad es que no es posible llegar a un punto cero de vulnerabilidad porque siempre habrá factores externos que intervienen; además, en términos de la totalidad de hectáreas que tiene el Distrito Capital (163.635, según datos del DTS del Decreto 555/21) la meta final será  un cambio muy representativo, ya que llevará a que, del casi 60 % con índice de vulnerabilidad muy alto y alto (26,78 % en muy alto y 32,99 % en alto) con que inicia la medición del resultado (según datos de 2020), se logré una disminución de tal condición en más del 14 %, lo que favorecerá a los capitalinos y al territorio porque, a su vez, indicará que en la misma proporción aumentaron la adaptación y resiliencia ante el cambio climático. 
Adicionalmente, se debe considerar que la ejecución de acciones para obtener los productos asociados al resultado, dependen de muchos factores externos y que no pueden ser controlados por las entidades responsables y corresponsables de tales productos, pese a los esfuerzos en que se incurra. Es el caso del aumento en la ocupación ilegal en las áreas resiliencia climática; el aumento en eventos asociados a las diferentes amenazas climáticas derivadas de cambios en el clima (inundaciones, incendios forestales, avenidas torrenciales, etc.) y los consecuentes daños ocasionados por emergencias y desastres; la disminución en la oferta de agua y el aumento en su demanda, por solo citar unos pocos ejemplos.</t>
  </si>
  <si>
    <t>Ambiental - Territorial</t>
  </si>
  <si>
    <t>Evaluación de Riesgos Climáticos del Plan de Acción Climática para Bogotá 2020 - 2050</t>
  </si>
  <si>
    <t>2025</t>
  </si>
  <si>
    <t>Unidad de planeamiento vigente</t>
  </si>
  <si>
    <t>El resultado del indicador se obtendrá en el marco de las actualizaciones que el IDIGER realice a la Evaluación de Riesgos Climáticos (ERC) o de la forma en que el Instituto lo determine, según metodologías que se identifiquen como las más adecuadas para establecer la vulnerabilidad del Distrito Capital. En todo caso, se prevé la localización de hectáreas en categorías de vulnerabilidad que pueden ir desde muy baja hasta muy alta, pasando por las categorías de baja, media y alta vulnerabilidad. 
La formula del indicador de resultado es: (Número de hectáreas del D.C. con índice de vulnerabilidad muy alto y alto / Número total de hectáreas del D.C.) * 100</t>
  </si>
  <si>
    <t>Evaluación de Riesgos Climáticos elaborada para el Plan de Acción Climática de Bogotá 2020 - 2050.</t>
  </si>
  <si>
    <t>60 días (dependerá de la entrega de la información por parte del IDIGER).</t>
  </si>
  <si>
    <t>Director de Gestión Ambiental / Subdirectora de Análisis de Riesgos y Efectos de Cambio Climático</t>
  </si>
  <si>
    <t>Secretaría Distrital de Ambiente / Instituto Distrital de Gestión de Riesgos y Cambio Climático</t>
  </si>
  <si>
    <t>Dirección de Gestión Ambiental / Subdirección de Análisis de Riesgos y Efectos de Cambio Climático</t>
  </si>
  <si>
    <t>Subdirectora de Políticas y Planes Ambientales / Jefe Oficina Asesora de Planeación</t>
  </si>
  <si>
    <t>FICHA TÉCNICA INDICADOR DE PRODUCTO 2.1.1. Plan Distrital de Producción de Material Vegetal Nativo.</t>
  </si>
  <si>
    <t>28- Bogotá protectora de sus recursos naturales  -  Reverdecer a Bogotá para vivir y respirar</t>
  </si>
  <si>
    <t>Secretaría Distrital de Gobierno</t>
  </si>
  <si>
    <t>Este indicador mide, principalmente, la cantidad de individuos vegetales propagados y producidos anualmente en los tres viveros administrados por la Secretaría Distrital de Ambiente (SDA), de conformidad con lo que se contempla en el Plan Distrital de Producción de Material Vegetal Nativo. 
Los viveros son los lugares en los que la SDA propaga y produce los individuos vegetales (plantas con sistema radicular, tallo, sistema foliar y estructuras reproductivas: flores, frutos y semillas) que, posteriormente, son usados en las plantaciones que se efectúan en el marco de los procesos de restauración ecológica que realiza la Entidad. La propagación se refiere al tratamiento que va desde las semillas (o pregerminativo) hasta llegar a plántula (primeros estadíos de desarrollo de la planta); y la producción tiene que ver con el proceso que va desde que la plántula sale del semillero y pasa a una bolsa e inicia el crecimiento y endurecimiento requerido para llevarla a campo y plantarla en el lugar final.
Sumarán al cumplimiento del indicador, los individuos vegetales propagados y producidos en los viveros existentes en las localidades, administrados por las alcaldías locales, para lo cual la Secretaría Distrital de Gobierno se encargará de hacer la consecución de la información, la que será entregada a la SDA como responsable del producto, en el instrumento que para tal fin diseñe la SDA.</t>
  </si>
  <si>
    <t>El Plan Distrital de Producción de Material Vegetal Nativo es una herramienta de planeación que permite determinar las cantidades de individuos vegetales que se deben producir para cumplir con las metas de restauración y mantenimiento de áreas en procesos de restauración ecológica, en aras de contribuir a la conservación de la biodiversidad en el Distrito Capital. Lo anterior, por cuanto dichos individuos vegetales se emplean en las plantaciones que se hacen como parte de los procesos de restauración ecológica, entendida como el proceso que busca volver un ecosistema dañado, alterado o degradado, a su condición original o, por lo menos, a un estado cercano a como era antes de haber sufrido el daño.
Los individuos vegetales propagados y producidos en los viveros corresponden a especies nativas, es decir, plantas que se encuentran naturalmente en los ecosistemas del Distrito Capital. 
Lo primero, es formular el Plan Distrital de Producción de Material Vegetal Nativo, el cual debe contener los siguientes programas:
1. Programa de investigación de especies de alto valor de importancia para los ecosistemas;
2, Programa de propagación de material vegetal;
3. Programa de producción de material vegetal;
4. Programa de mantenimiento de infraestructura de los viveros y;
5. Programa de adquisición y mantenimiento de agroinsumos, equipos y herramientas. Así mismo, el Plan debe contener una batería de indicadores de gestión y el presupuesto requerido para su cumplimiento. 
Como insumo para la formulación del citado Plan, la SDA cuenta con un documento de lineamientos técnicos que orienta respecto a las acciones que se requiere ejecutar para la adecuada propagación y producción del material vegetal, por lo que se espera tener el Plan en 2023 y, por lo mismo, se plantean metas desde esa vigencia. El Plan deberá actualizarse cada cuatro años, de manera acompasada con los programas de gobierno, en razón a que de estos dependerán los procesos de restauración ecológica a adelantar, según los propósitos que persiga cada Plan Distrital de Desarrollo.
La implementación del Plan Distrital tiene que ver con la materialización de la propagación y producción de los individuos vegetales, en cantidades como las estimadas en la programación de metas de este producto hasta 2050. Será necesario hacer un seguimiento anual al Plan Distrital de Producción de Material Vegetal Nativo, de conformidad con la batería de indicadores que se establezca.
Aunque el Plan Distrital de Producción de Material Vegetal Nativo será un instrumento a cargo de la SDA, la Secretaría Distrital de Gobierno se registra como corresponsable, en razón al aporte que pueden hacer las alcaldías locales, con la propagación y producción de material vegetal desde los viveros existentes en las localidades y administrados por las alcaldías, con el fin de sumar al indicador del presente producto.</t>
  </si>
  <si>
    <t>R2.1 - 45,5 % de hectáreas del Distrito Capital con índice de vulnerabilidad muy alto y alto.</t>
  </si>
  <si>
    <t>individuos vegetales</t>
  </si>
  <si>
    <t>Informe de gestión SDA</t>
  </si>
  <si>
    <r>
      <rPr>
        <sz val="12"/>
        <color rgb="FF000000"/>
        <rFont val="Arial Narrow"/>
        <family val="2"/>
      </rPr>
      <t xml:space="preserve">Al finalizar el año se efectúa un reporte, con corte a 31 de diciembre, y se entrega el inventario de cada uno de los viveros administrados por la SDA con un informe de gestión en donde se totalice el número de árboles producidos en la vigencia. </t>
    </r>
    <r>
      <rPr>
        <sz val="12"/>
        <color rgb="FF000000"/>
        <rFont val="Arial Narrow"/>
        <family val="2"/>
      </rPr>
      <t xml:space="preserve">Así mismo, se sumarán los individuos vegetales reportados por las alcaldías locales a través de la Secretaría Distrital de Gobierno </t>
    </r>
    <r>
      <rPr>
        <sz val="12"/>
        <color rgb="FF000000"/>
        <rFont val="Arial Narrow"/>
        <family val="2"/>
      </rPr>
      <t>en el insrumento diseñado para tal fin por la SDA.</t>
    </r>
  </si>
  <si>
    <r>
      <rPr>
        <sz val="12"/>
        <color rgb="FF000000"/>
        <rFont val="Arial Narrow"/>
        <family val="2"/>
      </rPr>
      <t xml:space="preserve">Secretaría Distrital de Ambiente - Subdirección de Ecosistemas y Ruralidad: elabora anualmente el informe y la actualización de los inventarios con los reportes de material vegetal producido. SEGPLAN.
</t>
    </r>
    <r>
      <rPr>
        <sz val="12"/>
        <color rgb="FF000000"/>
        <rFont val="Arial Narrow"/>
        <family val="2"/>
      </rPr>
      <t>Secretaría Distrital de Gobierno: entrega a la SDA el reporte de inviduos vegetales propagados y producidos en los viveros administrados por las alcaldías locales.</t>
    </r>
  </si>
  <si>
    <t>Subdirectora de Ecosistemas y Ruralidad</t>
  </si>
  <si>
    <t>Para garantizar el cumplimiento de las metas se requiere la administración y el correcto funcionamiento de los tres viveros con que actualmente cuenta la Secretaría Distrital de Ambiente.</t>
  </si>
  <si>
    <t>FICHA TÉCNICA INDICADOR DE PRODUCTO 2.1.2. Conectores ecosistémicos para la Bogotá Región.</t>
  </si>
  <si>
    <t>Jardín Botánico de Bogotá</t>
  </si>
  <si>
    <t>Parques Nacionales Naturales de Colombia</t>
  </si>
  <si>
    <t>Los conectores ecosistémicos tienen unas áreas de referencia que pueden variar según la intervención que se realice, es así que el indicador va a medir las hectáreas intervenidas por cada acción socioambiental que se realice dentro de estas áreas de referencia (cartografía POT) o aquellas áreas que aporten a la conectividad que queden indicadas en los modelos de conectividad de los seis conectores ecosistémicos establecidos en el POT (artículo 566 del Decreto 555 de 2021) o aquellas que surjan de acuerdo con las necesidades del contexto político y socioambiental de la ciudad, además, porque es necesario pensar que los elementos espaciales distritales, tanto urbanos como rurales de interés ambiental, deben conectarse con aquellos elementos espaciales importantes para la conectividad a nivel municipal y veredal, es decir, con el territorio perimetral de Bogotá que hace parte de la Bogotá Región. 
En algunas acciones como siembra de árboles, establecimiento de jardines polinizadores, establecimiento de huertas, techos verdes, entre otras de caracter netamente ambiental, se mide el área de intervención directa, pero otras acciones como procesos de comunitarios, educación ambiental, entre los de caracter social, se medirá el área de influencia indirecta, entendida como el área donde habitan los participantes de estas acciones, por ejemplo: barrio, localidad o la que corresponda.
Parques Nacionales Naturales de Colombia,se compromete a realizar acciones relacionadas a sistemas sostenibles para la conservacion, restauración, recuperación al interior de las areas protegidas y/o en su zona de influencia, estas acciones incluyen la celebración de acuerdos y/o fortalecimiento de acuerdos existentes, de manera que se aporten de manera anual una meta de 30 hectáreas, las metas estaran sujetas  a la asignacion presupuestal.</t>
  </si>
  <si>
    <t xml:space="preserve">Los conectores ecosistémicos, según el artículo 11 del Decreto 555 de 2021, son una estrategia de conectividad socioambiental, conformados por la elementos de la estructura ecológica principal y otros elementos que tienen características para conectar los atributos ecológicos; para su consolidación, se hace necesario realizar acciones que protejan estos elementos y, a su vez, los potencialicen como nodos priorizados para el flujo de la biodiversidad, a través de la apropiación socioambiental del territorio y el fortalecimiento de la gobernanza ambiental de las entidades y la comunidad. Esto se puede hacer mediante restauración ecológica, plantaciones, acuerdos de conservación con terceros, consolidación de bosques urbanos, procesos de ciencia ciudadana, procesos comunitarios de reconcmiento de los ecosistema y su biodiverdidad, lo que contribuye a la reducción de la vulnerabilidad para adaptación ante escenarios de cambio climático, toda vez que  (...) "la creación de redes de conectividad es una estrategia frecuentemente propuesta para reducir los efectos negativos del cambio climático sobre la biodiversidad, puesto que puede facilitar la dispersión de muchas especies que precisen cambios en su distribución espacial debido a las nuevas condiciones climáticas" (WWF, 2015). 
Los conectores ecosistémicos, tal como se estableció en el artículo 11 del POT (Decreto 555 de 2021), son una estrategia que aporta a la conectividad transversal que articula las tres escalas del modelo de ocupación del territorio, desde la gestión, manejo y consolidación de la diversidad biológica y los procesos ecológicos, incremento de la conectividad de los ecosistemas, paisajes, el aumento de la permeabilidad y coberturas vegetales verdes en el Distrito Capital y la recuperación ambiental de los corredores hídricos. Estas estrategias deben estar gestionadas, cocreadas y ejecutadas por la comunidad y la institución garantizando su sostenibilidad a largo plazo y el mantemiento de las intervenciones socioambientales. 
Entre 2022 y 2023 se ha trabajado, para cada uno de los seis conectores ecosistémicos establecidos en el POT, en la elaboración de unos modelos de conectividad ecológica que son análisis técnicos y espaciales basados en los registros de flora y fauna y la oferta de hábitats y que permiten el avance en la identificación de nodos prioritarios. Esta identificación permitirá priorizar e implementar acciones de manejo en conjunto con los actores sociales del territorio, las cuales lleven a mejorar la conectividad ecológica, a través de estrategias como el fortalecimiento de la gobernanza ambiental y la participación ciudadana, la apropiación social del territorio, la restauración ecológica, los bosques urbanos, la ciencia participativa, los acuerdos de conservación, la adquisición predial y las soluciones basadas en la naturaleza, entre otras.
Los conectores ecosistémicos que se busca consolidar son (art. 566 del Decreto Distrital 555 de 2021):
- Conector Bosque Oriental - Río Bogotá.
- Conector ecosistémico Cerros-Virrey-Neuque.
- Conector ecosistémico Río Fucha.
- Conector ecosistémico Suba - Conejera.
- Conector Páramos Chingaza Sumapaz.
- Conector ecosistémico reserva cuenca alta del Río Bogotá - cuenca Río Tunjuelo - Media Luna del Sur.
El JBB se compromete a incorporar dos (2) especies nuevas por año, según las áreas potenciales de plantación al interior de los conectores ecosistémicos consolidados para la Bogotá Región. Es importante aclarar que, de esta forma, el JBB no aporta al aumento de hectáreas sino al enriquecimiento de los conectores ecositémicos. De manera adicional, se aclara que el aporte del JBB estará acorde con las metas y los compromisos que hacen parte de la misionalidad de la entidad y que sean designadas por el Plan de Desarrollo Distrital vigente, y estarán sujetas a la asignación presupuestal que se realice.
Adicionalmente la Gobernación de Cundinamarca en función de la implementacion de la Política Pública de Gestión Integral del Cambio Climático de Cundinamarca - PPGICCC, contempla corresponsabilidad de la Gobernación sobre el territorio en la región metropolitana; por cuanto, en función del Plan de Implementación de la PPGICCC se asume una corresponsabilidad  adicional  del 5% en la meta contemplada por el PPAC, hasta 2030 y doblando el valor hasta 2050 (25ha/año hasta 2030; 50ha/año hasta 2050).  Se formulan algunas medidas como los Nodos de Polinizadores para la Conservación del recurso hídrico con acciones en la región metropolitana.   
</t>
  </si>
  <si>
    <t>Localidad</t>
  </si>
  <si>
    <t>En algunas acciones como siembra de árboles, establecimiento de jardines polinizadores y establecimiento de huertas, entre otras de caracter netamente ambiental, se mide el área de intervención directa pero, en otras acciones como procesos de comunitarios y educación ambiental, entre otros de caracter social, se medirá el área de influencia indirecta entendida como aquella en donde habitan los participantes de estas acciones, por ejemplo: barrio, localidad.</t>
  </si>
  <si>
    <t>Equipo de conesctores ecosistémicos de la SER - SDA</t>
  </si>
  <si>
    <t>FICHA TÉCNICA INDICADOR DE PRODUCTO 2.1.3. Bosques urbanos.</t>
  </si>
  <si>
    <t>El indicador reportará la sumatoria de bosques urbanos que sean registrados por el Jardín Botánico, con la colaboración de la Secretaría de Ambiente, en el Sistema de Gestión de Arbolado Urbano de Bogotá (SIGAU), en cumplimiento del artículo 4° de la Resolución 5531 de 2022 emitida por la Secretaría Distrital de Ambiente. 
Los Bosques Urbanos contribuyen a diferentes propósitos de ciudad, dentro de los cuales se encuentra la de “incidir como parte de la estrategia de mitigación y adaptación ante los efectos del cambio climático, en especial en lo relacionado a las islas de calor”.
En este sentido, la estrategia de Bosques Urbanos se halla asociada a la gestión de riesgos climáticos, en al menos tres áreas: los suelos de resiliencia climática que son gestionados en el marco del programa de reasentamiento por riesgo en la ciudad de Bogotá; las zonas de inundación por desbordamiento y encharcamiento; y las áreas con alto Índice de riesgo climático (IRC) de islas de calor, en donde las soluciones basadas en naturaleza representan una solución en el contexto de emergencia climática y postpandemia, controlando el crecimiento de la huella ecológica de Bogotá. 
Asimismo, se identificaron varias acciones estratégicas asociadas a la gestión de coberturas, que orientan los requerimientos en materia de la implementación de la estrategia de bosques urbanos. Frente a este escenario, la biodiversidad juega un papel protagónico como alternativa de solución al cambio climático, por lo tanto, es necesario incluir dentro del ejercicio de consolidación de bosques urbanos en Bogotá criterios de adaptación y mitigación al cambio climático, para cuya identificación es importante tomar en consideración en el análisis, como mínimo, los siguientes aspectos:
•        El área está enmarcada en los programas y proyectos de adaptación al cambio climático con criterios de soluciones basadas en la naturaleza (SbN), que aporten a la protección, conservación y manejo de los ecosistemas y su biodiversidad.
•        El área se halla en el marco de subprograma gestión del riesgo e impactos ambientales de que trata el artículo 566 del Decreto Distrital 555/2021.
•        El área presenta alguna de las amenazas climáticas que se presentan con mayor frecuencia en la ciudad y que fueron incluidas en la evaluación de riesgo climático del plan de acción climática (inundaciones, movimientos en masa, incendios forestales, avenidas torrenciales, islas de calor urbanas). 
•        El área de implementación de la estrategia de bosque urbano se localiza en alguna de las áreas con mayor incidencia del efecto isla de calor identificadas para el Distrito.
•        El área de intervención posee incidencias de altas concentraciones de material particulado, por efecto de combustión de fuentes fijas o móviles del sector.
•        Es posible implementar en el área de bosque urbano sistemas urbanos de drenaje sostenible (SUDS), para la adaptación al cambio climático ante eventos de precipitaciones extremas.
Al momento de reportar el avance del indicador de la Política, además de señalar cuántos bosques urbanos fueron registrados en el SIGAU, se indicará el número de hectáreas que conforman los citados bosques.</t>
  </si>
  <si>
    <t xml:space="preserve">El bosque urbano se entenderá como una estrategia de manejo silvicultural, en un área localizada en suelo urbano de la ciudad, para propiciar el establecimiento de especies con alta biodiversidad de vegetación multiestrato, privilegiando las especies nativas e incorporando especies de crecimiento rápido y crecimiento lento, que se integran a su dinámica espacial, funcional y socio-ecológica.
A partir de los dispuesto en el artículo 4° de la Resolución 5531 del 2022 emitida por la Secretaría Distrital de Ambiente el cual inidica: Artículo 4. POSTULACIÓN DE PROYECTOS PARA LA INCORPORACIÓN DE BOSQUES URBANOS EN EL SIGAU. Para la incorporación de bosques urbanos en el Registro Distrital de Bosques Urbanos del Sistema de Información para la Gestión del Arbolado Urbano (SIGAU), las comunidades locales, entidades u organizaciones públicas o privadas interesadas, podrán postular proyectos de bosques urbanos ante la Secretaría Distrital de Ambiente, los cuales deberán cumplir con los siguientes requisitos:
1. Localización del/los predios (s) y área en hectáreas.
2. Delimitación del área anexando el shape file y el listado de coordenadas planas de la(s) poligonal(es) en el sistema MAGNA - SIRGAS indicando su origen o en el sistema oficial que haga sus veces.
3. Resultados de la aplicación de los criterios de localización, gestión y manejo para la definición de un bosque urbano – Análisis específico del sitio, descritos en el “DOCUMENTO TÉCNICO FORMULACIÓN PLAN DE IMPLEMENTACIÓN BOSQUES URBANOS”.
4. Plan de trabajo, en el que se describan las actividades a ser desarrolladas para la consolidación del área como bosque urbano.
5. En caso de que la estructuración e implementación del proyecto requiera de la participación de varios actores, se deberán especificar los roles, compromisos y responsabilidades de cada uno de ellos, de tal manera que se garantice la efectiva consolidación de la estrategia.
6. En el caso de predios privados, certificado de libertad y tradición del predio o predios, el propietario deberá manifestará por escrito su responsabilidad en el cuidado, mantenimiento, podas preventivas, solicitud de permisos silviculturales, gestión del riesgo, identificación temprana de los individuos deteriorados y enfermos al interior del ecosistema.
7. En el caso de que el proyecto postulado se localice en espacio público, se deberá contar con el consentimiento de la entidad administradora del Espacio Público, de conformidad con lo dispuesto en el Decreto 552 de 2018.
8. En el caso de que la implementación del bosque urbano se proyecte en Suelos de Protección por Riesgo, los actores de que trata el numeral 5 del presente artículo, deberán consultar ante las entidades competentes la necesidad de adelantar un análisis de riesgo para la consolidación e implementación de la estrategia, que haya lugar.
Parágrafo 1. La definición de los predios que en conjunto conforman la poligonal del bosque urbano objeto de la solicitud de incorporación, deberá realizarse de conformidad con la información  Contenida en el IDECA (Lotes Urbanos).
Parágrafo 2. La Caracterización predial del área e identificación de instrumentos de manejo para cada una de estas áreas, se debe diligenciar con base en la información existente en el Sistema de Información Geográfico del Espacio Público, administrado por el DADEP.
Parágrafo 3. La poligonal del predio objeto de solicitud de registro, deberá contar con la delimitación oficial del predio con número RUPI, si es espacio público o número catastral, si es espacio privado.
Parágrafo 4. Cuando el proyecto cumpla con el lleno de los requisitos, la Secretaría Distrital de Ambiente remitirá su pronunciamiento al respecto al Jardín Botánico de Bogotá, con copia al postulante, para la incorporación del área en el SIGAU.
Parágrafo 5. En aquellos eventos en los cuales la información esté incompleta o se requiera alguna precisión o aclaración, la Secretaría Distrital de Ambiente solicitará la misma al postulante mediante comunicación oficial.
En caso de que se evidencie por parte de la Secretaría Distrital de Ambiente que alguno(s) de los requisitos sean insubsanables, la Secretaría Distrital de Ambiente emitirá concepto técnico desfavorable para su incorporación en el SIGAU, el cual deberá ser remitido al postulante"". En caso de ser positivo, sera remitido al Jardín Botánico de Bogotá "Joseé Celestino Mutis", entidad encargada de incorporarlos en el SIGAU (Sistema de Gestión de Arbolado Urbano de Bogotá).   El Sistema de Información para la Gestión del Arbolado Urbano de Bogotá D.C. (SIGAU) contiene la información oficial de los árboles localizados en el espacio público urbano de la ciudad, tanto en bases de datos alfanuméricas como geográficas. Este sistema permite al usuario conocer las características y localización de los árboles, así como realizar consultas individuales y obtener indicadores de la base de datos.
El SIGAU permite el registro y actualización de todas las actividades operativas y de mantenimiento (plantación, tala, mantenimiento y manejo fitosanitario) por parte de las entidades competentes (Jardín Botánico José Celestino Mutis, SDA, EAAB, IDU y Unidad Administrativa Especial de Servicios Públicos). Se  contabilizarán los Bosques Urbanos incorporados al SIGAU, aportando en los siguientes propósitos de ciudad:
•        Mejorar y aumentar la oferta de los servicios ecosistémicos y la conectividad ecológica.
•        Contribuir al patrimonio natural urbano de los espacios verdes planificados.
•        Coadyuvar en el mejoramiento de la calidad del aire.
•        Promover el sentido de apropiación, gobernanza ambiental y participación ciudadana.
•        Consolidar y generar nuevos espacios verdes, micro hábitats y flujos de biodiversidad en el Distrito Capital.
•        Aportar al mejoramiento de la salud ambiental en el Distrito Capital.
•        Incidir como parte de la estrategia de mitigación y adaptación ante los efectos del cambio climático, en especial en lo relacionado a las islas de calor.
•        Generar espacios dirigidos a la recreación pasiva, educación e investigación.
•        Contribuir en la estrategia de renovación urbana verde, mediante la reconversión de suelo duro a suelo blando privilegiando las especies nativas del Distrito Capital.
•        Contribuir a superar la desigualdad territorial de acceso a áreas naturales, la injusticia climática, así como cualificar los hábitats de los sectores altamente densificados.
Se realizará el registro Distrital de Bosque urbano en cumplimiento del artículo 8° del Acuerdo No. 859 de 2022, incluyendo el módulo dentro del Sistema de Información para la gestión del Arbolado Urbano (SIGAU), caracterizando los polígonos del Bosque (con área en hectáreas, número de individuos y especies, entre otros). El JBB está formulando la metodología para la gestión social en los bosques urbanos en atención al artículo 4° del citado Acuerdo, el cual se desarrollará por fases asi: planificación (acercamiento y sensibilización), aprestamiento y programación (concertación y diálogo viablildad), ejecución (actividades de apropiación) y sostenibilidad. El JBB se compromente con esta actividad durante la vigencia del actual POT. </t>
  </si>
  <si>
    <t>bosques urbanos</t>
  </si>
  <si>
    <t>SIGAU</t>
  </si>
  <si>
    <t>Se  contabilizarán los Bosques Urbanos incorporados al Sistema de Gestión de Arbolado Urbano de Bogotá (SIGAU)</t>
  </si>
  <si>
    <t>Sistema de Gestión de Arbolado Urbano de Bogotá (SIGAU)</t>
  </si>
  <si>
    <t>Subdirector Técnico Operativo</t>
  </si>
  <si>
    <t>No se registra presupuesto para el año 2023, en razón a que el bosque urbano a consolidar para su registro en el SIGAU será efectuado con gestión, como un proyecto piloto.</t>
  </si>
  <si>
    <t>FICHA TÉCNICA INDICADOR DE PRODUCTO 2.1.4. Programa de pago por servicios ambientales del Distrito Capital.</t>
  </si>
  <si>
    <t>Propósito 2  Cambiar nuestros hábitos de vida para  reverdecer a Bogotá y adaptarnos al cambio climático</t>
  </si>
  <si>
    <t>Meta estratégica 161: Diseñar e Implementar un programa de incentivos a la conservación ambiental rural (pago por Servicios Ambientales, acuerdos de conservación)</t>
  </si>
  <si>
    <t>Plan de Acción</t>
  </si>
  <si>
    <t>Para el cálculo de este indicador se realiza la sumatoria de las hectáreas con reconocimiento de incentivos por conservación para garantizar la sostenibilidad del recurso hídrico que paga la Secretaría Distrital de Ambiente, como entidad territorial, según lo establecido en el artículo 111 de la Ley 99 de 1993, artículo 210 de la Ley 1450 de 2011, el Decreto 1007 de 2018 del MADS y la Resolución SDA 5480 de 2021.</t>
  </si>
  <si>
    <t>Plan de gestión de la Subdirección de Ecosistemas y Ruralidad</t>
  </si>
  <si>
    <t>FICHA TÉCNICA INDICADOR DE PRODUCTO 2.1.5. Acciones para reducir la vulnerabilidad en áreas de resiliencia climática y protección por riesgo.</t>
  </si>
  <si>
    <t>Caja de la Vivienda Popular</t>
  </si>
  <si>
    <t>IDRD</t>
  </si>
  <si>
    <t>CAR</t>
  </si>
  <si>
    <t>El indicador mide las diferentes acciones ejecutadas por el responsable y los corresponsables, para reducir la vulnerabilidad de las áreas de resiliencia climática y protección por riesgo, como: 
- Prevención a la ocupación informal.
- Administración y manejo de los predios en zonas de alto riesgo no mitigable, lo cual contempla diferentes acciones como: restauración, mantenimiento, vigilancia, viverismo, agricultura urbana y periurbana, agroecología.
- Acciones relacionadas con los usos condicionados para estas áreas como: actividades de contemplación, observación y conservación, actividades recreativas.
- Reasentamiento de hogares en condición de vulnerabilidad, el marco de la normatividad que reglamenta el subprograma.
- Adecuación de predios.</t>
  </si>
  <si>
    <t>Acciones</t>
  </si>
  <si>
    <t>Evidencia de acciones ejecutadas (actas e informes).</t>
  </si>
  <si>
    <t>Entidades corresponsables (IDIGER, CVP, Secretaría de Gobierno, IDRD, CAR)</t>
  </si>
  <si>
    <t>Entre 30 y 60 días (sujeto al recurso técnico y humano).</t>
  </si>
  <si>
    <t>28 de febrero de la siguiente vigencia</t>
  </si>
  <si>
    <t>Director de Gestión Ambiental</t>
  </si>
  <si>
    <t>FICHA TÉCNICA INDICADOR DE PRODUCTO 2.1.6. Acciones para la protección y el manejo de fuentes hídricas, aguas lluvias y de escorrentía.</t>
  </si>
  <si>
    <t>Propósito 2 -Cambiar nuestros hábitos de vida para reverdecer a Bogotá y adaptarnos y mitigar la crisis climática
Programa estratégico 7- Cuidado y mantenimiento del ambiente construido</t>
  </si>
  <si>
    <t>Instituto Distrital de Recreación y Deporte</t>
  </si>
  <si>
    <t>El indicador mide la cantidad de acciones realizadas por las diferentes entidades que aportan a la obtención del producto, con el fin de proteger las diferentes fuentes hídricas, esto es, los ríos, quebradas, nacederos y demás elementos que proveen el agua para el consumo. Así mismo, contarán las acciones que contribuyan al adecuado manejo de las aguas lluvia y de escorrentía, como por ejemplo, algunas de las soluciones basadas en la naturaleza (SbN). A continuación, en el producto, se desarrollan mejor estos conceptos.</t>
  </si>
  <si>
    <r>
      <rPr>
        <sz val="12"/>
        <color theme="1"/>
        <rFont val="Arial Narrow"/>
        <family val="2"/>
      </rPr>
      <t xml:space="preserve">En indicador medirá el incremento del número acciones dentro de cualquier categoría de Soluciones basadas en la Naturaleza (SbN) para la protección y el manejo de fuentes hídricas, aguas lluvias y de escorrentía  implementadas en el Distrito Capital, entendidas como programas, iniciativas y proyectos.
La Subdirección de Ecourbanismo y Gestión Ambiental Empresarial (SEGAE) de la Secreraría Distrtial de Ambiente, actúa en este producto como corresponsable y será la encargada de consolidar y reportar la información correspondiente al número de Sistemas Urbanos de Drenaje Sostenible (SUDS) y el número de proyectos con Techos Verdes y Jardines Verticales implementados en la ciudad de Bogotá. La línea base reportada contabiliza la información correspondiente a SUDS reportados en la serie 2017-2023. Las metas se calculan de forma estimada, teniendo en cuenta los avances realizados en 2022 y estimando un aumento anual aproximado del 15 %. Se relacionan costos estimados para los años 2023 y 2024 ya que se cuenta con posibilidad de financiamiento a través del proyecto de inversión 7794 de la Secretaría de Ambiente; sin embargo, se aclara que estos recursos corresponden a la gestión del seguimiento y acompañamiento al desarrollo de las acciones de SbN pero no a su ejecución.
</t>
    </r>
    <r>
      <rPr>
        <sz val="12"/>
        <color rgb="FFFF0000"/>
        <rFont val="Arial Narrow"/>
        <family val="2"/>
      </rPr>
      <t xml:space="preserve">
</t>
    </r>
    <r>
      <rPr>
        <sz val="12"/>
        <color theme="1"/>
        <rFont val="Arial Narrow"/>
        <family val="2"/>
      </rPr>
      <t xml:space="preserve">La implementacion del Programa de Uso Eficicente y Ahorro del Agua permitirá promover el uso eficiente del agua en los procesos y usuarios del servicio de acueducto de la Empresa de Auceducto y Alcantarillado de Bogotá (EAAB–ESP), a partir del diagnóstico del aspecto ambiental consumo de agua de la Empresa, mediante la planificación,  implementación y el seguimiento de acciones orientadas al control de los impactos ambientales asociados al uso y conservación de este recurso, con el fin de mejorar el desempeño ambiental de la organización en la gestión de pérdidas, aprovechamiento de aguas lluvias, reuso del agua, empleo de tecnologías de bajo consumo, protección de zonas de manejo especial, gestión del riesgo del recurso hídrico y gestión socio ambiental y cultural del agua.
El Instituto de Desarrollo Urbano (IDU), por su parte, actúa como entidad coresponsable, a partir del reporte quinquenal de las tipologías de Sistemas Urbanos de Drenaje Sostenible (SUDS) construidas en el marco de los proyectos misionales desarrollados. En este sentido, el reporte del IDU corresponde a la sumatoria de las tipologías construidas y en operación durante el periodo de análisis, las cuales deben cumplir lo reglamentado en la Norma NS-166 de la EAAB-ESP y contar con todos los permisos y las aprobaciones de las entidades correspondientes. 
El Instituto Distrital de Recreación y Deporte (IDRD), como corresponsable,  desde la Subdirección Tecnica de Parques aportará un reporte trimestral del aprovechamiento de aguas lluvias captadas en los sistemas de aprovechamiento de aguas lluvias instalados en ocho (8) parques del Sistema Distrital de Parques. Por otro lado, desde la Subdirección Tecnica de Construcciones, se reportarán anualmente los Sistemas Urbanos de Drenaje Sostenible construidos en los parques y en los equipamientos deportivos, como acciones para el manejo del agua lluvia y de escorrentia. 
Es de mencionar que dentro de las acciones de SbN y SUDS que se desarrollen, estarán aquellas que conlleven el cambio de zonas duras por zonas blandas en las que, además, sea posible hacer enriquecimiento con material vegetal para, de esta forma, no solo aportar al adecuado manejo de aguas lluvias y de escorrentía, sino para contribuir en la disminución de la amenaza por islas de calor urbanas.
Parques Nacionales Naturales de Colombia a través del PNN Chingaza, determinó que el área protegida puede contribuir al indicador 2.1.6 Acciones para la protección y el manejo de fuentes hídricas, aguas lluvias y de escorrentía dependiendo de la asignación presupuestal disponible, específicamente con las acciones de monitoreo de fuentes hídricas que se realizan en las SZH del Río Guatiquía. Estas acciones se verán reflejadas en Informes anuales de monitoreo VOC fuentes hídricas (SZH Guatiquía y Guayuriba).
</t>
    </r>
  </si>
  <si>
    <t>SEGAE: Recopilación de la información producto del acompañamiento técnico en la implementación de las acciones de SbN.
IDRD: Los sistemas de recolección de Aguas Lluvias instalados en 8 parques, están elaborados modularmente y cuentan con capacidad total instalada de captación del recurso hídrico de 24.54 m3. Estos sistemas poseen un medidor visible que permite observar tanto la cantidad de agua captada como la cantidad de agua aprovechada en actividades de riego de jardines y zonas verdes de los parques en donde se encuentran ubicados. Reporte de inventario y mantenimeinto de SUDS.
IDU: Se cuantifica el número de tipologías que hayan sido entregadas en obras IDU con acta de recibo final del contrato.
EAAB: Número de informes de implementación del PUEAA de la EAAB - ESP
PNN: Número de informes anuales de monitoreo VOC fuentes hídricas (SZH Guatiquía y Guayuriba).</t>
  </si>
  <si>
    <t>Matrices de reporte de acompañamiento técnico de las diferentes tecnología implementadas. (SDA)
Programa de Uso Eficiente y Ahorro del Agua (periodo inicial 2022 -2026) que se reporta en el marco del cumplimiento de la la Sentencia Río Bogotá.
Red Distrital de SUDS</t>
  </si>
  <si>
    <t>La Dirección de Gestión Ambiental de la Secretaría Distrital de Ambiente será la dependencia responsable de consolidar los reportes de este producto, teniendo como principal apoyo a la Subdirección de Ecourbanismo y Gestión Empresarial como corresponsable.</t>
  </si>
  <si>
    <t>FICHA TÉCNICA INDICADOR DE PRODUCTO 2.1.7. Unidades productivas con buenas prácticas agropecuarias para la adaptación al cambio climático.</t>
  </si>
  <si>
    <t>Número de unidades productivas con buenas prácticas agropecuarias para la adaptación al cambio climático</t>
  </si>
  <si>
    <t>Se considera Unidad de Producción Agropecuaria (UPA) a una unidad que puede estar formada por una parte de un predio, un predio completo, un conjunto de predios o partes de predios continuos o separados en uno o más municipios independientemente del tamaño, la tenencia de la tierra y el número de predios que la integran debe cumplir con las siguientes tres condiciones: 1. Produce bienes agrícolas, forestales, pecuarios, acuícolas y/o adelanta la captura de peces destinados al consumo y/o a la venta. 2. Tiene un único productor/a natural o jurídico que asume la responsabilidad y los riesgos de la actividad productiva. 3. Utiliza al menos un medio de producción como construcciones, maquinaria, equipo y/o mano de obra en los predios que la integran (DANE, 2014). 
El fortalecimiento de los unidades productivas estará relacionado y dará respuesta a un proceso en el que se practica un diagnóstico que identifica necesidades y/o debilidades de funcionamiento técnico y operativo, a partir de las cuales se planteará una intervención, asesoría técnica en diferentes áreas, incluyendo un programa de capacitación en temáticas afines a las prácticas de agricultura climáticamente inteligente como la gestión de las pérdidas y/o desperdicios de alimentos, prácticas de agricultura limpia (reducción en uso de químicos), responsabilidad social, producción de variedades más resilientes y adecuadas a los suelo y la predisposición climática, manejo agronómico, manejo integrado de plagas, de agua, residuos, entre otros. 
Una vez acompañados en el proceso para la superación de las debilidades se realizará un seguimiento. 
* El número de Unidades productivas y, por ende, el presupuesto, pueden variar (aumentar) dado que sólo se incluyen los predios que no tienen determinantes ambientales. Dependerá entonces de la reglamentación y los procesos participativos que adelante la Secretaría Distrital de Ambiente, el aumento de las unidades productivas a impactar. Esto podría modificarse en una actualización de la Política.</t>
  </si>
  <si>
    <t>Se llevará a cabo el fortalecimiento las capacidades de los unidades productivas, a través de un programa que contemple las fases de Diagnostico, Plan de acción o mejora, Intervención y Seguimiento. Se aplicará para las actividades de generación de encadenamientos productivos e iniciativas de agregación de valor, el uso de tecnología limpias, economía circular, uso de energías alternativas, generación de negocios verdes, apertura de nuevas alternativas de negocio a partir de la protección y conservación de la biodiversidad, manejo de residuos sólidos y lixiviados resultantes de la actividad secundaria, actividades de mitigación y adaptación al cambio climático y actividades dirigidas a la prevención y mitigación de riesgos climaticos.
El programa describe la ruta a seguir dentro del mismo, el paquete de capacitaciones a ofrecer, asistencia técnica, la forma de vincularse a los circuitos de comercialización que ofrece la entidad y otros servicios que ofrece la SDDE. Esta alternativa tiene cuatro fases: 
a) Identificación de productores.
b) Diagnóstico y caracterización. 
c) Intervención, en la cual se establecerá el plan de mejoramiento operativo y/o productivo individual, plan de negocios, capacitación presencial y/o virtual, acompañamiento técnico, segun las necesidades. (Mercados campesinos en las localidades de bogotá, Compras Públicas de la AC; Ruedas de Negocios Rural-Urbanos, Talleres de Productores relacionados con la AC, Productos Posconsumo, RAEE y RESPEL en la Ruralidad Capitalina.)
d) Seguimiento.
Se aclara que el enfoque diferencial- poblacional se toma como reportar la caracterización de las unidades productivas atendidas/vinculada más no de una atención particular de los grupos.</t>
  </si>
  <si>
    <t>Unidades productivas</t>
  </si>
  <si>
    <t>Unidades productivas vinculadas a procesos productivos sostenibles - Secretaría Distrital de Desarrollo Económico</t>
  </si>
  <si>
    <t>Zonificación rural</t>
  </si>
  <si>
    <t>Registro de las Unidades de producción agropecuaria en Sistema único de Información Misional</t>
  </si>
  <si>
    <t>CONTRATOS SDDE - SEGPLAN - SIG SDDE - SDA - CAR - PNN - ALCALDÍAS LOCALES CON ZONAS RURALES - ULATA</t>
  </si>
  <si>
    <t>Subdirector de Economía Rural</t>
  </si>
  <si>
    <t>Carolina Chica Builes</t>
  </si>
  <si>
    <t>FICHA TÉCNICA INDICADOR DE PRODUCTO 2.1.8. Documento metodológico del índice de seguridad alimentaria para el Distrito Capital</t>
  </si>
  <si>
    <t xml:space="preserve">"Propósito 2. Cambiar nuestros hábitos de vida para reverdecer a Bogotá y adaptarnos y mitigar la crisis
climática."										</t>
  </si>
  <si>
    <t>El indicador se relaciona con el diseño y elaboración de la metodología del índice de Seguridad Alimentaria para el Distrito Capital, que combina disponibilidad de alimentos, acceso a los alimentos y calidad y seguridad alimentaria, para calcular el puntaje que oscila entre 0 y 100, siendo 0 la peor situación de seguridad alimentaria y 100 la mejor situación.
El indicador se mide de acuerdo con el porcentaje de avance de la elaboración de la metodología del índice de Seguridad Alimentaria para el Distrito Capital. Siendo 30% la primera etapa que relaciona el diseño de la metodología y un 70% la segunda etapa que corresponde a la construcción de la metodología.</t>
  </si>
  <si>
    <t xml:space="preserve">Documento metodológico para el cálculo del índice de seguridad alimentaria para el Distrito Capital.                                                                                </t>
  </si>
  <si>
    <t xml:space="preserve">Porcentaje de avance de la elaboración de la metodología del índice de Seguridad Alimentaria para el Distrito Capital.										</t>
  </si>
  <si>
    <t xml:space="preserve">Documentos de investigación o de reporte de encuentas de diferentes entidades nacionales como distritales. Algunas de ellas son: Departamento Administrativo Nacional de Estadística, Secretaría Distrital de Salud, Secretaría Distrital de Planeación y la Secretaría Distrital de Desarrollo Económico                                                                                </t>
  </si>
  <si>
    <t>Subredes Integradas de Servicios de Salud (SISS)</t>
  </si>
  <si>
    <t>Sin unidad</t>
  </si>
  <si>
    <t>Subdirección de Vigilancia en Salud Pública de la Secretaría Distrital de Salud</t>
  </si>
  <si>
    <t>2007-2020</t>
  </si>
  <si>
    <t>Director de Planeación Sectorial</t>
  </si>
  <si>
    <t xml:space="preserve">FICHA TÉCNICA INDICADOR DE PRODUCTO 2.1.10. Estrategia para la disminución de enfermedades priorizadas en la primera infancia posiblemente asociadas a la variabilidad y al cambio climático </t>
  </si>
  <si>
    <t>2019-2022</t>
  </si>
  <si>
    <t>FICHA TÉCNICA INDICADOR DE PRODUCTO 2.1.11. Áreas de importancia ecológica del Distrito Capital intervenidas con procesos de restauración ecológica, de acuerdo con los lineamientos del Manual de coberturas vegetales</t>
  </si>
  <si>
    <t xml:space="preserve"> 28- Bogotá protectora de sus recursos naturales  -  Reverdecer a Bogotá para vivir y respirar</t>
  </si>
  <si>
    <t xml:space="preserve">Este indicador mide el incremento en hectáreas en proceso de recuperación, rehabilitación o restauración ecológica, sumadas a las áreas que ya fueron intervenidas y se encuentran en procesos de evaluación y seguimiento, con el fin de garantizar su sostenibilidad.
El proceso de restauración ecológica son todas las actividades que se realizan con el fin de recuperar, rehabilitar o restaurar la estructura, composición y función de un área transformada por las actividades humanas. Las áreas en las que se inicia la intervención se suman a las ya intervenidas, las cuales deben ser mantenidas y monitoreadas. </t>
  </si>
  <si>
    <t>Cada área en proceso de restauración ecológica impacta positivamente los índices de biodiversidad, así como la retención de humedad, disminuye la erosión, entre otros factores, generando variaciones climáticas que mejoran la calidad de vida de las personas. 
La restauración ecológica es una de las soluciones basadas en la naturaleza más efectiva para enfrentar el cambio climático y sus afectaciones. Para garantizar la efectividad de estas acciones, es necesario cumplir con el procedimiento de restauración ecológica que adelanta la SDA, el cual incluye, de manera resumida, las etapas de: diagnóstico, diseño, implementación, mantenimiento y sostenibilidad y, transversalmente a todas las anteriores actividades, el monitoreo (seguimiento y evaluación) y el trabajo comunitario, con el fin de generar apropiación y validación de los procesos. 
Las intervenciones se realizan siguiendo los parámetros establecidos en los lineamientos del Manual de coberturas vegetales, el cual está en proceso de adopción por parte de la Secretaría Distrital de Ambiente e indica, según lo fija el artículo 129 del Decreto 555 de 2021, los criterios técnicos que permitan su implementación en las Estructuras Ecológica Principal y Funcional y del Cuidado y otras que puedan ser complementarias, incorporando la perspectiva de género y los principios de ciudades seguras para mujeres y niñas.
Cada área en proceso de restauración ecológica debe tener un monitoreo, aspecto relevante que constituye otro producto en la presente Política.</t>
  </si>
  <si>
    <t xml:space="preserve">Cuando se ejecuta una acción de recuperación, rehabilitación o restauración ecológica, se suman las nuevas hectáreas intervenidas a las áreas que ya están en proceso de restauración (que son resultado de intervenciones anteriores) y que se encuentran en proceso de mantenimiento y sostenibilidad. Estos datos se compilan y, al finalizar el año, se consolida la información de cada vigencia. </t>
  </si>
  <si>
    <t>Secretaría Distrital de Ambiente - Subdirección de Ecosistemas y Ruralidad</t>
  </si>
  <si>
    <t>Para garantizar el cumplimiento de las metas se requiere garantizar la disponibilidad presupuestal; sumado a lo anterior, se requiere mano de obra calificada técnica y científicamente, con experiencia y conocimiento de análisis espaciales y estadísticos.</t>
  </si>
  <si>
    <t>FICHA TÉCNICA INDICADOR DE PRODUCTO 2.1.12.  Acciones de Soluciones basadas en la Naturaleza (SbN) para el manejo de la escasez hídrica en las fuentes de abastecimiento de agua del D.C.</t>
  </si>
  <si>
    <t xml:space="preserve">Si el indicador de producto se aumenta el indicador de resultado puede disminuir, ya que la implementación de acciones de SbN para el manejo de la escasez hídrica en las fuentes de abastecimiento de agua del D.C., busca aportar en la reducción del índice de vulnerabilidad para adaptación ante escenarios de cambio climático.                                                                                </t>
  </si>
  <si>
    <t>Propósito 2: Cambiar nuestros hábitos de vida para reverdecer a Bogotá y adaptarnos y mitigar la crisis climática
Programa estratégico 6: Restauración, preservación y mantenimiento del ambiente natural</t>
  </si>
  <si>
    <t>Programa 28: Bogotá protectora de sus recursos naturales</t>
  </si>
  <si>
    <t>El indicador reporta la cantidad de acciones de SbN que la EAAB - ESP formule e implemente en el corto y mediano plazo en el marco del portafolio que está construyendo para adaptación, con base en los resultados de varios estudios que adelanta en el marco de contratos de consultoría o convenios interadministrativos.
La Gobernación de Cundinamarca, en función de la implementacion de la Política Pública de Gestión Integral del Cambio Climático de Cundinamarca - PPGICCC, contempla corresponsabilidad de la Gobernación sobre el territorio en la región metropolitana, por cuanto en función del Plan de Implementación de la PPGICCC, se asume una corresponsabilidad adicional de 1 medida en SbN implementada por dicha Gobernación, durante cada periodo de gobierno hasta el 2050, para un total de 7 medidas en toda la Política.</t>
  </si>
  <si>
    <t>Las SbN aportan como medidas de adaptación a los efectos del cambio climático, permitiendo que se optimicen los servicios ecosistémicos a través de SbN como 1) conversión evitada del bosque (CEB), 2) restauración de bosque (RB) y 3) árboles en tierras agropecuarias - silvopastoriles (ATA). En el marco de este producto, la EAAB - ESP espera diseñar, implementar y mantener SbN de los 3 tipos que se mencionan, considerando que la  variabilidad y el cambio climático aumentan la vulnerabilidad de los ecosistemas en áreas de interés hídrico de la EAAB, afectando la disponibilidad de bienes y servicios ambientales como la regulación hídrica, recarga de acuíferos, biodiversidad, captura de carbono, entre otros, que ponen en riesgo la prestación del servicio de acueducto. Con la implementación de acciones de restauración, conservación y adaptación al cambio climático basado en ecosistemas en áreas priorizadas de  interés hídrico para la Empresa, se incrementará la resiliencia y se  disminuirá la vulnerabilidad a la variabilidad climática y  cambio climático a través, principalmente, del plan de restauración ecológica de la EAAB - ESP, el cual busca contribuir a mejorar la disponibilidad de recurso hídrico a largo plazo. En total se realizarán 5 actividades de reporte en toda la Política.
Durante el 2023, en la etapa de implementaciòn temprana de la PPGICCC, se ha logrado iniciar la implementacion de 3 SbN en 3 municipios de Cundinamarca, 1 de ellos Tocancipá en la Región Metropolitana; por tanto, desde la Gobernación de Cundinamarca se asume el compromiso de atender 1 acción en SbN para cada periodo de Cundimarca, para un total de 7 en todo el transcurso de la Política.</t>
  </si>
  <si>
    <t xml:space="preserve">Número de acciones de SbN para el manejo de la escasez hídrica en las fuentes de abastecimiento de agua del D.C. diseñadas, implementadas y mantenidas por la EAAB - ESP. Se aclara que el año en el que se hace la programación del cumplimiento de metas no es el mismo año en el que se hace la inversión de recursos debido a que se estima que el resultado de la inversión se puede observar en el mediano plazo.                                                                                </t>
  </si>
  <si>
    <t>1. "Consultoría para la identificación y diseño de acciones de adaptación al cambio climático basadas en la naturaleza, enfocadas a restaurar y conservar coberturas vegetales que permitan aumentar la resiliencia de los ecosistemas, reducir la vulnerabilidad al cambio climático y aumentar los stocks de carbono (remociones de GEI para mitigación) en áreas priorizadas de interés hídrico de la EAAB-ESP, ubicadas en la estructura ecológica principal del D.C., y las cuencas abastecedoras". Contrato 1-02-24300-1353-2021. Producto 3 y 6 (consolidados en el documento del producto 6) Análisis de Vulnerabilidad Climática de la EAAB - ESP; Productos 4 y 7 (consolidados en el documento del producto 7) Plan de Restauración Corporativo, Diseño detallado 70 Ha para restauración, Documento de Diseño del Proyecto REDD+ Bogotá Región.
2. Consultoría ejecutada por IDOM y financiada por el BID 2022 "Formulación del portafolio de proyectos de infraestructura verde o soluciones basadas en la naturaleza de corto y mediano plazo para la Empresa de Acueducto y Alcantarillado de Bogotá E.S.P." Producto 3 Identificación y priorización de proyectos; Producto 4 y 5 Formulación y estructuración de proyectos a nivel de factibilidad - SbN.
3.  Consultoría para la formulación del Programa de Uso Eficiente y Ahorro del Agua (PUEAA). Contrato 1-02-24200-1000-2021. Producto No. 3 Ideas de proyecto orientadas al cumplimiento de los objetivos del PUEAA y que deben ser elaboradas a nivel de fichas de inscripción al Banco de Proyectos de la EAAB-ESP para iniciar su respectivo proceso de evaluación para posible aprobación y asignación de recursos.</t>
  </si>
  <si>
    <t xml:space="preserve">Gerente Corporativa Planeamiento y Control </t>
  </si>
  <si>
    <t>FICHA TÉCNICA INDICADOR DE RESULTADO 3.1. Conocimiento para la acción climática</t>
  </si>
  <si>
    <t>P3.1.1 - Número de actividades realizadas de sensibilización, divulgación y/o formación, para el fortalecimiento de la gestión del conocimiento alrededor de la Adaptación al Cambio Climático.
P3.1.2 - Número de acciones pedagógicas en temas de gestión del cambio climático, en el marco de las estrategias de educación ambiental.
P3.1.3 - Número de procesos de formación a diamizadores ambientales en los temas relacionados con la gestión del cambio climático.
P3.1.4 - Número de investigaciones sobre acción climática realizadas.
P3.1.5 - Número de talleres de sensibilización sobre el reconocimiento y la redistribución del cuidado al ambiente y al territorio con enfoque de género, con énfasis en variabilidad climática, en el marco de la Estrategia Pedagógica y de Cambio Cultural.
P3.1.6 - Número de guías realizadas para la transversalización de los enfoques de género y diferencial, en los documentos relacionados con el ambiente y sectores climaticos.
P3.1.7 - Número de estrategias pedagógicas de educación ambiental para la acción climática, socializadas con las IED.
P3.1.8 - Número de unidades productivas vinculadas a programas, talleres, cursos de fortalecimiento en temas de sostenibilidad ambiental y relacionados.
P3.1.9 - Porcentaje de avance en la construcción de la guía para la definición e identificación de empleos verdes construida conjuntamente con la Secretaría Distrital de Ambiente.
P3.1.10 - Número de actividades de capacitación y divulgación en torno a las herramientas y usos de la predicción climática estacional para Bogotá D.C.</t>
  </si>
  <si>
    <t xml:space="preserve">El indicador mide el número de acciones que se realizan para aumentra el conocimiento en acción climática. Por acciones se entiende:
- Talleres de sensibilización: los talleres tienen una duración aproximada de dos horas, se dictan de manera virtual y presencial y están pensados para una participación máxima de 30 personas. Su objetivo es transformar creencias personales, disposiciones, habilidades y comportamientos en torno al cuidado, el autocuidado y el género. 
- Actividades de divulgación: publicar, extender, poner al alcance del público algo (RAE); en este caso, principalmente información relevante e importante relacionada con las temáticas de la gestión del riesgo de desastres y gestión del cambio climático, dirigida a toda la población de la ciudad.
- Actividades de sensibilización: las actividades de sensibilización tienen por objetivo la concienciación de las personas y, para ello, se pueden realizar actividades de diversa índole como: charlas, conferencias, exposiciones, talleres, concursos, juegos, eventos culturales o acciones directas en contextos abiertos. Están dirigidas a sectores específicos de la población.
- Actividades de formación: las actividades de formación tienen una acción profunda, cuyo objetivo generalmente va más allá de lograr la maestría de habilidades específicas, ya que busca un cambio de actitud y una estructuración integral sobre una temática. Es un proceso dirigido a públicos y audiencias con conocimientos básicos y avanzados en la gestión del riesgo de desastres y la gestión del cambio climático.
- Acciones pedagógicas: comprenden charlas, talleres, jornadas de sensibilización, en los cuales se involucran diferentes grupos poblacionales , en el marco de las estrategias de educación ambiental (excepto las acciones ejecutadas en la estrategia de Aulas Ambientales, teniendo en cuenta, que se reporta por la Política de Educación Ambiental) y las líneas de profundización del eje temático cambio climático.
- Procesos de formación: el proceso de formación a dinamizadores(as) ambientales, está enfocada en la formación de agentes ambientales (del sector gubernamental, no gubernamental, productivo, periodistas, publicistas, comunicadores en general, docentes, líderes  y ciudadanos); que puede ser de educación no formal o informal y tiene una intensidad mínima de 10 horas.
- Investigaciones sobre acción climática: investigaciones en temas de acción climática adelantadas en el marco de la Resolución 333 del 29 de noviembre de 2021 expedida por el IDIGER.
- Orientaciones pedagógicas: estrategias pedagógicas dirigidas a los colegios de la ciudad, que contribuyan a fortalecer procesos de enseñanza-aprendizaje sobre el tema y a construir  conocimiento crítico y reflexivo sobre el cambio climático en los niños, adolescentes,  jovenes y docentes, que incidan a la vez en la transformación de hábitos y adopción de actitudes de mitigación frente a esta problemática.
- Programas, talleres y cursos: programas de formación para el desarrollo de competencias y habilidades en emprendimiento y/o fortalecimiento empresarial, a unidades productivas vinculadas o relacionadas con economías verdes o circulares, remitidas por la secretaria de ambiente que le permita adquirir mejores oportunidades para le generación de ingresos.
- Construcción de guías: construcción de un documento guía que brinde recomendaciones para la transversalización de los enfoques de género y diferencial y una guía para la definición e identificación de empleos verdes desde los servicios de gestión y colocación de empleo. </t>
  </si>
  <si>
    <t>Se suma el número de acciones efectivamente implementadas cada año por cada una de las entidades responsables de la implementación de los productos de conocimiento para la acción climtica</t>
  </si>
  <si>
    <t>IDIGER, SDMujer, SED, SDA, SDDE</t>
  </si>
  <si>
    <t>Alix Montes</t>
  </si>
  <si>
    <t>Jefe Oficina de Participación, Educación y Localidades</t>
  </si>
  <si>
    <t>FICHA TÉCNICA INDICADOR DE PRODUCTO 3.1.1. Actividades de sensibilización, divulgación y/o formación, para el fortalecimiento de la gestión del conocimiento alrededor de la Adaptación al Cambio Climático.</t>
  </si>
  <si>
    <t>Número de acción de conocimiento para la acción climática.</t>
  </si>
  <si>
    <t>2. Cambiar nuestros hábitos de vida para reverdecer a Bogotá y adaptarnos y mitigar la crisis climática</t>
  </si>
  <si>
    <t>Asentamientos y entornos protectores</t>
  </si>
  <si>
    <t>El indicador mide el número de actividades realizadas de divulgación, sensibilización y/o formación, para el fortalecimiento de la gestión del conocimiento alrededor de la adaptación al cambio climático.  
Son actividades de divulgación: publicar, extender, poner al alcance del público algo (RAE); en este caso, principalmente información relevante e importante relacionada con las temáticas de la gestión del riesgo de desastres y la gestión del cambio climático, dirigida a toda la población de la ciudad.
Las actividades de sensibilización tienen por objetivo la concienciación de las personas y, para ello, se pueden realizar actividades de diversa índole como: charlas, conferencias, exposiciones, talleres, concursos, juegos, eventos culturales o acciones directas en contextos abiertos. Están dirigidas a sectores específicos de la población. 
Las actividades de formación tienen una acción profunda cuyo objetivo, generalmente, va más allá de lograr la maestría de habilidades específicas, ya que busca un cambio de actitud y una estructuración integral sobre una temática. Es un proceso dirigido a públicos y audiencias con conocimientos básicos y avanzados en la gestión del riesgo de desastres y en la gestión del cambio climático.</t>
  </si>
  <si>
    <t>Este producto permitirá diseñar, idear e implementar actividades de educación con la capacidad de adoptar condiciones mínimas razonables que favorezcan la incorporación de enfoques poblacionales y diferenciales: discapacidad, mujer y equidad de género, etnias, primera infancia, infancia y adolescencia, entre otros; esto, con el propósito de aportar a la adaptacion al cambio climático de las comunidades y generar la transformación cultural frente al riesgo que señala la Política Nacional de Gestión del Riesgo.</t>
  </si>
  <si>
    <t>R3.1 - 8.727 acciones de conocimiento para la acción climática.</t>
  </si>
  <si>
    <t>Actividades</t>
  </si>
  <si>
    <t>Localidades</t>
  </si>
  <si>
    <t>La actividad se contabilizará con la lista de asistencia, por medio del formato: DE-FT-51-52 Registro de Asistencia Procesos de Organización y/o Participación en Gestión de Riesgos y Cambio Climático.
Mediante este formato de asisitencia se se lleva el registro de personas:  Persona con discapacidad, Víctima del conflicto, Migrante Internacional,  LGBTI.
Este formato se aplica en las diferentes actividades virtuales o presenciales que se desarrollan.</t>
  </si>
  <si>
    <t>Actas, listados de asistencia, fotografías.</t>
  </si>
  <si>
    <t>Profesionales especializados</t>
  </si>
  <si>
    <t>crocha@idiger.gov.co, egomez@idiger.gov.co</t>
  </si>
  <si>
    <t xml:space="preserve">Jefe Oficina Asesora de Planeación </t>
  </si>
  <si>
    <t>Se relaciona con uno de los propósitos del PDD, el cual se relaciona parcialmente a la meta propuesta en este producto.</t>
  </si>
  <si>
    <t>FICHA TÉCNICA INDICADOR DE PRODUCTO 3.1.2. Acciones pedagógicas en temas de gestión del cambio climático, en el marco de las estrategias de educación ambiental</t>
  </si>
  <si>
    <t>Implementar estrategias de participación y educación ambiental con enfoque territorial, diferencial y de género para contribuir con el conocimiento de los bienes y servicios de las áreas ambientales, para la transformación de comportamientos ciudadanos con su entorno.</t>
  </si>
  <si>
    <t>22-Transformación cultural para la conciencia ambiental y el cuidado de la fauna doméstica</t>
  </si>
  <si>
    <t>El indicador mide la cantidad de acciones pedagógicas de educación ambiental que se realicen en el eje de cambio climático, en el marco de las estrategias desarrolladas por la Secretaría Distrital de Ambiente.</t>
  </si>
  <si>
    <t>Las acciones pedagógicas comprenden: charlas, talleres, jornadas de sensibilización, en los cuales se involucran diferentes grupos poblacionales, en el marco de las estrategias de educación ambiental (excepto las acciones ejecutadas en la estrategia de Aulas Ambientales, teniendo en cuenta que se reporta por la Política de Educación Ambiental) y las líneas de profundización del eje temático cambio climático.
La línea base de las acciones de educación ambiental se toma del total de las acciones desarrolladas por el equipo de educación ambiental durante el 2022.</t>
  </si>
  <si>
    <t>Oficina de Participación, Educación y Localidades de la SDA</t>
  </si>
  <si>
    <t xml:space="preserve">Se realiza la sumatoria de acciones pedagógicas que se realicen en el eje de  cambio climático, en el marco de las estrategias de educación ambiental desarrolladas por el equipo de educación territorializada, lo cual se obtendrá de la territorialización mensual del proyecto de inversión de la Oficina de Participación, Educación y Localidades. </t>
  </si>
  <si>
    <t>Secretaría Distrital de Ambiente: Oficina de Participación, Educación y Localidades</t>
  </si>
  <si>
    <t>Jefe de la Oficina de Participación, Educación y Localidades</t>
  </si>
  <si>
    <t>FICHA TÉCNICA INDICADOR DE PRODUCTO 3.1.3.Procesos de formación en los temas relacionados con la gestión del cambio climático</t>
  </si>
  <si>
    <t>El indicador mide la cantidad de procesos de formación que se realicen en el eje de cambio climático.</t>
  </si>
  <si>
    <t>La estrategia Procesos de Formación a Dinamizadores tiene como objetivo formar a diferentes grupos poblacionales de la comunidad sobre las situaciones ambientales de su entorno, generando un pensamiento reflexivo, crítico e interdisciplinar. Se fomentan conocimientos, actitudes y valores que permiten a los participantes del proceso actuar como sujetos activos en las decisiones de su entorno (SDA, 2017 &amp; OPEL, 2018). El proceso de formación a dinamizadores(as) ambientales está enfocado en la formación de agentes ambientales (del sector gubernamental, no gubernamental, productivo, periodistas, publicistas, comunicadores en general, docentes, líderes y ciudadanos), que puede ser de educación no formal o informal y tiene una intensidad mínima de 10 horas. 
Para la implementación de la estrategia, primero se elabora una matriz de planeación donde se tienen en cuenta los intereses y requerimientos de los actores con quienes se va a desarrollar el proceso, articulándolo con la misionalidad de la entidad.  Se pueden llevar a cabo sesiones teóricas y prácticas, que sean igual o mayor a 10 horas, las cuales pueden ser distribuidas de acuerdo a los horarios que dispongan los actores a involucrar entre el proceso. Así mismo, se diseñará un instrumento de conocimiento, en el que se incluirán mínimo tres (3) preguntas relacionadas con los temas a desarrollar; dicho instrumento se aplicará a cada participante en la primera y ultima sesión del proceso, con objeto de conocer el aumento del conocimiento. Durante el proceso se diligencia un listado de asistencia para la inscripción y en cada sesión los participantes firmarán un control de asistencia. Al finalizar, se realizará un conteo de la asistencia de los participantes para definir las personas que cumplen con el mínimo del 80 % de la asistencia para ser certificados por la entidad (SDA, 2017).
Los procesos de formación a dinamizadores ambientales que se desarrollen serán reportados por el equipo de educación ambiental (Territorios y Aulas Ambientales) de la Oficina de Participación, Educación y Localidades.</t>
  </si>
  <si>
    <t>Procesos</t>
  </si>
  <si>
    <t xml:space="preserve">Se realiza la sumatoria de los procesos de formación a dinamizadores ambientales que se realicen en el eje temático de cambio climático por los equipos de educación ambiental, lo cual se obtendrá de la territorialización mensual del proyecto de inversión de la Oficina de Participación, Educación y Localidades. </t>
  </si>
  <si>
    <t>FICHA TÉCNICA INDICADOR DE PRODUCTO 3.1.4. Investigaciones sobre acción climática</t>
  </si>
  <si>
    <t>El indicador mide la cantidad de investigaciones que se realizan en temas de adaptacion al cambio climático, a partir de las cuales se pueden tomar decisiones y emprender nuevos proyectos para disminuir la vulnerabilidad ante el cambio climático y fortalecer la resiliencia.</t>
  </si>
  <si>
    <t>Investigaciones en temas de acción climática adelantadas en el marco de la Resolución 333 del 29 de noviembre de 2021 expedida por el IDIGER. Investigaciones relacionadas con cambio climático en Bogotá y la región, que permitan conocer el estado actual y futuro de los ecosistemas, la biodiversidad y los servicios ecosistémicos en áreas urbanas y rurales, así como las relaciones e implicaciones sociales y para que sirvan como información base para la mitigación y/o adaptación de la ciudad ante al cambio climático.
El Jardín Botánico José Celestino Mutis aportará con investigaciones en la misma línea. Las investigaciones desarrolladas cumplirán con el Plan de investigaciones del Jardín Botánico de Bogotá vigente y con el procedimiento interno de investigación básica y aplicada para la conservación de la flora y los ecosistemas, donde se establecen principalmente 10 actividades: 1) Establecer temáticas de investigación, 2) Formular el anteproyecto de investigación, 3) Revisar, evaluar y aprobar anteproyecto de investigación, 4) Formular el proyecto de investigación, 5) Registrar y procesar los datos e información, 6) Consolidar y discutir los resultados, 7) Formular las conclusiones de la investigación, 8) Consolidar documento final, 9) Socializar los resultados de investigación y 10) Verificar y aprobar informe final de investigación.</t>
  </si>
  <si>
    <t>Investigaciones</t>
  </si>
  <si>
    <t xml:space="preserve">Se reportan las investigaciones quinquenales realizadas con relación a adaptación al cambio climático por parte del IDIGER y aquellas que reporte al Instituto el Jardín Botánico José Celestino Mutis. </t>
  </si>
  <si>
    <t>Entidad: Instituto Distrital de Gestión de Riesgos y Cambio Climático (IDIGER), Fuente: Registro de postulados a las convocatorias públicas realizadas y beneficiarios del Esquema de Estímulos</t>
  </si>
  <si>
    <t>Subdirector Técnico</t>
  </si>
  <si>
    <t>Las investigaciones desarrolladas estarán acordes con las metas y los compromisos que hacen parte de la misionalidad de la entidad y estarán sujetas a la asignación presupuestal. Se aclara que el costo estimado es calculado con el valor actual (año 2023) y deberá ser ajustado de acuerdo con el incremento anual.</t>
  </si>
  <si>
    <t>FICHA TÉCNICA INDICADOR DE PRODUCTO 3.1.5. Talleres de sensibilización sobre el reconocimiento y la redistribución del cuidado al ambiente y al territorio con enfoque de género, con énfasis en variabilidad climática, en el marco de la Estrategia Pedagógica y de Cambio Cultural.</t>
  </si>
  <si>
    <t>Propósito: Hacer un nuevo contrato social con igualdad de oportunidades para la inclusión social, productiva y política.
Logro: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</si>
  <si>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</si>
  <si>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Número de talleres de sensibilización sobre el reconocimiento y la redistribución del cuidado al ambiente y al territorio con enfoque de género, con énfasis en variabilidad climática, en el marco de la Estrategia Pedagógica y de Cambio Cultural:
La SDMujer tiene una oferta de dos tipos de taller: “A cuidar se aprende” y “Cuidamos a las que nos cuidan”, que se dirigen, respectivamente, a hombres y mujeres. Los talleres tienen una duración aproximada de dos horas; se dictan de manera virtual y presencial y están pensados para una participación máxima de 30 personas. Su objetivo es transformar creencias personales, disposiciones, habilidades y comportamientos en torno al cuidado, el autocuidado y el género. 
Teniendo en cuenta las características de la oferta de la Dirección del Sistema de Cuidado, se realizarían cuatro talleres al año, idealmente uno trimestral, en manzanas del cuidado, buses del cuidado o unidades operativas de las Redes de Cuidado ubicadas en el Distrito Capital.</t>
  </si>
  <si>
    <t xml:space="preserve">Talleres de sensibilización sobre el reconocimiento y la redistribución del cuidado al ambiente y al territorio con enfoque de género, con énfasis en variabilidad climática, en el marco de la Estrategia Pedagógica y de Cambio Cultural:
La Dirección del Sistema de Cuidado diseñará un taller tipo como parte de la caja de herramientas de la Estrategia Pedagógica y de Cambio Cultural, que contribuya al reconocimiento del trabajo que realizan las personas cuidadoras, la mayoría mujeres en sus diferencias y diversidad, para mitigar y adaptarse al cambio y la variabilidad climática, así como a la redistribución de este trabajo de cuidado no remunerado con otros sectores de la sociedad. Esta propuesta debe incorporar los enfoques de género y diferencial en consideración a la misionalidad de la Secretaría de la Mujer. El taller está dirigido a personas cuidadoras en sus diferencias y diversidad que realicen o estén interesadas en realizar trabajo de cuidado comunitario asociado al cuidado del ambiente y el territorio, con énfasis en el cambio y la variabilidad climática. 
Los talleres de cambio cultural son espacios pedagógicos que tienen una duración aproximada de dos horas, se imparten de manera presencial y están diseñados para trabajar con 20 personas. Su objetivo es transformar creencias personales, disposiciones y comportamientos en torno al cuidado, el autocuidado y el género. 
El contenido y la propuesta metodológica del taller tipo se convalidará antes de su implementación con la Secretaría de Ambiente. </t>
  </si>
  <si>
    <t>Talleres</t>
  </si>
  <si>
    <t>-</t>
  </si>
  <si>
    <t>En el año 2023 se realizará el diseño del taller sobre reconocimiento y redistribución del cuidado al ambiente y al territorio con enfoque de género, con énfasis en cambio y variabilidad climática, en el marco de la Estrategia Pedagógica y de Cambio Cultural y se incluirá en la caja de herramientas de esta; sin embargo, se solicitará apoyo de la Secretaría Distrital de Ambiente para orientar el diseño y convalidar los contenidos, considerando que los temas de cuidado del ambiente, cuidado del territorio y variabilidad climática son de la experticia de esa entidad.</t>
  </si>
  <si>
    <t>Estrategia Pedagógica y de Cambio Cultural del Sistema Distrital de Cuidado</t>
  </si>
  <si>
    <t xml:space="preserve">Directora del Sistema de Cuidado </t>
  </si>
  <si>
    <t>FICHA TÉCNICA INDICADOR DE PRODUCTO 3.1.6. Guías para la transversalización del enfoque de género y diferencial en los documentos relacionados con el ambiente y sectores climáticos.Cultural.</t>
  </si>
  <si>
    <t xml:space="preserve">Este indicador mide el número de documentos y/o sus actualizaciones, realizadas con la guía para la transversalización de los enfoques de género y diferencial en los documentos relacionados con el ambiente y sectores climáticos. </t>
  </si>
  <si>
    <t>Este producto tiene como objetivo la construcción de un documento guía que brinde recomendaciones para la transversalización de los enfoques de género y diferencial en las encuestas relacionadas con el ambiente, sectores climáticos (i.e. energía, gestión de residuos, transporte, etc.) y desastres, cultura ciudadana, movilidad etc. 
Para su elaboración, la Secretaría Distrital de la Mujer iniciará con una etapa de diagnóstico, en la cual se realizará un inventario de las encuestas e instrumentos de recolección de datos relacionadas con el ambiente, sectores climáticos, desastres, cultura ciudadana y movilidad  de las entidades distritales, identificando la información que se solicita y si tienen o no incluidos los enfoques de género y diferencial. Con esta información, la Secretaría Distrital de la Mujer analizará los criterios que constituyen las barreras en recolección de datos que le aportarán a la creación de programas, planes y productos, con el fin de brindar recomendaciones técnicas para la transversalización del enfoque de género y diferencial en estos instrumentos y encuestas.  Una vez finalizado el documento se socializará con la entidad líder de la Política Pública de Acción Climática.</t>
  </si>
  <si>
    <t xml:space="preserve">Se realiza la revisión del documento elaborado con lineamientos para la transversalización del enfoque de género en los servicios de la administración distrital ofertados a las nuevas y nuevos bogotanos. Una vez se determine que el documento ha sido finalizado, se procede a realizar el reporte del indicador de producto. </t>
  </si>
  <si>
    <t>Informe de gestión Dirección de Derechos y Diseño de Política</t>
  </si>
  <si>
    <t>Directora de Derechos y Diseño de Política</t>
  </si>
  <si>
    <t>FICHA TÉCNICA INDICADOR DE PRODUCTO 3.1.7. Orientaciones pedagógicas para la educación climática dirigidas a los colegios de la ciudad</t>
  </si>
  <si>
    <t xml:space="preserve">Número de acción de conocimiento para la acción climática.                                                                           </t>
  </si>
  <si>
    <t xml:space="preserve">Cambiar nuestros hábitos de vida para reverdecer a Bogotá y adaptarnos y mitigar la crisis climática                                                                                </t>
  </si>
  <si>
    <t xml:space="preserve">Cambio cultural para la gestión de la crisis climática										</t>
  </si>
  <si>
    <t>La anualización del indicador es de tipo suma, dado que se espera que en cada vigencia en la cual se implementa el producto se cuente con nuevas estrategias pedagógicas que reunan elementos pedagógicos y científicos actuales sobre el tema. La manera en que se reportará el cumplimiento del indicador será a partir del número de estrategias que se socialicen con los colegios (IED), las cuales pueden ser a partir de documentos de orientaciones pedagógicas o encuentros de experiencias sobre el tema.</t>
  </si>
  <si>
    <t>En el marco de los Objetivos de Desarrollo Sostenible (ODS), particularmente, el objetivo 13 "acción por el clima" y la meta 13.3 "mejorar la educación, la sensibilización y la capacidad humana e institucional respecto de la mitigación del cambio climático, la adaptación a él, la reducción de sus efectos y la alerta temprana" es importate que la Política Publica Distrital para la Acción Climática incluya estrategias pedagógicas dirigidas a los colegios de la ciudad, que contribuyan a fortalecer procesos de enseñanza-aprendizaje sobre el tema y a construir conocimiento crítico y reflexivo sobre el cambio climático en los niños, adolescentes, jóvenes y docentes, que incidan a la vez en la transformación de hábitos y adopción de actitudes de mitigación frente a esta problemática. Las estrategias pedagógicas que se proyecta implementar, pueden ser a partir de documentos de orientaciones pedagógicas con actividades didácticas a desarrollar con los estudiantes y con referentes normativos y conceptuales sobre el tema, o mediante encuentros de experiencias pedagógicas con docentes y/o estudiantes sobre el tema.</t>
  </si>
  <si>
    <t>Informes de gestión proyecto de inversión</t>
  </si>
  <si>
    <t>Sumatoria de las estrategias pedagógicas elaboradas por la SED y socializadas con los colegios.</t>
  </si>
  <si>
    <t>Informes de gestión del proyecto de inversión.</t>
  </si>
  <si>
    <t>Profesionales</t>
  </si>
  <si>
    <t xml:space="preserve">Jefe Oficina Asesora de Planeación                                                                                </t>
  </si>
  <si>
    <t xml:space="preserve">Secretaría de Educación del Distrito										</t>
  </si>
  <si>
    <t xml:space="preserve">FICHA TÉCNICA INDICADOR DE PRODUCTO 3.1.8. Programas, talleres, cursos para el fortalecimiento a unidades productivas en materia de sostenibilidad ambiental y economía circular. </t>
  </si>
  <si>
    <t xml:space="preserve">El indicador busca medir la vinculación en los programas de formación para el desarrollo de competencias y habilidades en emprendimiento y/o fortalecimiento empresarial, a unidades productivas vinculadas o relacionadas con economías verdes o circulares, remitidas por la Secretaría de Ambiente que le permita adquirir mejores oportunidades para le generación de ingresos. Desarrolla convocatorias específicas a través de la vinculación a programas, talleres, cursos para el fortalecimiento a unidades productivas, en materia de sostenibilidad ambiental y economía circular, para que sean implementados dentro de sus procesos productivos, que permita el posicionamiento de negocios verdes en el marco de los objetivos climáticos.        </t>
  </si>
  <si>
    <t>Estos programas, talleres cursos estarán enfocados en fortalecer habilidades para emprender, habilidades digitales, habilidades de economía circular, habilidades para comercializar, habilidades financieras, habilidades para la formalización, habilidades de liderazgo de equipo.
Se aclara que el enfoque diferencial- poblacional se toma como reportar la caracterización de las unidades productivas atendidas/vinculada más no de una atención particular de los grupos.</t>
  </si>
  <si>
    <t>Registro en el formato del Sistema Unificado de Información Misional "SUIM".</t>
  </si>
  <si>
    <t>Subdirectora</t>
  </si>
  <si>
    <t xml:space="preserve">Secretaría Distrital de Desarrollo Económico										</t>
  </si>
  <si>
    <t xml:space="preserve">El valor de recurso disponible corresponde a los recursos destinados para llevar la oferta de programas, talleres, cursos  de fortalecimiento en materia de sostenibilidad ambiental y economía circular  al total de personas que asistan; es decir, la población beneficiada que impacta la meta. Estos datos son validados con el SEGPLAN y el SUIM - Sistema Único de Información.                                                                           </t>
  </si>
  <si>
    <t xml:space="preserve">FICHA TÉCNICA INDICADOR DE PRODUCTO 3.1.9. Guía para la definición e identificación de empleos verdes desde los servicios de gestión y colocación de empleo. </t>
  </si>
  <si>
    <t xml:space="preserve">El indicador corresponde al cumplimiento de las fases de la guía, las cuales serán como mínimo: 1. definición, 2. identificación y 3. implementación; esta última, a su vez, deberá contener estrategias para la implementación. Todo este proceso se deberá hacer de la mano de la Secretaría de Ambiente, como entidad líder y competente en el manejo conceptual y técnico de las estrategias de acción climática.
La Secretaría Distrital de Ambiente acompañará el proceso de construcción de la guía y aportará conceptual y técnicamente en el proceso de definición e identificación de la misma. </t>
  </si>
  <si>
    <t>El producto corresponde a la construcción de una guía que recopile las bases de conceptuales de Empleos Verdes, teniendo en cuenta los conceptos y criterios de las autoridades competentes en el tema ambiental; además, según la definición del mismo, se incluirán las estrategias de identificación de los empleos verdes y la forma de gestionar este tipo de empleos (según definición y procesos de identificación) desde los procesos de gestión y colocación de empleo, implementados a través de la Agencia Distrital de Empleo; se incluirá estrategia para la gestión de los mismos. 
Se aclara que el enfoque de género se toma como reportar la caracterización de las unidades productivas atendidas/vinculada más no de una atención particular de los grupos.</t>
  </si>
  <si>
    <t xml:space="preserve">Se medirá de acuerdo al desarrollo y avance en la construcción e implementación de las fases: 1. definición, 2. identificación y 3. implementación.										</t>
  </si>
  <si>
    <t>Archvos de la Subdirección de Empleo y Formación.</t>
  </si>
  <si>
    <t xml:space="preserve">Subdirector de Empleo y Formación                                                                                </t>
  </si>
  <si>
    <t>FICHA TÉCNICA INDICADOR DE PRODUCTO 3.1.10. Capacitación y divulgación de la predicción climática estacional para Bogotá D.C.</t>
  </si>
  <si>
    <t>Código Meta
  PDD</t>
  </si>
  <si>
    <t>Propósito 5 “Construir Bogotá-Región con gobierno abierto, transparente y ciudadanía consciente”; mediante Logro 29 “Posicionar globalmente a Bogotá como territorio inteligente (Smart City)”; a través del Programa 053 “Información para la toma de decisiones”, con el desarrollo de aplicativos y sistemas de integración como resultados del modelamiento y análisis de los datos de las diferentes áreas de la Secretaria de Ambiente para apoyar la toma de decisiones y fomentar la participación pública.</t>
  </si>
  <si>
    <t>Programa 053 “Información para la toma de decisiones”</t>
  </si>
  <si>
    <t>El Centro de Información y Modelamiento Ambiental de Bogotá (CIMAB), de la Secretaría Distrital de Ambiente, es un proyecto transversal que busca mejorar sus capacidades en el análisis de conflictos ambientales y generar conocimiento que permita a los tomadores de decisión basar las mismas de acuerdo con la evidencia y entender mejor las problemáticas, mediante la integración de información a través de modelos (geográficos o estadísticos), los cuales se realizan con dos propósitos fundamentales: dar explicación o realizar un pronóstico.
El CIMAB generará de forma mensual la actualización de los aplicativos y herramientas necesarios para realizar la capacitación y divulgación de la información de la Predicción Climática estacional para Bogotá. 
El indicador mostrará el número de actividades de capacitación y divulgación que se efectúen en torno a las herramientas construidas para la visualización y análisis de la predicción climática estacional para Bogotá D.C.</t>
  </si>
  <si>
    <t>Se realizarán capacitaciones que le permitirán a cualquier usuario entedentender, desde cero, la importancia de la predicción climática, para lo cual se presentarán conceptos climáticos y su diferencia con el tiempo atmosférico, la variabilidad en el clima estacional, la metodología usada para realizar la predicción del clima y su interpretación probabilística y deterministica, además de las fuentes usadas para realizar el proceso. Lo anterior, le permitirá a los diversos usuarios entender los productos generados en la plataforma de predicción climática y, de esta forma, asimilar e incorporar esta información al interior y en las mejoras de sus procesos sectoriales o productivos. 
Por su parte, el proceso de divulgación permitirá que los profesionales encargados en los diversos sectores de interés, conozcan la predicción climática más probable y actualizada para los próximos meses y se acerquen al uso de las herramientas visuales dispuestas en el CIMAB, como son los volúmenes de precipitación esperados, el índice de precipitación, los valores de probabilidad, el módulo de análisis y los resultados en los procesos estadísticos de verificación del producto.</t>
  </si>
  <si>
    <t xml:space="preserve">Territorial </t>
  </si>
  <si>
    <t>Actividades de capacitación y divulgación</t>
  </si>
  <si>
    <t>CIMAB</t>
  </si>
  <si>
    <t>Se sumará la cantidad de actividades de capacitación y divulgación que se realicen alrededor de las temáticas de la Predicción del Clima para Bogotá D.C.</t>
  </si>
  <si>
    <t>Actas de evidencias de actividades de capacitación y divulgación de la Predicción Climática para Bogotá D.C, según se hayan efectuado con diversos públicos ciudadanos y entidades públicas y privadas. La información de las actividades realizadas estará disponible en: https://prediccion-climatica.ambientebogota.gov.co/inicio</t>
  </si>
  <si>
    <t>Desde 2024</t>
  </si>
  <si>
    <t>Subsecratario General</t>
  </si>
  <si>
    <t>Subsecretaría General / Centro de Información y Modelamiento Ambiental de Bogotá (CIMAB)</t>
  </si>
  <si>
    <t>FICHA TÉCNICA INDICADOR DE RESULTADO 3.2. Participación ciudadana para la acción climática</t>
  </si>
  <si>
    <t>P3.2.1 - Número de proyectos de participación ciudadana implementados.
P3.2.2 - Número de redes de cuidadoras y cuidadores del entorno ambiental conformadas.
P3.2.3 - Número de acciones afirmativas que promuevan la participación de las mujeres en las instancias de gobernanza del Sistema Distrital de Gestión del Riesgo y Cambio Climático.
P3.2.4 - Número de análisis de pertinencia realizados.</t>
  </si>
  <si>
    <t>Insituto Distrital de Gestión de Riesgos y Cambio Climático</t>
  </si>
  <si>
    <t>El indicador registrará el número de actividades realizadas por el IDIGER que logren la participación ciudadana en los proyectos comunitarios y/o para la generación de conocimiento asociada a la acción climática y a la gestión del riesgo de desastres en las localidades del Distrito Capital. Para esto, promoverá y realizará espacios que vinculen la activa participación de las ciudadanas y los ciudadanos, bien sea en espacios de consulta, de socialización, de ejecución de proyectos.</t>
  </si>
  <si>
    <t>Realizar actividades en procesos de participación en proyectos comunitarios y/o generación de conocimiento para la acción climática.
La fórmula del indicador es: Sumatoria de actividades que vinculen a las personas a los proyectos de participación ciudadana para la acción climática</t>
  </si>
  <si>
    <t>Actas de reunión y registro fotografico.</t>
  </si>
  <si>
    <t>Subdirector para la Reducción del Riesgo y Adaptación al Cambio Climático</t>
  </si>
  <si>
    <t>Subdirección de Reducción del Riesgo</t>
  </si>
  <si>
    <t>FICHA TÉCNICA INDICADOR DE PRODUCTO 3.2.1. Proyectos de participación ciudadana para la acción climática (adaptabilidad, resiliencia y la gestión del riesgo climático local).</t>
  </si>
  <si>
    <t>Número de actividades que vinculen a las personas a los proyectos de participación ciudadana para la acción climática.</t>
  </si>
  <si>
    <t>El indicador mide la cantidad de proyectos (iniciativas sociales o comunitarias) implementados que tengan como objeto el desarrollo de capacidades técnicas y organizativas de las comunidades para reducir las vulnerabilidades e incrementar la resiliencia frente a las variaciones climáticas.</t>
  </si>
  <si>
    <t>El producto busca promocionar proyectos e iniciativas comunitarias para el desarrollo de las capacidades de adaptación y para minimizar las afectaciones de las amenzas climáticas.
Los proyectos (iniciativas sociales o comunitarias) se realizarán en el marco de la Estrategia de Innovación Social para el Desarrollo de Iniciativas con Participación Social y Comunitaria que contribuyan con el desarrollo de capacidades técnicas y organizativas de las comunidades.
Las iniciativas sociales o comunitarias corresponden a propuestas o proyectos diseñados e implementados por organizaciones sociales o comunitarias, a través de un proceso co-creativo abierto y colaborativo, para alcanzar un beneficio colectivo, que satisface una necesidad en gestión del riesgo o en adaptación al cambio climático.                                                    
Las iniciativas con participación social y comunitaria (IcPSC) promueven acciones participativas, colaborativas y co-creativas, tendientes al fortalecimiento de las capacidades técnicas y organizativas de las comunidades en materia de gestión del riesgo y adaptación al cambio climático.</t>
  </si>
  <si>
    <t>R3.2 - 162 actividades que vinculan a las personas a los proyectos de participación ciudadana para la acción climática.</t>
  </si>
  <si>
    <t>Proyectos o iniciativas comunitarias</t>
  </si>
  <si>
    <t>Informe ejecutivo del proyecto (iniciativa) implementada realizando la descripción de las acciones desarrolladas y el aporte ciudadano que mediante la iniciativa desarrollada se logra impactar en la protección de derechos humanos para dar cuentas del grado de oportunidad efectiva que tienen las personas de expandir sus capacidades.</t>
  </si>
  <si>
    <t>Listas de asistencia, registro fotográfico, documentos soportes (actas de reunión, correos, comunicados).</t>
  </si>
  <si>
    <t xml:space="preserve">FICHA TÉCNICA INDICADOR DE PRODUCTO 3.2.2. Redes de cuidadoras y cuidadores del entorno ambiental </t>
  </si>
  <si>
    <t>Propósito 1 - Hacer un nuevo contrato social con igualdad de oportunidades para la inclusión social, productiva y política</t>
  </si>
  <si>
    <t>22 - Transformación cultural para la conciencia ambiental y el cuidado de la fauna doméstica</t>
  </si>
  <si>
    <t>El indicador hace referencia a la conformación de redes de cuidadoras y cuidadores como metodología para la implementación de procesos de participación en el marco de la estrategia de concertacion social con la ciudadanía. Las redes de cuidadores se caracterizan por los siguientes aspectos:
Definición de participación en el marco del procedimiento de la entidad: Es un derecho Constitucional del ciudadano que le confiere participar activamente en la toma de decisiones en torno a las afectaciones de su entorno ambiental, económico, político y social. “Entiéndase la participación ciudadana como el derecho al ejercicio pleno del poder de las personas que en condición de sujetos sociales y políticos, y de manera individual o colectiva transforman e inciden en la esfera pública en función del bien general y el cumplimiento de los derechos civiles, políticos, sociales, económicos, ambientales y culturales, mediante procesos de diálogo, deliberación y concertación entre actores sociales e institucionales, para materializar las políticas públicas, bajo los principios de dignidad humana, equidad, diversidad, incidencia. La participación se realizará sin discriminación por situación de discapacidad, ciclo vital, sexual, política, económica, ética, cultural o de cualquier índole.” (Decreto 503 del 2011, articulo 2).
-Procesos de participación con grupos ciudadanos, comunitarios, colectivos, organizaciones y/o instituciones.
-Buscan generar procesos de cuidado y transformación de sus territorios.
-Cuentan con al menos cuatro (4) integrantes.  
-Son abiertas, participativas e incluyentes.  
-Tienen motivaciones y actuaciones transparentes, no guiadas por intereses particulares.  
-Se orientan por intereses ambientales y colectivos.  
-Las decisiones deben ser tomadas en consenso.  
-Deben promover la formación y la participación ambiental.  
-Deben ser espacios para el ejercicio de la corresponsabilidad, la ciudadanía ambiental y el acompañamiento a los líderes sociales y ambientales. 
-Se conforman mediante un acta concertada y se adelantan acciones de cuidado y corresponsabilidad con los entornos ambientales del grupo.</t>
  </si>
  <si>
    <t>El producto hace referencia a procesos de participación acompañados por parte del Jardín Botánico de Bogotá en la ciudad, con el fin de implementar el enfoque de corresponsabilidad incluido en la estrategia de concertación social. El Jardín Botánico implementa las redes de cuidadores y cuidadoras del entorno ambiental, ofreciendo contenidos pedagógicos y actividades de fortalecimiento conceptual y del tejido social. Las actividades en el marco de las redes  incluyen jornadas de embellecimiento, recuperación y apropiación de coberturas vegetales, incluyendo huertas y ecosistemas naturales de los territorios, adicionalmente se adelantan espacios de diálogo, reuniones de seguimiento a través de los planes de acción, talleres de propagación y conocimiento de la flora a través de talleres de pigmentos vegetales, entre otros que contribuyen a la apropiación del conocimiento sobre la biodiversidad.</t>
  </si>
  <si>
    <t>R3.2. - 162 actividades que vinculan a las personas a los proyectos de participación ciudadana para la acción climática.</t>
  </si>
  <si>
    <t>Redes</t>
  </si>
  <si>
    <t>Subdirección Educativa y Cultural del Jardín Botánico</t>
  </si>
  <si>
    <t>Localidad y barrio</t>
  </si>
  <si>
    <t>Las evidencias del número de redes conformadas se sopotará por medio de actas y listados de asistencia, siguiendo los procedimientos de la entidad.</t>
  </si>
  <si>
    <t>Reporte a planeación.</t>
  </si>
  <si>
    <t>Coordinador de participación</t>
  </si>
  <si>
    <t>Jardìn Botánico José Celestino Mutis</t>
  </si>
  <si>
    <t>Este producto se medirá en número de redes. De manera adicional, el costo estimado es calculado con el valor actual (año 2023) y deberá ser ajustado de acuerdo a incremento anual.</t>
  </si>
  <si>
    <t>FICHA TÉCNICA INDICADOR DE PRODUCTO 3.2.3. Participación de las mujeres en toda su diversidad en las instancias de gobernanza del Sistema Distrital de Gestión del Riesgo y Cambio Climático</t>
  </si>
  <si>
    <t>El indicador mide el número de acciones afirmativas para la promoción de la participación de la mujer en las instancias de orientación y coordinación del Sistema Distrital de Gestión de Riesgos y Cambio Climático (SDGR-CC) establecidas en el Acuerdo 546 de 2013 (Consejo Distrital para Gestión de Riesgos y Cambio Climático, Instituto Distrital de Gestión de Riesgos y Cambio Climático,Consejos Locales de Gestión de Riesgos y Cambio Climático).</t>
  </si>
  <si>
    <t>Se desarrollarán acciones específicas para promover la participación de las mujeres en las instancias de orientación y coordinación del Sistema Distrital de Gestión de Riesgos y Cambio Climático (SDGR-CC) establecidas en el Acuerdo 546 de 2013, y fortalcer los procesos de sensibilización y participación con las mujeres del Distrito Capital.
Se entiende por acción afirmativa (Política pública de Mujer y Género): acciones deliberadas para elevar la representación de las mujeres en espacios educativos, laborales, políticos entre otros.
• Son acciones que buscan mitigar las consecuencias de exclusión que tienen las prácticas discriminatorias hacia las mujeres.
• Son acciones concretas que puede realizar el Estado (ejemplos: ley de cuotas, o medidas de promoción de las mujeres en la ciencia y la tecnología).</t>
  </si>
  <si>
    <t>Gestión Local IDIGER</t>
  </si>
  <si>
    <t>Reporte de acciones afirmativas para la promoción de la paridad en las instancias del SDGR-CC.</t>
  </si>
  <si>
    <t>Actas de las instancias del SDGRD-CC.</t>
  </si>
  <si>
    <t>Profesional Especializada 222-29</t>
  </si>
  <si>
    <t>FICHA TÉCNICA INDICADOR DE PRODUCTO 3.2.4. Análisis de pertinencia de creación de una dependencia destinada a los temas de cambio climático en la Secretaria Distrital de Ambiente</t>
  </si>
  <si>
    <t>El indicador contabilizará el número de análisis de pertinencia que se realicen asociados a procesos, procedimientos, cargas laborales, funciones y estructura de la entidad.</t>
  </si>
  <si>
    <t xml:space="preserve">Se requiere determinar la pertinencia de crear una dependencia destinada a los temas de cambio climático en la Secretaria Distrital de Ambiente, por lo cual se harán los análisis de pertinencia requeridos para determinar si es necesario establecer funciones para la dependencia y caracterización y creación de los procesos con sus respectivos procedimeintos; luego, el levantamiento de cargas para establecer la cantidad de empleos que tendría la dependecia y el manual de funciones y competencias laborales de los respectivos empleos.
Este producto es necesario en el marco del fortalecimiento de la gobernanza en torno a la acción climática de la ciudad debido a que actualmente, al interior de la Secretaría de Ambiente y pesar de que somo los líderes de la Política de Acción Climática de la ciudad, solo un área de la Secretaría tiene una misionalidad relacionada con la lucha contra el cambio climático. Se vuelve necesario, entonces, garantizar la institucionaliad al servicio de la ciudadanía para liderar el seguimiento y apoyo a la implementación de la Política de Acción Climática en el corto, mediano y largo plazo. </t>
  </si>
  <si>
    <t xml:space="preserve">Se mide el número de análisis de pertinencia finalizados. </t>
  </si>
  <si>
    <t>Dirección de Gestión Corporativa de la Secretaría Distrital de Ambiente.</t>
  </si>
  <si>
    <t>Directora de Gestión Corporativa</t>
  </si>
  <si>
    <t>FICHA TÉCNICA INDICADOR DE RESULTADO 3.3. Información para el seguimiento y la toma de decisiones frente a la acción climática</t>
  </si>
  <si>
    <t>P 3.3.1 Documento técnico de estudio de fuentes de financiamiento climático para la implementación de la política de acción climática (Relación directa).
P 3.3.2 Documento de estudio de diagnóstico de viabilidad para elaborar un presupuesto climático en Bogotá (Relación directa).
P 3.3.3-Documentos Marco de Referencia Sostenible para la emisión de bonos temáticos (Relación indirecta).
P 3.3.4-Inventario distrital de emisiones y absorciones de Gases de Efecto Invernadero (GEI) (Relación directa).
P 3.3.5-Escenarios de proyección de emisiones de Gases de Efecto Invernadero (GEI) (Relación directa).
P 3.3.6-Estrategia de seguimiento de la transición tecnológica del Distrito mediante el monitoreo y análisis de Black Carbon (Relación indirecta).
P 3.3.7-Sistema de monitoreo y alerta temprana en calidad del aire de la ciudad que incluya los efectos del cambio climático (Relación indirecta).
P 3.3.8-Evaluación de Riesgos Climáticos (ERC) actualizada periódicamente (Relación directa).
P 3.3.9-Monitoreo de las áreas para la restauración ecológica (Relación directa).
P 3.3.10-Actualización del Sistema de Información para la Gestión de Riesgos y Cambio Climático (SIRE) con el componente de adaptación al cambio climático (Relación directa).
P 3.3.11-Creación y funcionamiento del Centro de Modelación de Escenarios sobre Eventos Hidrometeorológicos e Hidroclimáticos del Distrito Capital (Relación directa).
P 3.3.12-Trazador presupuestal para la gestión climática (Relación directa).</t>
  </si>
  <si>
    <t>El indicador es un indicador compuesto por dos piezas de información que tienen un peso igual y se mide en porcentaje. La primera parte (con un peso del 50% en el indicador) es la fracción de las personas responsables de productos o resultados de la polìtica de acciòn climàtica que manifiestan haber consultado la informaciòn de acciòn climàtica (los reportes y publicaciones generados como productos asocuados al resultado 3.3) dentro del total de  responsables de productos o resultados de esta polìtica. Esta parte del indicador compuesto busca reportar el uso que los funcionarios y contratistas del distrito estàn haciendo de la informaciòn producida para el desarrollo de sus actividades y la entrega de los productos y resultados de la polìtica. El segundo componente del indicador compuesto busca capturar el acceso a la informaciòn que tiene la ciudadanìa para mejorar sus capacidades de participaciòn en los temas de ciudad, en la toma de acciòn climàtica, en el monitoreo de la implementaciòn de la polìtica (incluyendo los procesos de las veedurìas ciudadanas), entre otros. Ese segundo componente del indicador (con un peso del 50% en el indicador) reporta la fracciòn de informes o reportes publicados para consulta libre de la ciudadanìa entre el total de informes o reportes generados a partir de los productos asociados al resultado 3.3.
La fórmula de càlculo del indicador (Unidades: porcentaje): 100*(((Número de responsables de producto que manifiestan haber consultado la información de acción climática / Número total de responsables de la acción climática) * 0,5) + (Número de reportes publicados para acceso libre / Número total de reportes generados a partir de los productos 3.3.1 a 3.3.13) * 0,5)</t>
  </si>
  <si>
    <t>Porcentaje</t>
  </si>
  <si>
    <t>2024</t>
  </si>
  <si>
    <t>El indicador es un indicador compuesto por dos piezas de información que tienen un peso igual. La primera pieza de información es un sondeo que deberá preparar la Dirección de Control Ambiental y hacer llegar por medio electrónico a todos los responsables y corresponsables de productos designados en este plan de acción. En ese sondeo se listarán los informes y publicaciones generadas a partir de los productos que hacen parte del resultado 3.3 y que generan publicaciones. La persona a quien se le hace el sondeo deberá seleccionar (y para ello se formulará la pregunta correspondiente) los informes, reportes o publicaciones que ha consultado de esa lista y que ha usado (o su equipo) en el marco del desarrollo de sus funciones o en las labores para la entrega del producto con el cual está relacionado en la política de acción climática.  La Dirección de Control Ambiental definirá, antes de realizar el sondeo cuàl es el porcentaje de publicaciones (redondeado al entero màs cercano para convertirlo en nùmero de reportes) que deberìa marcar una persona para considerar que ella hace parte del total de personas que ha consultado la infoprmaciòn. Por ejemplo: si en el periodo del sondeo se publicaron siete reportes y se define que se considera que una persona ha consultado los reportes (para efectos de este indicador) si marca el 30% o màs de las opciones (30%*7 reportes= 2.1, redondeado a 2), alguien que haya marcado 2 o màs reportes se considerara como perteneciente al subconjunto "Responsables de producto que manifiestan haber consultado la información de acción climática ". 
Para la segunda parte de informaciòn, se considerarà que un informe o reporte es pùblico si se encuentra alojado para descarga libre de la ciudadanìa en el sitio web del observatorio ambiental de Bogotà o un sitio que los sustituya. 
La fórmula de cálculo del indicador de resultado es: 100*(((Número de responsables de producto que manifiestan haber consultado la información de acción climática / Número total de responsables de la acción climática) * 0,5) + (Número de reportes publicados para acceso libre / Número total de reportes generados a partir de los productos 3.3.1 a 3.3.13) * 0,5)</t>
  </si>
  <si>
    <t>Reporte del observatorio ambiental de Bogotá y encuesta a ser realizada cada periodo de reporte por parte de la Dirección de Control Ambiental y la Subdirección de Planes y Políticas Ambientales de la Secretaría Distrital de Ambiente de Bogotá</t>
  </si>
  <si>
    <t>No existe</t>
  </si>
  <si>
    <t>FICHA TÉCNICA INDICADOR DE PRODUCTO 3.3.1.  Documento técnico de estudio de fuentes de financiamiento climático para la implementación de la política de acción climática.</t>
  </si>
  <si>
    <t>Información para el seguimiento y la toma de decisiones frente a la acción climática.</t>
  </si>
  <si>
    <t>Secretaría Distrital de desarrollo Económico</t>
  </si>
  <si>
    <t xml:space="preserve">El indicador presenta el avance en las fases de trabajo para obtener el documento que sirva como marco de referencia para deterinar las posibles nuevas fuentes de financiamiento para la política. 1a fase identificación de fuentes nación; 2da fase identificación de fuentes con Banca Multilateral; 3ra fase, identificación de fuentes sector privado; 4ta fase análisis de fuentes distritales.   </t>
  </si>
  <si>
    <t xml:space="preserve">El documento evalúa la disponibilidad de recursos para el financiamiento de la acción climática en el Distrito proveniente de transferencias del Gobierno Nacional (impuesto al carbono, fondos ambientales, recursos PGN, regalías, entre otros), junto con posibles fuentes de Banca Multilateral y de Cooperación Internacional con recursos de crédito para el financiamiento de programas en temas ambientales, al igual que los recursos que se pueden gestionar con el sector privado a través de Asociación Público Privadas (APP's), y otros mecanismos de financiamiento.
Igualmente, se evaluarán los recursos que se incluyen actualmente para el plan de acción climática por parte del Distrito, a través de recursos propios y financiamiento con bonos verdes. De tal forma que la identificación de los recursos disponibles de las fuentes mencionadas, permitirá evaluar la disponibilidad de recursos que contribuya a la implementación gradual del plan de acción climática y contribuir a su sostenibilidad en el largo plazo, teniendo en cuenta que la política va hasta el año 2050.
En particular, para el caso del Distrito se analizarán posibles fuentes que se pueden implementar para el financiamiento de la acción climática con nuevos instrumentos asociados al ordenamiento territorial, entre ellos los relacionados con captura de valor del suelo, cargos y tarifas vinculados al uso de servicios e infraestructura, obligaciones a desarrolladores, e impuestos verdes para el ámbito territorial, acorde con lo establecido por el Gobierno Nacional. </t>
  </si>
  <si>
    <t>R3.3 - 100% de la información para el seguimiento y la toma de decisiones frente a la acción climática.</t>
  </si>
  <si>
    <t>OAP-SDH</t>
  </si>
  <si>
    <t>Suma de documentos</t>
  </si>
  <si>
    <t>Dirección de Estadísticas y Estudios Fiscales - Secretaría de Hacienda</t>
  </si>
  <si>
    <t>No aplica</t>
  </si>
  <si>
    <t>oguzman@sdh.gov.co</t>
  </si>
  <si>
    <t>FICHA TÉCNICA INDICADOR DE PRODUCTO 3.3.2. Documento de estudio de diagnóstico de viabilidad para elaborar un presupuesto climático en Bogotá</t>
  </si>
  <si>
    <t xml:space="preserve">Mide la elaboración del documento </t>
  </si>
  <si>
    <t xml:space="preserve">En las estructuras de gobernanza de la ciudad, las partes interesadas relevantes para la acción climática suelen estar fragmentadas en términos de sector y escala, lo que dificulta pasar de objetivos climáticos ambiciosos y de alto nivel a acciones cumplidas. La implementación efectiva requiere que la acción climática se integre en las operaciones diarias, roles, responsabilidades y formas de trabajo de cada entidad distrital y en la cooperación interinstitucional. El proceso de presupuestación estará alineado con las políticas de los gobernantes y plasmará sus objetivos de reducción de la huella de carbono. 
Las medidas climáticas se proponen, implementan, monitorean y reportan de acuerdo con el ciclo presupuestal, teniendo en cuenta la planeación financiera, los productos,  metas y  resultados y estos estarán articulados con las políticas de la nación que se dispongan en materia ambiental y  de financiamiento. 
Acciones a incluir en la ficha del indicador del estudio de viabilidad: 
Generación de conocimiento y construcción de capacidades en el distrito: El presupuesto climático funciona mejor si se desarrolla a través de la colaboración y el diálogo entre todos los actores relevantes dentro del gobierno de la ciudad. Para esto se necesitan capacitaciones y construcción de competencias en todos los niveles para funcionarios y contratistas. Esto puede incluir campañas para generar conciencia sobre cómo las experiencias de otras ciudades al implementar presupuestos climáticos, y/o como el cambio climático podría afectar la ciudad y los sectores relevantes (cuando sea posible, basándose en una evaluación de riesgos del cambio climático), la relevancia del trabajo de los departamentos para el perfil de emisiones de la ciudad y cualquier beneficio adicional asociado con las acciones climáticas etc. 
i)        El rol de La SDH, estará enfocado en la incorporación de variables climáticas para la asignación del presupuesto a las entidades del distrito. 
ii)        En cuanto a la responsabilidad esta plasmada en la entrega del producto y en la puesta en marcha de los resultados que se obtengan del mismo.  
Propuesta para adaptar los procesos presupuestarios de la ciudad para desarrollar procesos integrados con el presupuesto climático: El documento de orientación del presupuesto, las instrucciones, proceso o equivalentes pueden incluir disposiciones generales y específicas para movilizar a los sectores distritales a proponer medidas climáticas. Podría establecer, por ejemplo, que todas las entidades son responsables de identificar y presentar las medidas apropiadas para reducir las emisiones y/o adaptarse al cambio climático en su área de trabajo e informadas por inventario de emisiones, la evaluación de riesgos climáticos y los productos/ resultados esperados definidos en la Política de Acción Climática de Bogotá.  
Propuesta para integrar el seguimiento, la evaluación y la presentación de informes del presupuesto climático en los informes presupuestarios ordinarios: Así como un presupuesto climático hace uso de un sistema de gobernanza existente, el presupuesto financiero para impulsar la implementación de la agenda climática de una ciudad. Es fundamental que se establezcan indicadores cuantitativos y/o cualitativos claros para medir el progreso en un período determinado. Los indicadores deben desarrollarse en colaboración con los responsables de implementar las medidas.
</t>
  </si>
  <si>
    <t>Se mide la obtencion del documento</t>
  </si>
  <si>
    <t>FICHA TÉCNICA INDICADOR DE PRODUCTO 3.3.3. Documentos Marco de Referencia Sostenible para la emisión de bonos temáticos.</t>
  </si>
  <si>
    <t>El documento es el marco de referencia analítico para el estudio de los posibles proyectos y categorías presupuestales que permitan hacer seguimiento al portafolio de proyectos contenidos dentro de las mismas tanto a nivel de compromiso presupuestal, fuente de cupo crédito y ejecución. Así mismo se definen los KPI asociados al marco de referencia, para su seguimiento y verificación por opinadores externos.</t>
  </si>
  <si>
    <t xml:space="preserve">Mide la entrega del documento marco de referencia para bonos sostenibles (verdes y sociales) del Distrito de Bogotá en el marco de Memorando de Entendimiento con el Global Green Growth Institute (GGGI) </t>
  </si>
  <si>
    <t>El documento define una serie de líneamientos y criterios técnicos en materia de transparencia y divulgación, que define la destinación del uso de los recursos obtenidos en el mercado de capitales para financiar los proyectos del Plan de Desarrollo Distrital que contienen un impacto ambiental o social con base en unas  categorías presupuestales que permiten hacer seguimiento al portafolio de proyectos contenidos dentro de las mismas tanto a nivel de compromiso presupuestal, fuente de cupo crédito y ejecución. Así mismo se definen los KPI asociados a las categorías elegibles para su seguimiento y verificación por opinadores externos.</t>
  </si>
  <si>
    <t>Este marco de referencia permite el acceso a recursos del mercado de capitales local e internacional para la consecución de los recursos necesarios para el financiamiento de las inversiones en proyectos que tienen impacto a nivel ambiental y social, para la consecución de las metas planteadas dentro de los ODS del Distrito.</t>
  </si>
  <si>
    <t>Sumatoria de los documentos de marco de refernecia Sostenible para la emisión de bonos temáticos</t>
  </si>
  <si>
    <t xml:space="preserve">Dirección Distrital de Crédito Público </t>
  </si>
  <si>
    <t>FICHA TÉCNICA INDICADOR DE PRODUCTO 3.3.4. Inventario distrital de emisiones y absorciones de Gases de Efecto Invernadero (GEI)</t>
  </si>
  <si>
    <t>Este indicador tiene una relación directa con el indicador de resultado 3.3.</t>
  </si>
  <si>
    <t>02 -cambiar nuestros hábitos de vida para reverdecer a Bogotá y adaptarnos y mitigar la crisis climática.</t>
  </si>
  <si>
    <t>27 - Cambio cultural para la gestión de la crisis climática</t>
  </si>
  <si>
    <t>El indicador mide la cantidad de informes validados que contienen el compilado de inventario de emisiones y absoriciones de Gases de Efecto Invernadero de la ciudad de Bogotá para un año.</t>
  </si>
  <si>
    <t>El producto "Inventario de emisiones y absorciones de Gases de Efeto Invernadero" hace referencia al documento resultante de la estimación, compilación y validación de las emisiones de gases de efecto invernadero de la ciudad para un periodo de tiempo específico. Esta información permite revisar el estado de la ciudad en cuanto a las emisiones GEI y a los resultados de los esfuerzos para la mitigación al cambio climático.</t>
  </si>
  <si>
    <t>El producto ""Inventario de emisiones y absorciones de Gases de Efecto Invernadero"" hace referencia al documento resultante de la estimación, compilación y validación de las emisiones de gases de efecto invernadero de la ciudad para un periodo de tiempo específico. Esta información permite revisar el estado de la ciudad en cuanto a las emisiones GEI y a los resultados de los esfuerzos para la mitigación al cambio climático. 
Se espera que la información del inventario corresponda a las emisiones y absorciones GEI registradas para la ciudad con un máximo de dos años de rezago. Esto debido al rezago propio esperado de la información base utilizada para la estimación y compilación de los inventarios.</t>
  </si>
  <si>
    <t>inventarios</t>
  </si>
  <si>
    <t>Dirección de Control Ambiental de la Secretaria Distrital de Ambiente</t>
  </si>
  <si>
    <t>Se toma como "Inventario de emisiones y absorciones de Gases de Efecto Invernadero publicado" aquel documento que contiene en detalle el proceso de recaudo de información, estimación y compilación de las emisiones de GEI de la ciudad de conformidad con las directrices del IPCC y el Protocolo Global de inventario de emisiones GEI a escala Comunitaria - GPC, y que ha surtido un proceso de validación sobre los datos presentados.</t>
  </si>
  <si>
    <t>Se toma como ""Inventario de emisiones y absorciones de Gases de Efecto Invernadero publicado"" aquel documento que contiene en detalle el proceso de recaudo de información, estimación y compilación de las emisiones de GEI de la ciudad de conformidad con las directrices del IPCC y el Protocolo Global de inventario de emisiones GEI a escala Comunitaria - GPC, y que ha surtido un proceso de validación sobre los datos presentados.
Este inventario debe presentar información de las emisiones y absorciones de GEI de la ciudad lo más actualizada posible, esperando un rezago en los datos de no más de dos años.</t>
  </si>
  <si>
    <t>FICHA TÉCNICA INDICADOR DE PRODUCTO 3.3.5. Escenarios de proyección de emisiones de Gases de Efecto Invernadero (GEI)</t>
  </si>
  <si>
    <t>El producto tiene relación directa con el resultado 3.3. La actualización de los escenarios de emisión sirve, junto con las actualizaciónes de los inventarios de GEI y de black de fuente de información para identificar el estado actual y la proyección de estados futuros de las emisiones en la ciudad y son necesarios para evaluar el cumplimiento de las metas fijadas en algunos de los productos y resultados planteados en la presente política.</t>
  </si>
  <si>
    <t xml:space="preserve">El indicador mide la cantidad de actualizaciones de las proyecciones de emisiones de gases de efecto invernadero a 2050 en Bogotá. Las actualizaciones se entienden como el ajuste de los años históricos en las proyecciones para reflejar el avance hasta la fecha de elaboración en las emisiones de la ciudad y para incorporar el nuevo conocimiento e información de la evolución a futuro de las variables de proyección ( por ejemplo PIB, evolución de la población, composición de la matriz energética, métodos de disposición final de residuos, entre otros). </t>
  </si>
  <si>
    <t>Cada reporte de actualización debe contener: 1) el esceanrio BAU elaborado en 2020 en el marco del Plan de Acción Climática para la ciudad (este escenario se deja estático, no debe ser actualizado nunca y sirvió como referencia para la definición de las metas de emisión. El escenanario BAU (Business as Usual, por sus siglas en inglés) se define como el escenario que muestra cómo incrementarían las emisiones si no se realizarán acciones o esfuerzos de mitigación de gases de efecto invernadero. El recálculo de un BAU implicaría un cambio en los niveles de emisión de las metas de emisión. Por este motivo se recomienda energéticamente no volver a calcular ese escenario BAU). 2) Escenario cumplimiento de metas: la proyección del escenario de cumplimiento de las metas de emisión que llevan a la carbono neutralidad en 2050 (este escenario tampoco debe actualizarse, a no ser que la ciudad decida anticipar el obejtivo de carbono neutralidad o incrementar la ambición). 3) Escenario de mitigación: el escenario que incorpora el resultado de las emisiones de gases de efecto invernadero a la fecha más reciente disponible y la proyección de las emisiones de la ciudad a 2050 en el que se incluya toda la información reciente y las medidas de mitigación en implementación o planeadas para  dar cumplimiento al objetivo de mitigación y carbono neutralidad en la ciudad.</t>
  </si>
  <si>
    <t>La actualización y publicación de los escenarios de proyección de emisiones de GEI en Bogotá permite mejorar la capacidad del Distrito para la evalaución y seguimiento de las metas de mitigación del cambio climático en la medida en que permite comparar la trayectoria actual y prevista de emisiones contra un escenario de inacción (BAU de 2017) y el escenario ambicioso de cumplimiento (que lleva a carbono neutralidad en 2050) para identificar el nivel de éxito de las iniciativas, programas, medidas y proyectos de desarrollo bajo en carbono implementados en la ciudad o planeados para una implementación futura. Esta comparación arroja información valiosa para guiar la toma de decisiones de política para la mitigación del cambio climático en la ciudad.</t>
  </si>
  <si>
    <t>La actualización se considera completados en su totalidad en el momento de estar lista para publicación o ya publicada en el Obsevartorio Ambiental de Bogotá.</t>
  </si>
  <si>
    <t>Observatorio Ambiental de Bogotá</t>
  </si>
  <si>
    <t>FICHA TÉCNICA INDICADOR DE PRODUCTO 3.3.6. Estrategia de seguimiento de la transición tecnológica del Distrito mediante el monitoreo y análisis de Black Carbon.</t>
  </si>
  <si>
    <t xml:space="preserve">El Black carbon es un contaminante que en general tiene dos origenes bien diferenciados, la quema de biomasa y la quema de combustibles fósiles, a través de su monitoreo y adecuado análisis es posible establecer (dentro de las incertidumbres propias de la detección) su origen y de esta manera realizar seguimientos dentro de un marco estadístico, de su comportamiento interanual. Este seguimiento dependiendo del enfoque, (metodología diseñada dentro de la estrategia de seguimiento) puede vincularse con los avances realizados por el distrito en términos de mejoramiento tecnológico de fuentes de combustión fijas, transición tecnlogica y/o descarbonización del sector transporte entre otros; de igual manera puede servir para establecer impactos de ciertos eventos regionales relacionados con incendios y cambio climático. Todo lo anterior contribuye al resultado final esperado que es el de mejorar la información y las capacidades del Distrito para la evaluación y el seguimiento de las metas de mitigación del cambio climático en la ciudad.                                                                                 </t>
  </si>
  <si>
    <t>El indicador se basa determinar el avance e implementación de la estrategia de seguimiento a la trancisión tecnológica del distrito a través del monitoreo de Black carbon, determinando la razon porcentual entre las actividades desarrolladas y las actividades planteadas para tal fin.</t>
  </si>
  <si>
    <t>Se establece la formulación de una estrategia que permita realizar el seguimiento de acciones o conjunto de estas (proyectos) lideradas dentro del Disrito y que estén relacionados con la transición tecnológica en ambitos como el industrial, la movilidad y adicionalmente efectos del cambio climático reflejados en eventos extremos como incendios forestales a nivel local o regional. La estrategia deberá incluir como mínimo la determinación de los proyectos susceptibles de seguimiento, localización de los puntos de monitoreo requeridos (existentes o nuevos) conforme a las acciones del Plan de gestióm Integral de la Calidad del Aire de Bogotá 2030 (Plan Aire 2030), la metodología de validación, procesamiento, análisis y eveluación de datos y el cálculo de beneficios. Adicionalmente, y de ser posible, deberá incluir una metodoñogía para el análisis de posibles proyecciones de beneficios o tendencias que permitan trazar metas futuras.
La Dirección de Control Ambiental (DCA) en su rol de corresponsabilidad ejecutará acciones de coordinación con la Subdirección de Calidad del Aire, Auditiva y Visual (SCAAV) para la compilación de Inventarios de emisiones de Carbono Negro (CN) en el marco de la consolidación de los Inventarios de emisiones y absorciones de GEI de Bogotá D.C.; entendiendo los efectos de este contaminante no solo en el deterioro de la calidad del aire sino también por su aporte al calentamiento de la atmósfera al ser considerado como un Contaminante Climático de Vida Corta (CCVC) (Ver IPCC, 2013). Asimismo, la Dirección de Control Ambiental contribuirá con el seguimiento a las acciones orientadas hacia el abatimiento de las emisiones de los CCVC en el marco del Monitoreo, Evaluación y Reporte (MER) de las acciones de mitigación del cambio climático en el corto plazo en la ciudad de Bogotá D.C.</t>
  </si>
  <si>
    <t>Subdirección de Calidad del Aire, Auditiva y Visual de la Secretaría Distrital de Ambiente</t>
  </si>
  <si>
    <t>Ciudad</t>
  </si>
  <si>
    <t>El desarrollo y ejecución de la estrategia se determina mediante la valoración del avance anual de actividadedes en el componente de planeación estructuración e implementación de la estrtegía en el periodo de duración de los proyectos del PGICAB 2030.</t>
  </si>
  <si>
    <t>En el presupuesto se integran los proyectos asociades de Plan Aire, más los correspondiente a renovación de equipos y consumibles de monitorés</t>
  </si>
  <si>
    <t>FICHA TÉCNICA INDICADOR DE PRODUCTO 3.3.7. Sistema de monitoreo y alerta temprana en calidad del aire de la ciudad que incluya los efectos del cambio climático.</t>
  </si>
  <si>
    <t>El sistema de alertas tempranas constituye una herramienta util para la articulación de esfuerzos al interior de la SDA para la gestión del riesgo por contaminación atmosferica  así como la interacción con instituciones regionales o nacionales que permitan la armonización de acciones en este entorno. De igual su fortalecimiento con aspectos de cambio climático que incluencian la calidad del aire (y viceversa) permitirá una gestión mas integral y oportuna de las amenazas, exposición y  vulnerabilidades que puedan afectar a la población. La integralidad del sistema involucra aparte del manejo de informaciónn y la implementación de acciones institucional para manejo de factores de riesgo, el fortalecimiento de aspectos pedagogicos y comunicacionales que permitan la toma de desiciones individuales, colectivas en institucionales en tprno a la gestión con base en datos, que es lo que busca el resultado asociado a este producto.</t>
  </si>
  <si>
    <t xml:space="preserve"> Propósito 5: Construir región con gobierno abierto, transparente y ciudadanía consciente Bogotá</t>
  </si>
  <si>
    <t>16 - Bogotá ciudad inteligente</t>
  </si>
  <si>
    <t>El indicador establece el seguimiento al desarrollo de las actividades planteadas para el robustecimiento del sistema de alertas tempranas frente a las planeadas para tal fin.</t>
  </si>
  <si>
    <t>Se establece como producto final el diseño e implementación de un sistema de alertas tempranas para Bogotá que permita incorporar dentro de su operación las retroalimentaciones calidad del aire - cambio climático y sus efectos sobre la ciudad de Bogotá, este sistema debe ser integral, cobijando no solo el analisis y procesamiento de datos sino también la efectiva divulgación de la información obtenida a todo nivel (ciudadanía, institucional, económico). El sistema debera contemplar como mínimo el desarrollo de las siguientes acciones: definición de los puntos de monitoreo, la metodología de recolección, procesamiento y análsisi de datos, la estructura operativa al interior de la entidad y con sus pares externos, la estrategia de comunicación interinstitucional y de cara al ciudadano, estructura clara de integración de los aspectos de calidad del aire y cambio climático cobijados, determinación de metodos y modelos empleados en dicha integración, operativización del sistema.</t>
  </si>
  <si>
    <t>Actualizar el 100% de los componentes del Sistema de Información para la Gestión de Riesgos y Cambio Climático – SIRE</t>
  </si>
  <si>
    <t>Subdirección de Calidad el Aire, Auditiva y Visual de la Secretaria Distrital de Ambiente</t>
  </si>
  <si>
    <t>La planeación, implementación y operación del sistema de alerta meprana se determina mediante la valoración del avance anual de actividadedes en el componente de planeación estructuración e implementación de la estrtegía en el periodo de duración de los proyectos del Plan Integral de Gestión de la Calidad del Aire de Bogotá 2030 (Plan Aire 2030).</t>
  </si>
  <si>
    <t>FICHA TÉCNICA INDICADOR DE PRODUCTO 3.3.8. Evaluación de Riesgos Climáticos (ERC) actualizada periódicamente.</t>
  </si>
  <si>
    <t>El indicador mide el avance, en porcentaje, de cada actualización que se realice a la Evaluación de Riesgos Climáticos (ERC) de la ciudad, lo cual se prevé hacer por parte del IDIGER, cada cuatro años, a partir de 2025.
La ERC es un instrumento empleado para identificar y evaluar los riesgos climáticos actuales y futuros asociados a las amenazas climáticas; permite visibilizar la escala y gravedad de sus impactos; proporciona evidencia sobre su distribución en el territorio y los elementos con mayor exposición -haciendo énfasis en las personas y comunidades vulnerables-; y brinda las herramientas para el desarrollo, priorización e implementación de acciones de adaptación y resiliencia (C40, 2018). 
Aunque la ERC inicial, elaborada para el Plan de Acción Climática para Bogotá 2020 - 2050, se hizo con la metodología sugerida por C40, al momento de realizar cada actualización el IDIGER determinará si es pertinente emplear la misma metodología o usar otra que se encuentre más apropiada o con parámetros que brinden mayor información. 
Para establecer el porcentaje de avance en cada actualización, se definirán primero las etapas que la componen, de manera que pueda señalarse cuantitativamente el progreso en dicha actualización, incluidos los índices necesarios para hallar la vulnerabilidad total del Distrito Capital ante el cambio climático.</t>
  </si>
  <si>
    <t>La Evaluación de Riesgos Climáticos (ERC) conllevará el análisis de vulnerabilidad, exposición y amenaza y tendrá en cuenta la sensibilidad y capacidad adaptativa. Con cada actualización de la ERC que se realice para Bogotá D.C., se analizará si las amenazas climáticas son las mismas identificadas en la ERC de la línea base o si, por el contrario, se requiere actualización y/o cambio a nuevas amenazas priorizadas y que se deban analizar y visibilizar.
Respecto a los anteriores términos se tiene que:
- Vulnerabilidad es la susceptibilidad o fragilidad física, económica, social, ambiental o institucional de sufrir efectos adversos en caso de que un evento físico asociado a un fenómeno hidroclimatológico se presente. Corresponde a la predisposición a sufrir pérdidas o daños de los seres humanos y sus medios de subsistencia, así como al deterioro de los ecosistemas, la biodiversidad, los servicios ecosistémicos, el recurso hídrico, los sistemas físicos, sociales, económicos y de apoyo que pueden ser afectados (Ley 1931 de 2018).
- Exposición tiene que ver con la presencia de personas, medios de subsistencia, servicios ambientales y recursos económicos y sociales, bienes culturales e infraestructura que por su localización pueden ser afectados por la manifestación de una amenaza (Ley 1523 de 2012).
- Amenaza es la ocurrencia potencial de un evento físico o tendencia, de origen natural o antropogénico, o un impacto físico, que puede causar pérdidas de vidas, lesiones u otros efectos negativos sobre la salud, así como daños y pérdidas en propiedades, infraestructura, medios de subsistencia, ecosistemas o recursos naturales. Para el caso, se tienen en cuenta las amenazas derivadas del clima por aumento o disminución de temperatura y precipitación.
- Sensibilidad climática el grado en que un sistema se ve afectado, ya sea adversa o favorablemente, por eventos asociados al cambio climático. Esta sensibilidad permite identificar grupos poblacionales que son más vulnerables a las amenazas asociadas al cambio climático y elementos que hacen a la población más vulnerable (IPCC, 2014). 
- Capacidad de adaptación o resiliencia es, según la Ley 1931 de 2018, la capacidad de los sistemas sociales, económicos y ambientales de afrontar un suceso, tendencia o perturbación peligrosa, respondiendo o reorganizándose de modo que mantengan su función esencial, su identidad y su estructura, y conservando al mismo tiempo la capacidad de adaptación, aprendizaje y transformación.
Como parte de la ERC se calcularán los siguentes índices, que mostrarán el nivel de vulnerabilidad de la ciudad. Estos índices son: 
- Índice de Exposición, con el que se determina la posible afectación de redes vitales (alcantarillado sanitario y pluvial, red eléctrica, malla vial y gas natural), ante las amenazas climáticas analizadas.
- Índice de Sensibilidad, que muestra el grado en que la población se ve afectada por las amenazas climáticas según condiciones de vulnerabilidad: aspectos socioeconómicos, demográficos, condiciones de vivienda, entre otros.
- Índice de Capacidad Adaptativa, con el que se hace el cálculo de distancias de los hogares a equipamientos esenciales, conexión a internet e ingresos, entre otros que contribuyen a reducir los impactos de las amenazas climáticas.
- Índice de Vulnerabilidad Total para Adaptación ante Escenarios de Cambio Climático, que se obtiene a partir de la proporcionalidad entre los factores de sensibilidad y capacidad adaptativa y representa un estimado de la susceptibilidad o fragilidad física, económica, social, ambiental o institucional de sufrir efectos adversos en caso de que un evento físico asociado a un fenómeno hidroclimatológico se presente. 
Es importante mencionar que para la actualización de la ERC, se requiere información detallada a nivel UPZ, UPR o, en su defecto, de la unidad de planeamiento que se establezca en la normatividad vigente al momento del cálculo de los indices y esta dependerá de la información de otras entidades distritales. 
La Secretaría Distrital de Ambiente, como corresponsable, apoyará al IDIGER con el análisis de la información sobre las amenazas climáticas: incendios forestales e islas de calor urbanas, para facilitar el procesamiento de datos y variables generados por el IDIGER. Los resultados de la ERC y los índices, serán insumo para registrar el resultado 2.1 Reducción de la vulnerabilidad ante amenazas climáticas de la presente Política Pública de Acción Climática.</t>
  </si>
  <si>
    <t xml:space="preserve">Cuatrienal </t>
  </si>
  <si>
    <t>Plan de Acción Climática para Bogotá D.C. 2020 - 2050</t>
  </si>
  <si>
    <t>Unidad de Planeamiento vigente</t>
  </si>
  <si>
    <t xml:space="preserve">Se medirán los porcentajes de avance en la actualización de la Evaluación de Riesgos Climáticos, en relación a las etapas previstas para su obtención, incluidos los índices de riesgo para adaptación ante escenarios de cambio climático que contribuyan a determinar el Índice de Vulnerabilidad Total para Adaptación ante Escenarios de Cambio Climático. 
La metodología comprende la identificación de amenazas climáticas, selección de indicadores para el cálculo de los IRC (la metodología para el cálculo de los IRC puede variar de acuerdo con las nuevas propuestas internacionales que surjan o a nuevas propuestas que se realicen según las dinámicas propias de la ciudad), recolección de información a nivel distrital, construcción de bases de datos, cálculo del IRC, elaboración mapas, análisis de los mapas y resultados. </t>
  </si>
  <si>
    <t xml:space="preserve">ERC 2020, bases de datos con características físicas, demográficas, sociales, ambientales, entre otras, de la población suministradas por las diversas entidades distritales y nacionales. </t>
  </si>
  <si>
    <t>Subdirectora de Análisis de Riesgos y Efectos del Cambio Climático / Subdirector para la Reducción del Riesgo y Adaptación
 al Cambio Climático</t>
  </si>
  <si>
    <t>Subdirección de Análisis de Riesgos y Efectos del Cambio Climático / Subdirección para la Reducción del Riesgo y Adaptación
 al Cambio Climático</t>
  </si>
  <si>
    <t xml:space="preserve">El producto se obtendrá cada cuatro años pero, anualmente, se adelantarán activades de recolección, recopilación y procesamiento de los datos necesarios para la Evalución de Riesgos Climáticos, por lo que se requiere la asignación de presupuesto anual. </t>
  </si>
  <si>
    <t>FICHA TÉCNICA INDICADOR DE PRODUCTO 3.3.9. Monitoreo de las áreas para la restauración ecológica.</t>
  </si>
  <si>
    <t>Proposito 2</t>
  </si>
  <si>
    <t xml:space="preserve">Este indicador mide el incremento en porcentaje de las áreas que están siendo monitoreadas, con respecto al total de áreas que están en proceso de restauración ecológica. Entendiendo que el proceso de restauración ecológica son todas las actividades que se realizan con el fin de recuperar, rehabilitar o restaurar la estructura composición y función de un área transformada por las actividades humanas. El Monitoreo (Seguimiento y evaluación del procesos de Restauración) tiene como fin evaluar el avance en la trayectoría del proceso de restaruación y definir los requerimientos de mantenimiento o de manejo adaptativo, que se deben desarrollar para garantizar el cumplimiento con los objetivos de restauración de cada área intervenida. </t>
  </si>
  <si>
    <t xml:space="preserve">Cada área en proceso de restauración ecológica, ve impactada positivamente los indices de biodiversidad, por lo que cada área nueva en proceso de restauración ecológica debe tener un monitoreo, generando un documento que se encarga de medir la evolución de las áreas en procesos de restauración ecológica, el cual contiene diversas metodologias para la toma de datos o de información cualitativa, como fichas de seguimiento en campo, parcelas de monitoreo, transectos o toma de datos a todos los individuos vegetales plantados. Con los datos obtenidos se aplican análisis estadisticos, índices de biodiversidad y análisis del avance de trayectoria ecológica; y a partir de estos se procede a formular conclusiones y recomendaciones para que los equipos de restauración y mantenimiento puedan tomar decisiones sobre la trayectoria ecológica de las áreas intervenidas. Las variables que son objeto de seguimiento y monitoreo se medirán de manera anual.
Mediante la implementación de los procesos de  monitoreo de las 370 hectáreas restauradas y el seguimiento a 590 hectáreas que se encuentran en mantenimiento establecidas en el plan de desarrollo mediante el proyecto de inversión 7769 se tiene como objetivo obtener la información requerida para evaluar el estado de avance de la trayectoria ecológica de cada polígono intervenido y de esta manera poder tomar acciones que dinamicen la evolución de los mismos, de tal manera que se consiga recuperar la  biodiversidad (flora y fauna) y mejorar la calidad de los recursos abióticos (suelo, aire y agua) con el fin de reverdecer a Bogotá para vivir y respirar mejor.
El Jardín Botánico aporta con una acción de monitoreo, entendido que se conformará un grupo técnico,que a través del uso de imágenes satelites y/ o fotografías, se harán análisis multitemporales (año a  año) con el fin de evidenciar cambios en la cobertura vegetal establecida, es decir sí las especies se mantienen en el tiempo, si hay cambios en general,  sí bien no se cuenta con línea base de animales en el área, apoyar  a la SDA con observación de aves, evidenciar sí hay aumento de rapaces, sí existen mamíferos, debido a la consolidadicón de las masas forestales. El producto a desarrollar será  un documento con el análisis de las áreas en cambios en la cobertura, utilizando imagénes multitemporales ( fotografías y/o imagénes de satelite) , aclarando que corresponde a las polígonos donde el JBB realizó la intervención para el aumento de coberturas vegetales. </t>
  </si>
  <si>
    <t>Cada que se ejecuta una acción de recuperación, rehabilitación o restauración ecológica, se realiza un toma de información cualitativa de las áreas o datos cuantitativos de los individuos plantados en las áreas en proceso de restauración ecológica, estos datos se compilan y se realizan reportes (SEGPLAN) al finalizar el año se consolida la informacion de cada vigencia para la elaboracion del informe de cierre de vigencia.</t>
  </si>
  <si>
    <t>Secretaría Distrital de Ambiente - Subdirección de Ecosistemas y Ruralidad: Elabora un informe anual consolidado las acciones que se realizaron durante cada vigencia.</t>
  </si>
  <si>
    <t>El Jardín Botánico se compromete a realizar el seguimiento de las áreas para restauración seleccionadas durante la actual vigencia 2020-2024 y su continuidad dependerá del Plan de Desarrollo Distrital vigente en el momento y de la asignación presupuestal que se realice.</t>
  </si>
  <si>
    <t>FICHA TÉCNICA INDICADOR DE PRODUCTO 3.3.10. Actualización del Sistema de Información para la Gestión de Riesgos y Cambio Climático (SIRE) con el componente de adaptación al cambio climático.</t>
  </si>
  <si>
    <t>Construir Bogotá Región con gobierno abierto, transparente y ciudadanía consciente.</t>
  </si>
  <si>
    <t>Información para la toma de decisiones</t>
  </si>
  <si>
    <t>El Sistema de Información para la Gestión de Riesgos y Cambio Climático (SIRE) presenta información relevante en contextos de gestión del riesgo de desastres pero, para dar cumplimiento a la problemáticas de cambio climático es importante formular y afianzar un módulo de esa temática (cambio climático) en el cual se recopile la información.
Por lo anterior, se requiere desarrollar cada uno de los siguientes pasos para la creacion del módulo de cambio climático en el SIRE: Levantamiento de necesidades para formulacion del módulo (5%) e información de línea base sobre cambio climático a almacenar en el modulo (5%), diseño del módulo (30%), estructuración del módulo (40%), implantación (10%) e implementación (10%) en el SIRE del módulo de Adaptación al Cambio Climático.</t>
  </si>
  <si>
    <t>El producto busca el desarrollo de un módulo de cambio climático en la plataforma del  Sistema de Información para la Gestión de Riesgos y Cambio Climático (SIRE).
El SIRE presenta información relevante en contextos de gestión del riesgo de desastres, pero se requiere ahondar en la problemática de cambio climático, por lo que se formulará y afianzará un módulo de cambio climático en el cual se recopile la información del sector ambiente necesaria para la implementación de acciones de adaptación al cambio climático.</t>
  </si>
  <si>
    <t>Módulo</t>
  </si>
  <si>
    <t xml:space="preserve">Levantamiento de necesidades (5%) e información de linea base (5%), diseño (30%), estructuración (40%), implantación (10%) e implementación (10%) en el SIRE del Módulo de Adaptación al Cambio Climatico.										</t>
  </si>
  <si>
    <t>Áreas tecnicas y misionales IDIGER</t>
  </si>
  <si>
    <t>Subdirector Análisis de Riesgos y Efectos del Cambio Climático y Subdirector para la Reducción del Riesgo y Adaptación al Cambio Climático</t>
  </si>
  <si>
    <t>FICHA TÉCNICA INDICADOR DE PRODUCTO 3.3.11. Creación y funcionamiento del Centro de Modelación de Escenarios sobre Eventos Hidrometeorológicos e Hidroclimáticos del Distrito Capital.</t>
  </si>
  <si>
    <r>
      <rPr>
        <sz val="12"/>
        <color theme="1"/>
        <rFont val="Arial Narrow"/>
        <family val="2"/>
      </rPr>
      <t xml:space="preserve">El indicador medirá dos componentes fundamentales:
1. La </t>
    </r>
    <r>
      <rPr>
        <b/>
        <sz val="12"/>
        <color theme="1"/>
        <rFont val="Arial Narrow"/>
        <family val="2"/>
      </rPr>
      <t>creación</t>
    </r>
    <r>
      <rPr>
        <sz val="12"/>
        <color theme="1"/>
        <rFont val="Arial Narrow"/>
        <family val="2"/>
      </rPr>
      <t xml:space="preserve"> del Centro de Modelación de Escenarios sobre Eventos Hidrometeorológicos e Hidroclimáticos del Distrito Capital, cuyo inicio se prevé en 2024, y estará compuesto por cuatro fases principales que se citan en la descripción del producto. Este componente del indicador tendrá un peso del 60 %.
2. El </t>
    </r>
    <r>
      <rPr>
        <b/>
        <sz val="12"/>
        <color theme="1"/>
        <rFont val="Arial Narrow"/>
        <family val="2"/>
      </rPr>
      <t>funcionamiento</t>
    </r>
    <r>
      <rPr>
        <sz val="12"/>
        <color theme="1"/>
        <rFont val="Arial Narrow"/>
        <family val="2"/>
      </rPr>
      <t xml:space="preserve"> del Centro de Modelación de Escenarios sobre Eventos Hidrometeorológicos e Hidroclimáticos del Distrito Capital, el cual se estima a partir de 2030, y con el cual se obtendrá información útil para la toma de decisiones, especialmente sobre la adaptación al cambio climático, como se explica en el producto. Este componente del indicador tendrá un peso del 40 % que se logrará de manera paulatina entre 2030 y 2050.</t>
    </r>
  </si>
  <si>
    <t>Se busca crear un Centro de Modelación de Escenarios sobre Eventos Hidrometeorológicos e Hidroclimáticos del Distrito Capital que corresponderá a un sistema a través del cual se almacenará y procesará información relacionada con datos hidroclimáticos e hidrometeorológicos para la tomas de desiciones. La creación de este Centro de Modelación conllevará las siguientes fases:
- Ampliacion de la red lógica e instalación de Date Center en la Red de Monitoreo existente y que funciona para el Centro de Monitoreo liderado por el IDIGER.
- Modelación de escenarios sobre eventos hidrometeorológicos e hidroclimáticos en el Distrito Capital.
- Generación de escenarios de variabilidad climática y cambio climático. 
- Generación de escenarios de amezana y riesgo, con efectos de variabilidad y cambio climático. 
Una vez creado el Centro de Modelación, empezará a funcionar y a arrojar datos que permitan la modelación y el procesamiento de los registros hidroclimáticos e hidrometeorológicos necesarios para la toma de desiciones; generará infromación sobre escenarios de variabilidad climática (fenómenos El Niño y La Niña) y de cambio climatico (escenarios proyectados, por ejemplo, a 2070 y 2100), por cuanto son factores detonantes y que se consideran en el análisis de los escenarios de amenaza y riesgo evaluados para el Distrito Capital. Esta información será empleada para identificiar y generar medidas de adaptación al cambio climático. El funcionamiento conllevará la actualización permanente de la información, bajo periodos cíclicos, a partir de la toma de datos generados y producidos por la Red de Monitoreo.
Será insumo fundamental, la información generada por el Instituto de Hidrología, Meteorología y Estudios Ambientales (IDEAM), Instituto con el cual el IDIGER suele tener convenios para el uso y manejo de la información relacionada con el clima.</t>
  </si>
  <si>
    <t>Fases de creación del Centro de Modelación y funcionamiento de dicho Centro de Modelación</t>
  </si>
  <si>
    <t>Se calculará a partir del avance en las fases para la creación del Centro de Modelación y, una vez culminada esta etapa de creación, se contabilizará también el funcionamiento, según las proporciones señaladas en la descripción del indicador.</t>
  </si>
  <si>
    <t>Instituto Distrital de Gestión de Riesgos y Cambio Climático, IDEAM, CAR, EAAB, SECRETARÍA DE MOVILIDAD.</t>
  </si>
  <si>
    <t>Subdirector de Análisis de Riesgos y Efectos del Cambio Climático / Subdirector para la Reducción del Riesgo y Adaptación al Cambio Climático</t>
  </si>
  <si>
    <t>FICHA TÉCNICA INDICADOR DE PRODUCTO 3.3.12. Trazador presupuestal para la gestión climática</t>
  </si>
  <si>
    <t>Número de trazadores presupuestales implementados para la gestión climática</t>
  </si>
  <si>
    <t>Medir la cantidad de trazadores presupuestales implementados para la gestión climatica.</t>
  </si>
  <si>
    <t>Documento que contiene los lineamientos para monitorear la eficacia y el impacto del gasto público mediante seguimiento a los recursos directos e indirectos de los proyectos de inversión dirigidos a la Acción Climatica; asignados por cada entidad y Alcaldía Local a este trazador, lo mismo que, monitoreal la ejecución presupuestal. 
Este documento contiene, los lineamientos que serán la base para realizar el monitoreo, apartir de las categorias y subcategorias que se establezcan en el mismo, criteros para  identificación del impacto, programación presupuestal, ejecución presupuestal, seguimiento y reporte.</t>
  </si>
  <si>
    <t>El documento con el trazador presupuestal de gestión climatica formulado.</t>
  </si>
  <si>
    <t>Subdirección de proyectos y cooperación internacional</t>
  </si>
  <si>
    <t>Subdirector de Proyectos y Cooperación Internacional</t>
  </si>
  <si>
    <t>Dirección de Planeación y Sistemas de Información Ambiental</t>
  </si>
  <si>
    <t>Este trazador presupuestal está orientado para realizar el monitoreo de la gestión presupuestal de los diferentes actores, en el marco de la gestión climatica, el cual será aplicado una vez sea formulado en el proceso de seguimiento.</t>
  </si>
  <si>
    <t>FICHA TÉCNICA INDICADOR DE PRODUCTO 3.3.13. Documento de evaluación del proceso piloto de innovación para identificar y medir las capacidades a fortalecer en la SDP para la implementación de la acción climática.</t>
  </si>
  <si>
    <t>El indicador de producto 3.5.1 Porcentaje de avance en la evaluación de resultados del piloto de fortalecimiento de capacidades a través de la innovación en la SDP, se relaciona con el indicador de resultado: Porcentaje de avance de la Metodología de identificación, medición y fortalecimiento de capacidades para la implementación de la acción climática</t>
  </si>
  <si>
    <t>Se realizará la evaluación de los resultados del proceso de innovación para fortalecer capacidades en la planeación, que el piloto implementa, a partir de aquellas identificadas y medidas</t>
  </si>
  <si>
    <t>Se elaborará un documento que contenga la metodología de innovación que resulte de la implementación de un piloto en la SDP que se evaluará con base en los resultados que se obtienen de: 1. Identificación y medición de capacidades en la SDP, 2. Definición de capacidades susceptibles a fortalecer mediante innovación, 3. Proceso de innovación, 4. La evaluación de las fases y su estrategia de escalamiento</t>
  </si>
  <si>
    <t>3. Mejorar la gobernanza, participación ciudadana y la gestión del conocimiento para la acción climática.</t>
  </si>
  <si>
    <t>Ambiental y territorial</t>
  </si>
  <si>
    <t>Porcentaje de avance</t>
  </si>
  <si>
    <t>El porcentaje de avance se estimará con base en la ejecución de la evaluación de resultados acorde al cronograma establecido</t>
  </si>
  <si>
    <t>Interna</t>
  </si>
  <si>
    <t>Este trazador presupuestal está orientado para realizar el monitoreo de la gestión presupuestal de los diferentes actores, en el marco de la gestión climatica</t>
  </si>
  <si>
    <t>Para reducir la vulnerabilidad en áreas de resiliencia climática y protección por riesgo, la SDA realizará:
Acciones de restauración: actividades de recuperación y rehabilitación de ecosistemas; manejo, repoblación, reintroducción o trasplante de especies y enriquecimiento y manejo de hábitats, dirigidas a recuperar los atributos de la biodiversidad.
Acciones de mantenimiento: cerramiento del área, poda y plateo - si aplica -, control de plagas, entre otros. 
Acciones de vigilancia: proceso que ayuda a la identificación temprana de tensionantes que se puedan generar y el cuidado de la zonas.
Viverismo: actividades que fomentan la producción, multiplicación y/o comercialización y el abastecimiento del material vegetal requerido para la restauración ecológica con fines comerciales y de conservación, enfatizando en la producción de plantones de especies nativas.
Agricultura Urbana y periurbana: actividades que fomentan la producción, multiplicación y/o comercialización y el abastecimiento del material vegetal requerido para la restauración ecológica con fines comerciales y de conservación, enfatizando en la producción de plantones de especies nativas.
Agroecológicas: actividades agroforestales y/o silvopastoriles circunscritas a los ámbitos agrícolas.
Acciones de recreación pasiva: acciones y medidas dirigidas al ejercicio de actividades relacionadas con la relajación, el esparcimiento, el encuentro cívico, la actividad física al aire libre, con un enfoque de disfrute escénico, la salud física y mental, para las cuales tan solo se requieren instalaciones mínimas.
El IDIGER como corresponsable, según el marco normativo y, en especial, lo establecido en la Ley 388 de 1997, realizará la adecuación de predios ubicados en áreas de resiliencia climática y protección por riesgo para que las autoridades ambientales realicen el manejo y cuidado. 
La Caja de Vivienda Popular como corresponsable, en cumplimiento de las recomendaciones contenidas en conceptos técnicos, actos administrativos o sentencias judiciales, realizará el traslado de hogares vulnerables (de estratos 1 y 2) asentados en áreas de resiliencia climática y protección por riesgo, reubicándolos en una alternativa habitacional, con el propósito de salvaguardar la vida, aplicando cualquiera de las acciones para el reasentamiento establecidas según el marco normativo correspondiente.
Por su parte, la Secretaría Distrital de Gobierno coordinará con las alcaldías locales para que, en el marco de sus competencias, contribuyan a la obtención del producto, con acciones de prevención a la ocupación ilegal, de manera que se evite el riesgo a la vida por parte de familias que intenten habitar zonas catalogadas en amenaza alta y alto riesgo, con lo cual serán menos vulnerables.
El IDRD, evidenciará su corresponsabilidad ejecutando acciones de sensibilización, protección y mantenimiento de las áreas de resiliencia climática ubicadas en los parques y escenarios administrados. La Subdirección Técnica de Construcciones reportará anualmente las obras de parques y equipamientos deportivos que se ejecuten en área determinada como resiliencia climática y protección por riesgo, de conformidad con el régimen de usos establecido en el Plan de Ordenamiento Territorial.</t>
  </si>
  <si>
    <t>Iván Dario Melo Cuellar</t>
  </si>
  <si>
    <t>ivan.melo@ambientebogota.gov.co</t>
  </si>
  <si>
    <t>Andrea Yinneth Saldaña Barahona</t>
  </si>
  <si>
    <t>andrea.saldana@ambientebogota.gov.co</t>
  </si>
  <si>
    <t>2. Andrea Yinneth Saldaña Barahona</t>
  </si>
  <si>
    <t>Andrea Corzo Álvarez</t>
  </si>
  <si>
    <t>andrea.corzo@ambientebogota.gov.co</t>
  </si>
  <si>
    <t>Daniel Ricardo Páez Delgado</t>
  </si>
  <si>
    <t>daniel.paez@ambientebogota.gov.co</t>
  </si>
  <si>
    <t>Edgar Emilio Rodríguez Bastidas</t>
  </si>
  <si>
    <t>emilio.rodriguez@ambientebogota.gov.co</t>
  </si>
  <si>
    <t>Karen Adriana Duarte Mayorga</t>
  </si>
  <si>
    <t>karen.duarte@ambientebogota.gov.co</t>
  </si>
  <si>
    <t>Iván Darío Melo Cuellar</t>
  </si>
  <si>
    <t>Claudia Milena Gordillo Rodríguez</t>
  </si>
  <si>
    <t>claudia.gordillo@ambientebogota.gov.co</t>
  </si>
  <si>
    <t>Claudia Patricia Galvis Sánchez</t>
  </si>
  <si>
    <t>1. Andrea Yinneth Saldaña Barahona
2. Martha Patricia Cruz
3. Javier Orlando Suárez Alonso,  Olga Lucía Silva Gutierrez  y Anderson Melo Parra
4. Sandra Aguilar
5. Cesar Delgado Hernandez</t>
  </si>
  <si>
    <t>1. andrea.saldana@ambientebogota.gov.co
 2. mpcruz@acueducto.com.co
 3. javier.suarez@idrd.gov.co - olga.silva@icetex.gov.co - anderson.melo@idrd.gov.co
 4. sandra.aguilar@idu.gov.co
5. cesar.delgado@parquesnacionales.gov.co</t>
  </si>
  <si>
    <t>Juliana Barrientos López</t>
  </si>
  <si>
    <t>claudia.galvis@ambientebogota.gov.co, cimab@ambientebogota.gov.co</t>
  </si>
  <si>
    <t>3778878 Ext. 8992</t>
  </si>
  <si>
    <t>Javier Eduardo Rojas Cala</t>
  </si>
  <si>
    <t>Laura Efigenia Serrato Ruiz</t>
  </si>
  <si>
    <t>lserrato@acueducto.com.co</t>
  </si>
  <si>
    <t>Octavio Augusto Reyes Avila</t>
  </si>
  <si>
    <t>oreyesa@acueducto.com.co</t>
  </si>
  <si>
    <t>Director de Red Troncal de Alcantarillado</t>
  </si>
  <si>
    <t>Pedro Antonio Bejarano Silva</t>
  </si>
  <si>
    <t>Gerente Corporativa Ambiental</t>
  </si>
  <si>
    <t>1. Claudia Marcela Galvis Russi
 2. Diana Alexandra Aldana Labrador</t>
  </si>
  <si>
    <t>1. ext 1106
 2. ext 1133</t>
  </si>
  <si>
    <t>1. marcela.galvis@metrodebogota.gov.co
 2. diana.aldana@metrodebogota.gov.co</t>
  </si>
  <si>
    <t>David Ernesto Guevara Rincón</t>
  </si>
  <si>
    <t>dguevara@idiger.gov.co</t>
  </si>
  <si>
    <t>4292800 ext. 2896</t>
  </si>
  <si>
    <t>Darwin Javier Ortíz González / David Ernesto Guevara Rincón</t>
  </si>
  <si>
    <t>dortiz@idiger.gov.co
dguevara@idiger.gov.co</t>
  </si>
  <si>
    <t>4292800
ext. 2903
ext. 2896</t>
  </si>
  <si>
    <t>1. Juliana Barrientos López</t>
  </si>
  <si>
    <t>1. juliana.barrientos@ambientebogota.gov.co</t>
  </si>
  <si>
    <t>Edgar Emilio Rodriguez Bastidas</t>
  </si>
  <si>
    <t>John Freedy Molano Díaz</t>
  </si>
  <si>
    <t>Darwin Ernesto Guevara Rincón</t>
  </si>
  <si>
    <t>Ext 2896</t>
  </si>
  <si>
    <t>Darwin Javier Ortiz Gonzaléz &amp; David Ernesto Guevara Rincón</t>
  </si>
  <si>
    <t>dortiz@idiger.gov.co / dguevara@idiger.gov.co</t>
  </si>
  <si>
    <t>4292800 - ext. 2903 / ext. 2896</t>
  </si>
  <si>
    <t>soperativa@jbb.gov.co</t>
  </si>
  <si>
    <t>4377060 ext 1008</t>
  </si>
  <si>
    <t>4377060 ext 1007</t>
  </si>
  <si>
    <t>correspondenciaeducativa@jbb.gov.co</t>
  </si>
  <si>
    <t>Sandra Marcela Torres Forero</t>
  </si>
  <si>
    <t>Cristian Leonardo Franco Díaz</t>
  </si>
  <si>
    <t>cristian.franco@educacionbogota.gov.co</t>
  </si>
  <si>
    <t>(601) 3241000</t>
  </si>
  <si>
    <t>Wilfer Orlando Valero Quintero</t>
  </si>
  <si>
    <t>direccion-deraa@desarrolloeconomico.gov.co</t>
  </si>
  <si>
    <t>Gabriel Angarita Tovar</t>
  </si>
  <si>
    <t>observatorio@desarrolloeconomico.gov.co</t>
  </si>
  <si>
    <t>Mónica Eliana Flórez Bustamante</t>
  </si>
  <si>
    <t>Bibiana Quiroga Forero</t>
  </si>
  <si>
    <t>emprendimientoynegocios@desarrolloeconomico.gov.co</t>
  </si>
  <si>
    <t>contactenos@desarrolloeconomico.gov.co</t>
  </si>
  <si>
    <t>Luisa Fernandan Moreno</t>
  </si>
  <si>
    <t>Secretaria Distrital de Desarrollo Económico</t>
  </si>
  <si>
    <t>Dirección de Estudios de Desarrollo Económico</t>
  </si>
  <si>
    <t xml:space="preserve">Director de Estudios de Desarrollo Económico										</t>
  </si>
  <si>
    <t>Luisa Fernanda Moreno</t>
  </si>
  <si>
    <t xml:space="preserve">Jefe Oficina Asesora de Planeación									</t>
  </si>
  <si>
    <t xml:space="preserve">Jefe Oficina Asesora de Planeación								</t>
  </si>
  <si>
    <t>3581600 ext. 1401</t>
  </si>
  <si>
    <t>Redy Adolfo López</t>
  </si>
  <si>
    <t>Subsecretario de Planeación y Política</t>
  </si>
  <si>
    <t>Subdirectora de Ecourbanismo y Gestión Ambiental Empresarial</t>
  </si>
  <si>
    <t>Directora</t>
  </si>
  <si>
    <t>Edgar Emilio Rodriguez Bastidas / Darwin Javier Ortiz González</t>
  </si>
  <si>
    <t>emilio.rodriguez@ambientebogota.gov.co / dortiz@idiger.gov.co</t>
  </si>
  <si>
    <t>3778828 / 4292903</t>
  </si>
  <si>
    <t>Juliana Barrientos López / John Freedy Montano Díaz</t>
  </si>
  <si>
    <t>Óscar Enrique Guzmán</t>
  </si>
  <si>
    <t>Claudia Marcela Numa Páez</t>
  </si>
  <si>
    <t>cnuma@shd.gov.co</t>
  </si>
  <si>
    <t>Helga Milena Hernández Reyes</t>
  </si>
  <si>
    <t xml:space="preserve">Oscar Enrique Guzmán </t>
  </si>
  <si>
    <t>Camila Andrea Gómez Guzmán</t>
  </si>
  <si>
    <t>cgomez@sdmujer.gov.co</t>
  </si>
  <si>
    <t>Ivonne Rico Vargas​</t>
  </si>
  <si>
    <t>irico@sdmujer.gov.co</t>
  </si>
  <si>
    <t>Carlos Alfonso Gaitán Sánchez</t>
  </si>
  <si>
    <t>Jefe de Oficina Asesora de Planeación</t>
  </si>
  <si>
    <t>Sandra Esperanza Rodríguez</t>
  </si>
  <si>
    <t>Rafael Unda Venegas</t>
  </si>
  <si>
    <t>Alejandro Gómez Cubillos</t>
  </si>
  <si>
    <t>agomezc@sdp.gov.co</t>
  </si>
  <si>
    <t>Gabriel Andrés Millán Guayacundo</t>
  </si>
  <si>
    <t>gmillan@sdp.gov.co</t>
  </si>
  <si>
    <t>Carlos Alberto Castañeda Castrillón</t>
  </si>
  <si>
    <t>Subsecretario de Políticas Públicas y Planeación Social y Económica</t>
  </si>
  <si>
    <t>Candelaria Gonzalez</t>
  </si>
  <si>
    <t>candelaria.gonzalez@transmilenio.gov.co</t>
  </si>
  <si>
    <t>Carolina Restrepo Palacio</t>
  </si>
  <si>
    <t>Andrea Marú</t>
  </si>
  <si>
    <t>Andrea Karakalpakis</t>
  </si>
  <si>
    <t>Marcela Toro Pascagaza</t>
  </si>
  <si>
    <t>Toneladas estimadas de CO2 Equivalente  reducidas en la planta de Biogás Colombia, del Parque de Innovación Doña Juana</t>
  </si>
  <si>
    <t>Sumatoria de las toneladas estimadas de CO2 Equivalente reducidas en el tratamiento y aprovechamiento del biogás capturado en la planta de Biogás, del Parque de Innovación Doña Juana</t>
  </si>
  <si>
    <t>1.4.4 Reducción de toneladas de CO2 equivalente en los procesos de disposición final de residuos</t>
  </si>
  <si>
    <t>1.4.2 Reducción de toneladas de CO2 equivalente en los procesos de disposición final de residuos (Estado inactivo)</t>
  </si>
  <si>
    <t>FICHA TÉCNICA INDICADOR DE PRODUCTO 1.4.4 Toneladas estimadas de CO2 Equivalente reducidas en la planta de Biogás Colombia, del Parque de Innovación Doña Juana</t>
  </si>
  <si>
    <t>El indicador se cálcula sumando la cantidad estimada de toneladas de CO2 reducidas mensualmente, mediante los procesos de tratamiento (quema) y aprovechamiento (generación de energía eléctrica) del biogás generado en el proyecto sanitario del Parque de Innovación Doña Juana, teniendo en cuenta los reportes realizados por la interventoría del contrato de Concesión de Biogás Colombia</t>
  </si>
  <si>
    <t>De acuerdo con la operación de la Planta de Biogas del Parque de Innovación Doña Juana, se espera continuar ccon la reduccion de tolenadas de CO2 equivalente, evitando la liberación de gases efecto invernadero a la atmósfera (CH4) , a través de los procesos de tratamiento (quema) y/o aprovechamiento (generación de energía).  Puede presentarse un aumento en la cantidad de toneladas de CO2 equivalentes reducidas, siendo esto favorable, ya que es indicativo de la mejora continua en la captación del biogás generado en el PIDJ</t>
  </si>
  <si>
    <t>La interventoría del contrato de Concesión de Biogás Colombia, revisa y consolida la cantidad de toneladas estimadas de CO2 equivalente reducidas, mediante los procesos de tratamiento y aprovechamiento del biogás generado en el proyecto sanitario del Parque de Innovación Doña Juana. Por lo tanto, la UAESP, toma el valor reportado por la interventoría de manera mensual y consolidado anual.</t>
  </si>
  <si>
    <t>Yuli Marcela Toro Pascagaza</t>
  </si>
  <si>
    <t>Subdirección de Disposición Final / Oficina Asesora de Planeación</t>
  </si>
  <si>
    <t>Subdirección de Disposicion Final/Oficina Asesora de Planeación</t>
  </si>
  <si>
    <t>2.1.9. Análisis de la vulnerabilidad  en salud relacionado con variabilidad climática en el Distrito Capital.</t>
  </si>
  <si>
    <t>El indicador estima el grado de vulnerabilidad de la población de la ciudad, mediante la construcción de un modelo propio, considerando elementos de la vigilancia epidemiológica y ambiental, que estan inmersos en cuatro categorías a saber: eventos climáticos extremos (encharcamientos, granizadas, fenómenos de remoción en masa, incendios forestales, inundaciones, vendavales y familias damnificadas por cada uno de estos eventos), salud (enfermedad respiratoria ESI-IRAG e IRAG Inusitado), clima (lluvia acumulada y temperatura máxima promedio) y pobreza (Índice de pobreza multidimensional).</t>
  </si>
  <si>
    <t>El índice de vulnerabilidad en salud asociado a variabilidad y cambio climático contempla cuatro componentes (salud, eventos climáticos extremos, clima y pobreza). Su análisis permite la identificación y priorización de las localidades que requieren una atención más urgente en términos de medidas de adaptación y mitigación al cambio climático.
Esta información es un insumo tanto para las entidades territoriales como para la academia, el sector privado, las Organizaciones No Gubernamentales,la población en general, entre otros, dado que sirve como referencia para el desarrollo de investigaciones y de acciones que involucren la temática.
Este producto se desarrolla desde un enfoque ambiental toda vez que contempla factores climáticos que pueden influir en las enfermedades de la población; además tiene un enfoque territorial que identifica el grado de vulnerabilidad por localidad y un enfoque poblacional que analiza la sensibilidad de la población a los efectos de la variabilidad climática.</t>
  </si>
  <si>
    <t>El índice de vulnerabilidad se calcula con base en cuatro subíndices: 
1. Subíndice de eventos climáticos extremos: contempla encharcamientos, granizadas, fenómenos de remoción en masa, incendios forestales, inundaciones, vendavales y familias damnificadas por cada uno de estos eventos.
2. Subíndice de Salud: contiene las variables de enfermedad respiratoria ESI – IRAG e IRAG inusitado.
3. Subíndice climático: incluye lluvia acumulada (mm) y temperatura máxima promedio (°C).
4. Subíndice de pobreza multidimensional: con su única variable Índice de Pobreza Multidimensional (IPM).
A partir de estos subíndices, se genera una escala de tres niveles, a saber, alto, medio y bajo, para calificar la vulnerabilidad en cada una de las localidades de la ciudad.
Medición     Calificación     Categoría
≤5                1                      Bajo
6-8               2                      Medio
≥9                3                      Alto
Se mide el número de actualizaciones del índice, las cuales corresponden a una (1) anual.
Los datos se obtienen de las siguientes fuentes secundarias: 1. Subíndice de eventos climáticos extremos:  Plataforma SIRE.
2. Subíndice de salud: Bases SIVIGILA.
3. Subíndice climático: Red de Monitoreo de Calidad del Aire de Bogotá RMCAB.
4. Subíndice de pobreza: Para este subíndice es necesario contar con información en términos de variables socio-económicas, dato que se obtiene a partir del Índice de Pobreza Multidimensional - IPM.
Nota: el índice se encuentra sujeto a la disponibilidad de fuentes secundarias de información.</t>
  </si>
  <si>
    <t>Reporta el número de hectáreas incluidas en el programa de pago por servicios ambientales de regulación y calidad hídrica del Distrito Capital.</t>
  </si>
  <si>
    <t>Se busca proteger las áreas de importancia estratégica ambiental hídrica, así como contribuir a la construcción de paz, el desarrollo rural y el mejoramiento de la calidad de vida de los campesinos y sus familias que, voluntariamente, se vinculen al Programa PSAH y a los cuales se les reconoce la labor que vienen realizando para la preservación y restauración de estas áreas y ecosistemas, que ayudan con la conservación de los diferentes cuerpos de agua que alimentan los sistemas de captación (cuencas hidrográficas, ríos y quebradas) de la ciudad. 
Los lineamientos del programa se establecen en la Resolución SDA 5480 de 2021 "Por la cual se establecen los lineamientos para el Programa de Pago por Servicios Ambientales Hídricos del Distrito Capital, y se dictan otras disposiciones".</t>
  </si>
  <si>
    <t>Los eventos en salud que más impacto han demostrado por la variación climática son la Infección Respiratoria Aguda (IRA), la Enfermedad Diarreica Aguda (EDA) y la desnutrición, en el grupo más vulnerable que es el de los menores de 5 años, catalogados como grupo de primera infancia. 
Desde la Secretaría Distrital de Salud se realiza acciones promocionales y preventivas de las enfermedades prevalentes en la primera infancia posiblemente asociadas a la variabilidad y al cambio climático, para dar cuenta de este producto se plantea una estrategia integral que incluye dos acciones; La primera hace referencia al desarrollo de los cursos para la atención integral de las enfermedades prevalentes de la infancia (AIEPI), lo cuales comprenden la valoración integral, la detección y manejo oportuno del riesgo por parte de los profesionales de la salud y la promoción de la salud y la prevención de la enfermedad dirigidos a padres, madres y cuidadores para que adopten las prácticas básicas de cuidado, protección y prevención de morbilidad (enfermedades) y mortalidad evitable en niños y niñas entre 0 y 5 años de edad, con énfasis en medidas de autocuidado para prevención de enfermedades prevalentes de la infancia como las infecciones respiratorias; lactancia materna y alimentación saludable; vacunación; prevención de enfermedades como las transmitidas por vectores. La segunda corresponde a la Atención prioritaria de población infantil atendida en Salas de Enfermedad Respiratoria Aguda (ERA) con el seguimiento posterior al egreso de los casos atendidos en las primeras 48 horas que asegure la adecuada evolución del paciente.</t>
  </si>
  <si>
    <t>Se realizará medición del indicador teniendo en cuenta la ejecución de las actividades programadas para las cohortes de cursos de AIEPI Comunitario y Clínico y el formato de reporte semanal de salas ERA a Vigilancia en Salud Pública para identificar los usuarios con seguimiento en las 24-48 horas a partir del egreso ambulatorio, para lo cual se ponderan las acciones de la siguiente manera:
•        Cursos para la atención integral de las enfermedades prevalentes de la infancia (AIEPI) con participación de 50%
•        Atención prioritaria de población infantil atendida en Salas de Enfermedad Respiratoria Aguda (ERA) con participación de 50%.</t>
  </si>
  <si>
    <t>Secretaría Distrital de Salud - formato de reporte semanal de sala ERA a Vigilancia en Salud Pública, Informe Cursos CDEIS y Actas de Cursos Presenciales de AIEPI Comunitario.</t>
  </si>
  <si>
    <t>Medir el cumplimiento de las acciones programadas que forman parte de la estrategia para la prevención de las enfermedades prevalentes de la infancia asociadas a la variabilidad y al cambio climático. Entre las acciones contenidas en la estrategia que se medirán están:
• Cursos para la atención integral de las enfermedades prevalentes de la infancia (AIEPI). 
• Atención prioritaria de población infantil atendida en Salas de Enfermedad Respiratoria Aguda (ERA).</t>
  </si>
  <si>
    <t>FICHA TÉCNICA INDICADOR DE PRODUCTO 2.1.9. Análisis de la vulnerabilidad en salud relacionado con variabilidad climática en el Distrito Capital.</t>
  </si>
  <si>
    <t>Javier.rojasc@ambientebogota.gov.co</t>
  </si>
  <si>
    <t>Director de Planeación y Sistemas de Información Ambiental</t>
  </si>
  <si>
    <t>Subdirectora de Calidad del Aire, Auditiva y Visual</t>
  </si>
  <si>
    <t>Subdirectora de Calidad el Aire, Auditiva y Visual</t>
  </si>
  <si>
    <t>serodriguez@movilidadbogota.gov.co</t>
  </si>
  <si>
    <t>runda@movilidadbogota.gov.co</t>
  </si>
  <si>
    <t>a1peralta@saludcapital.gov.co</t>
  </si>
  <si>
    <t xml:space="preserve">Alejandro Peralta Puentes - Referente línea de Cambio Climático </t>
  </si>
  <si>
    <t>Diana Sofia Ríos Oliveros</t>
  </si>
  <si>
    <t>Estado del producto</t>
  </si>
  <si>
    <t>No vigente</t>
  </si>
  <si>
    <t>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</si>
</sst>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quot;$&quot;#,##0"/>
    <numFmt numFmtId="166" formatCode="_-* #,##0_-;\-* #,##0_-;_-* &quot;-&quot;??_-;_-@"/>
    <numFmt numFmtId="167" formatCode="0.0%"/>
    <numFmt numFmtId="168" formatCode="&quot;$&quot;#,##0.0"/>
    <numFmt numFmtId="169" formatCode="&quot;$&quot;#,##0.00"/>
    <numFmt numFmtId="170" formatCode="&quot;$&quot;#,##0.000"/>
    <numFmt numFmtId="171" formatCode="mm/dd/yyyy"/>
    <numFmt numFmtId="172" formatCode="dd/mm/yyyy"/>
    <numFmt numFmtId="173" formatCode="_(* #,##0_);_(* \(#,##0\);_(* &quot;-&quot;??_);_(@_)"/>
  </numFmts>
  <fonts count="34" x14ac:knownFonts="1">
    <font>
      <sz val="12"/>
      <color theme="1"/>
      <name val="Calibri"/>
      <scheme val="minor"/>
    </font>
    <font>
      <b/>
      <sz val="12"/>
      <color rgb="FF000000"/>
      <name val="Arial Narrow"/>
      <family val="2"/>
    </font>
    <font>
      <sz val="12"/>
      <color rgb="FF000000"/>
      <name val="Arial Narrow"/>
      <family val="2"/>
    </font>
    <font>
      <sz val="12"/>
      <name val="Calibri"/>
      <family val="2"/>
    </font>
    <font>
      <sz val="12"/>
      <color theme="1"/>
      <name val="Arial Narrow"/>
      <family val="2"/>
    </font>
    <font>
      <sz val="12"/>
      <color rgb="FF6AA84F"/>
      <name val="Arial Narrow"/>
      <family val="2"/>
    </font>
    <font>
      <sz val="12"/>
      <color rgb="FFFF0000"/>
      <name val="Arial Narrow"/>
      <family val="2"/>
    </font>
    <font>
      <sz val="9"/>
      <color rgb="FF000000"/>
      <name val="Arial Narrow"/>
      <family val="2"/>
    </font>
    <font>
      <u/>
      <sz val="12"/>
      <color rgb="FF0563C1"/>
      <name val="Arial Narrow"/>
      <family val="2"/>
    </font>
    <font>
      <sz val="12"/>
      <color rgb="FFCC0000"/>
      <name val="Arial Narrow"/>
      <family val="2"/>
    </font>
    <font>
      <u/>
      <sz val="12"/>
      <color rgb="FF000000"/>
      <name val="Arial Narrow"/>
      <family val="2"/>
    </font>
    <font>
      <u/>
      <sz val="12"/>
      <color rgb="FF000000"/>
      <name val="Arial Narrow"/>
      <family val="2"/>
    </font>
    <font>
      <sz val="11"/>
      <color theme="1"/>
      <name val="Arial Narrow"/>
      <family val="2"/>
    </font>
    <font>
      <strike/>
      <sz val="12"/>
      <color rgb="FFFF0000"/>
      <name val="Arial Narrow"/>
      <family val="2"/>
    </font>
    <font>
      <sz val="12"/>
      <color rgb="FFA64D79"/>
      <name val="Arial Narrow"/>
      <family val="2"/>
    </font>
    <font>
      <b/>
      <sz val="12"/>
      <color rgb="FFFFFFFF"/>
      <name val="Arial Narrow"/>
      <family val="2"/>
    </font>
    <font>
      <b/>
      <sz val="12"/>
      <color theme="1"/>
      <name val="Arial Narrow"/>
      <family val="2"/>
    </font>
    <font>
      <b/>
      <i/>
      <sz val="12"/>
      <color theme="1"/>
      <name val="Arial Narrow"/>
      <family val="2"/>
    </font>
    <font>
      <i/>
      <sz val="12"/>
      <color theme="1"/>
      <name val="Arial Narrow"/>
      <family val="2"/>
    </font>
    <font>
      <b/>
      <i/>
      <sz val="12"/>
      <color rgb="FF000000"/>
      <name val="Arial Narrow"/>
      <family val="2"/>
    </font>
    <font>
      <b/>
      <sz val="12"/>
      <color rgb="FFFF0000"/>
      <name val="Arial Narrow"/>
      <family val="2"/>
    </font>
    <font>
      <u/>
      <sz val="11"/>
      <color rgb="FF0563C1"/>
      <name val="Arial Narrow"/>
      <family val="2"/>
    </font>
    <font>
      <i/>
      <sz val="12"/>
      <color rgb="FF000000"/>
      <name val="Arial Narrow"/>
      <family val="2"/>
    </font>
    <font>
      <sz val="12"/>
      <color theme="1"/>
      <name val="Calibri"/>
      <family val="2"/>
    </font>
    <font>
      <u/>
      <sz val="11"/>
      <color rgb="FF0563C1"/>
      <name val="Calibri"/>
      <family val="2"/>
    </font>
    <font>
      <sz val="11"/>
      <color rgb="FF000000"/>
      <name val="Arial Narrow"/>
      <family val="2"/>
    </font>
    <font>
      <sz val="10"/>
      <color theme="1"/>
      <name val="Arial"/>
      <family val="2"/>
    </font>
    <font>
      <u/>
      <sz val="11"/>
      <color rgb="FF0563C1"/>
      <name val="Arial Narrow"/>
      <family val="2"/>
    </font>
    <font>
      <u/>
      <sz val="12"/>
      <color rgb="FF000000"/>
      <name val="Arial Narrow"/>
      <family val="2"/>
    </font>
    <font>
      <u/>
      <sz val="11"/>
      <color rgb="FF000000"/>
      <name val="Arial Narrow"/>
      <family val="2"/>
    </font>
    <font>
      <u/>
      <sz val="11"/>
      <color rgb="FF0563C1"/>
      <name val="Arial Narrow"/>
      <family val="2"/>
    </font>
    <font>
      <sz val="12"/>
      <color theme="1"/>
      <name val="Arial Narrow"/>
      <family val="2"/>
    </font>
    <font>
      <sz val="12"/>
      <color theme="1"/>
      <name val="Calibri"/>
      <family val="2"/>
      <scheme val="minor"/>
    </font>
    <font>
      <u/>
      <sz val="12"/>
      <color theme="10"/>
      <name val="Calibri"/>
      <family val="2"/>
      <scheme val="minor"/>
    </font>
  </fonts>
  <fills count="10">
    <fill>
      <patternFill patternType="none"/>
    </fill>
    <fill>
      <patternFill patternType="gray125"/>
    </fill>
    <fill>
      <patternFill patternType="solid">
        <fgColor rgb="FF9CC2E5"/>
        <bgColor rgb="FF9CC2E5"/>
      </patternFill>
    </fill>
    <fill>
      <patternFill patternType="solid">
        <fgColor rgb="FF9FC5E8"/>
        <bgColor rgb="FF9FC5E8"/>
      </patternFill>
    </fill>
    <fill>
      <patternFill patternType="solid">
        <fgColor rgb="FFFFFFFF"/>
        <bgColor rgb="FFFFFFFF"/>
      </patternFill>
    </fill>
    <fill>
      <patternFill patternType="solid">
        <fgColor theme="0"/>
        <bgColor theme="0"/>
      </patternFill>
    </fill>
    <fill>
      <patternFill patternType="solid">
        <fgColor rgb="FF8EAADB"/>
        <bgColor rgb="FF8EAADB"/>
      </patternFill>
    </fill>
    <fill>
      <patternFill patternType="solid">
        <fgColor rgb="FFFFFF00"/>
        <bgColor rgb="FFFFFF00"/>
      </patternFill>
    </fill>
    <fill>
      <patternFill patternType="solid">
        <fgColor rgb="FFFFFF00"/>
        <bgColor indexed="64"/>
      </patternFill>
    </fill>
    <fill>
      <patternFill patternType="solid">
        <fgColor rgb="FFFFFF00"/>
        <bgColor theme="0"/>
      </patternFill>
    </fill>
  </fills>
  <borders count="9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diagonal/>
    </border>
    <border>
      <left/>
      <right/>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style="medium">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style="thin">
        <color rgb="FF000000"/>
      </left>
      <right/>
      <top style="thin">
        <color rgb="FF000000"/>
      </top>
      <bottom/>
      <diagonal/>
    </border>
    <border>
      <left/>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3" fillId="0" borderId="0" applyNumberFormat="0" applyFill="0" applyBorder="0" applyAlignment="0" applyProtection="0"/>
  </cellStyleXfs>
  <cellXfs count="55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vertical="center"/>
    </xf>
    <xf numFmtId="0" fontId="1" fillId="2" borderId="13" xfId="0" applyFont="1" applyFill="1" applyBorder="1" applyAlignment="1">
      <alignment horizontal="center" vertical="center"/>
    </xf>
    <xf numFmtId="164" fontId="1" fillId="2" borderId="13"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7" fontId="4" fillId="0" borderId="13" xfId="0" applyNumberFormat="1" applyFont="1" applyBorder="1" applyAlignment="1">
      <alignment horizontal="center" vertical="center" wrapText="1"/>
    </xf>
    <xf numFmtId="0" fontId="2" fillId="4" borderId="13" xfId="0" applyFont="1" applyFill="1" applyBorder="1" applyAlignment="1">
      <alignment vertical="center" wrapText="1"/>
    </xf>
    <xf numFmtId="0" fontId="2" fillId="5" borderId="13" xfId="0" applyFont="1" applyFill="1" applyBorder="1" applyAlignment="1">
      <alignment horizontal="center" vertical="center" wrapText="1"/>
    </xf>
    <xf numFmtId="0" fontId="2" fillId="5" borderId="13" xfId="0" applyFont="1" applyFill="1" applyBorder="1" applyAlignment="1">
      <alignment vertical="center" wrapText="1"/>
    </xf>
    <xf numFmtId="0" fontId="2" fillId="4" borderId="14" xfId="0" applyFont="1" applyFill="1" applyBorder="1" applyAlignment="1">
      <alignment vertical="center" wrapText="1"/>
    </xf>
    <xf numFmtId="0" fontId="4" fillId="6" borderId="15" xfId="0" applyFont="1" applyFill="1" applyBorder="1" applyAlignment="1">
      <alignment vertical="center"/>
    </xf>
    <xf numFmtId="0" fontId="17" fillId="0" borderId="20" xfId="0" applyFont="1" applyBorder="1" applyAlignment="1">
      <alignment vertical="center" wrapText="1"/>
    </xf>
    <xf numFmtId="0" fontId="17" fillId="4" borderId="22" xfId="0" applyFont="1" applyFill="1" applyBorder="1" applyAlignment="1">
      <alignment vertical="center" wrapText="1"/>
    </xf>
    <xf numFmtId="0" fontId="4" fillId="4" borderId="23" xfId="0" applyFont="1" applyFill="1" applyBorder="1" applyAlignment="1">
      <alignment vertical="center"/>
    </xf>
    <xf numFmtId="0" fontId="4" fillId="4" borderId="24" xfId="0" applyFont="1" applyFill="1" applyBorder="1" applyAlignment="1">
      <alignment vertical="center"/>
    </xf>
    <xf numFmtId="0" fontId="4" fillId="0" borderId="10" xfId="0" applyFont="1" applyBorder="1" applyAlignment="1">
      <alignment vertical="center"/>
    </xf>
    <xf numFmtId="0" fontId="4" fillId="4" borderId="22" xfId="0" applyFont="1" applyFill="1" applyBorder="1" applyAlignment="1">
      <alignment vertical="center"/>
    </xf>
    <xf numFmtId="0" fontId="17" fillId="4" borderId="23" xfId="0" applyFont="1" applyFill="1" applyBorder="1" applyAlignment="1">
      <alignment vertical="center" wrapText="1"/>
    </xf>
    <xf numFmtId="0" fontId="4" fillId="4" borderId="14" xfId="0" applyFont="1" applyFill="1" applyBorder="1" applyAlignment="1">
      <alignment vertical="center"/>
    </xf>
    <xf numFmtId="0" fontId="4" fillId="4" borderId="28" xfId="0" applyFont="1" applyFill="1" applyBorder="1" applyAlignment="1">
      <alignment vertical="center"/>
    </xf>
    <xf numFmtId="0" fontId="4" fillId="4" borderId="32" xfId="0" applyFont="1" applyFill="1" applyBorder="1" applyAlignment="1">
      <alignment horizontal="right" vertical="center" wrapText="1"/>
    </xf>
    <xf numFmtId="0" fontId="4" fillId="4" borderId="14" xfId="0" applyFont="1" applyFill="1" applyBorder="1" applyAlignment="1">
      <alignment horizontal="right" vertical="center" wrapText="1"/>
    </xf>
    <xf numFmtId="0" fontId="17" fillId="4" borderId="28" xfId="0" applyFont="1" applyFill="1" applyBorder="1" applyAlignment="1">
      <alignment vertical="center" wrapText="1"/>
    </xf>
    <xf numFmtId="166" fontId="4" fillId="4" borderId="23" xfId="0" applyNumberFormat="1" applyFont="1" applyFill="1" applyBorder="1" applyAlignment="1">
      <alignment vertical="center"/>
    </xf>
    <xf numFmtId="0" fontId="4" fillId="4" borderId="32" xfId="0" applyFont="1" applyFill="1" applyBorder="1" applyAlignment="1">
      <alignment horizontal="right" vertical="center"/>
    </xf>
    <xf numFmtId="0" fontId="17" fillId="4" borderId="34" xfId="0" applyFont="1" applyFill="1" applyBorder="1" applyAlignment="1">
      <alignment vertical="center" wrapText="1"/>
    </xf>
    <xf numFmtId="49" fontId="4" fillId="4" borderId="36" xfId="0" applyNumberFormat="1" applyFont="1" applyFill="1" applyBorder="1" applyAlignment="1">
      <alignment vertical="center"/>
    </xf>
    <xf numFmtId="49" fontId="4" fillId="4" borderId="24" xfId="0" applyNumberFormat="1" applyFont="1" applyFill="1" applyBorder="1" applyAlignment="1">
      <alignment vertical="center"/>
    </xf>
    <xf numFmtId="49" fontId="4" fillId="4" borderId="14" xfId="0" applyNumberFormat="1" applyFont="1" applyFill="1" applyBorder="1" applyAlignment="1">
      <alignment vertical="center"/>
    </xf>
    <xf numFmtId="0" fontId="4" fillId="4" borderId="37" xfId="0" applyFont="1" applyFill="1" applyBorder="1" applyAlignment="1">
      <alignment horizontal="center" vertical="center" wrapText="1"/>
    </xf>
    <xf numFmtId="49" fontId="4" fillId="4" borderId="23" xfId="0" applyNumberFormat="1" applyFont="1" applyFill="1" applyBorder="1" applyAlignment="1">
      <alignment horizontal="center" vertical="center"/>
    </xf>
    <xf numFmtId="0" fontId="4" fillId="4" borderId="32" xfId="0" applyFont="1" applyFill="1" applyBorder="1" applyAlignment="1">
      <alignment vertical="center"/>
    </xf>
    <xf numFmtId="0" fontId="4" fillId="4" borderId="14" xfId="0" applyFont="1" applyFill="1" applyBorder="1" applyAlignment="1">
      <alignment horizontal="right" vertical="center"/>
    </xf>
    <xf numFmtId="0" fontId="4" fillId="4" borderId="30" xfId="0" applyFont="1" applyFill="1" applyBorder="1" applyAlignment="1">
      <alignment horizontal="center" vertical="center" wrapText="1"/>
    </xf>
    <xf numFmtId="173" fontId="4" fillId="4" borderId="24" xfId="0" applyNumberFormat="1" applyFont="1" applyFill="1" applyBorder="1" applyAlignment="1">
      <alignment vertical="center"/>
    </xf>
    <xf numFmtId="0" fontId="4" fillId="4" borderId="24" xfId="0" applyFont="1" applyFill="1" applyBorder="1" applyAlignment="1">
      <alignment horizontal="right" vertical="center"/>
    </xf>
    <xf numFmtId="0" fontId="17" fillId="4" borderId="39" xfId="0" applyFont="1" applyFill="1" applyBorder="1" applyAlignment="1">
      <alignment vertical="center" wrapText="1"/>
    </xf>
    <xf numFmtId="0" fontId="6" fillId="5" borderId="40" xfId="0" applyFont="1" applyFill="1" applyBorder="1" applyAlignment="1">
      <alignment horizontal="left" vertical="center" wrapText="1"/>
    </xf>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right" vertical="center" wrapText="1"/>
    </xf>
    <xf numFmtId="0" fontId="4" fillId="5" borderId="14" xfId="0" applyFont="1" applyFill="1" applyBorder="1" applyAlignment="1">
      <alignment horizontal="center" vertical="center" wrapText="1"/>
    </xf>
    <xf numFmtId="0" fontId="4" fillId="5" borderId="32" xfId="0" applyFont="1" applyFill="1" applyBorder="1" applyAlignment="1">
      <alignment horizontal="center" vertical="center" wrapText="1"/>
    </xf>
    <xf numFmtId="166" fontId="4" fillId="5" borderId="13"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6" fillId="5" borderId="44" xfId="0" applyFont="1" applyFill="1" applyBorder="1" applyAlignment="1">
      <alignment horizontal="right" vertical="center" wrapText="1"/>
    </xf>
    <xf numFmtId="0" fontId="6" fillId="5" borderId="2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32" xfId="0" applyFont="1" applyFill="1" applyBorder="1" applyAlignment="1">
      <alignment vertical="center" wrapText="1"/>
    </xf>
    <xf numFmtId="0" fontId="4" fillId="0" borderId="20" xfId="0" applyFont="1" applyBorder="1" applyAlignment="1">
      <alignment vertical="center" wrapText="1"/>
    </xf>
    <xf numFmtId="0" fontId="4" fillId="0" borderId="20" xfId="0" applyFont="1" applyBorder="1" applyAlignment="1">
      <alignment vertical="center"/>
    </xf>
    <xf numFmtId="0" fontId="18" fillId="0" borderId="20" xfId="0" applyFont="1" applyBorder="1" applyAlignment="1">
      <alignment vertical="center"/>
    </xf>
    <xf numFmtId="0" fontId="16" fillId="6" borderId="51" xfId="0" applyFont="1" applyFill="1" applyBorder="1" applyAlignment="1">
      <alignment horizontal="center" vertical="center" wrapText="1"/>
    </xf>
    <xf numFmtId="0" fontId="4" fillId="0" borderId="52" xfId="0" applyFont="1" applyBorder="1" applyAlignment="1">
      <alignment vertical="center"/>
    </xf>
    <xf numFmtId="0" fontId="2" fillId="2" borderId="54" xfId="0" applyFont="1" applyFill="1" applyBorder="1" applyAlignment="1">
      <alignment vertical="center" wrapText="1"/>
    </xf>
    <xf numFmtId="0" fontId="4" fillId="0" borderId="0" xfId="0" applyFont="1" applyAlignment="1">
      <alignment vertical="center" wrapText="1"/>
    </xf>
    <xf numFmtId="0" fontId="19" fillId="5" borderId="57"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59"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23" xfId="0" applyFont="1" applyFill="1" applyBorder="1" applyAlignment="1">
      <alignment vertical="center" wrapText="1"/>
    </xf>
    <xf numFmtId="0" fontId="4" fillId="5" borderId="2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4" fillId="5" borderId="41"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6" fillId="5" borderId="23" xfId="0" applyFont="1" applyFill="1" applyBorder="1" applyAlignment="1">
      <alignment horizontal="left" vertical="center" wrapText="1"/>
    </xf>
    <xf numFmtId="0" fontId="6" fillId="5" borderId="14" xfId="0" applyFont="1" applyFill="1" applyBorder="1" applyAlignment="1">
      <alignment vertical="center" wrapText="1"/>
    </xf>
    <xf numFmtId="0" fontId="6" fillId="5" borderId="32" xfId="0" applyFont="1" applyFill="1" applyBorder="1" applyAlignment="1">
      <alignment vertical="center" wrapText="1"/>
    </xf>
    <xf numFmtId="0" fontId="6" fillId="5" borderId="24" xfId="0" applyFont="1" applyFill="1" applyBorder="1" applyAlignment="1">
      <alignment vertical="center" wrapText="1"/>
    </xf>
    <xf numFmtId="0" fontId="4" fillId="5" borderId="14" xfId="0" applyFont="1" applyFill="1" applyBorder="1" applyAlignment="1">
      <alignment horizontal="right" vertical="center" wrapText="1"/>
    </xf>
    <xf numFmtId="0" fontId="4" fillId="5" borderId="59" xfId="0" applyFont="1" applyFill="1" applyBorder="1" applyAlignment="1">
      <alignment horizontal="left" vertical="center" wrapText="1"/>
    </xf>
    <xf numFmtId="0" fontId="6" fillId="5" borderId="14" xfId="0" applyFont="1" applyFill="1" applyBorder="1" applyAlignment="1">
      <alignment horizontal="right" vertical="center" wrapText="1"/>
    </xf>
    <xf numFmtId="0" fontId="4" fillId="5" borderId="59" xfId="0" applyFont="1" applyFill="1" applyBorder="1" applyAlignment="1">
      <alignment horizontal="center" vertical="center" wrapText="1"/>
    </xf>
    <xf numFmtId="0" fontId="4" fillId="5" borderId="59" xfId="0" applyFont="1" applyFill="1" applyBorder="1" applyAlignment="1">
      <alignment vertical="center" wrapText="1"/>
    </xf>
    <xf numFmtId="0" fontId="4" fillId="5" borderId="14" xfId="0" applyFont="1" applyFill="1" applyBorder="1" applyAlignment="1">
      <alignment vertical="center" wrapText="1"/>
    </xf>
    <xf numFmtId="0" fontId="4" fillId="5" borderId="13" xfId="0" applyFont="1" applyFill="1" applyBorder="1" applyAlignment="1">
      <alignment vertical="center" wrapText="1"/>
    </xf>
    <xf numFmtId="0" fontId="6" fillId="5" borderId="13"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6" fillId="5" borderId="23" xfId="0" applyFont="1" applyFill="1" applyBorder="1" applyAlignment="1">
      <alignment vertical="center" wrapText="1"/>
    </xf>
    <xf numFmtId="0" fontId="6" fillId="5" borderId="1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32" xfId="0" applyFont="1" applyFill="1" applyBorder="1" applyAlignment="1">
      <alignment horizontal="right" vertical="center" wrapText="1"/>
    </xf>
    <xf numFmtId="0" fontId="4" fillId="5" borderId="66" xfId="0" applyFont="1" applyFill="1" applyBorder="1" applyAlignment="1">
      <alignment vertical="center" wrapText="1"/>
    </xf>
    <xf numFmtId="0" fontId="20" fillId="5" borderId="14"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6" fillId="5" borderId="24" xfId="0" applyFont="1" applyFill="1" applyBorder="1" applyAlignment="1">
      <alignment horizontal="right" vertical="center" wrapText="1"/>
    </xf>
    <xf numFmtId="0" fontId="6" fillId="5" borderId="41" xfId="0" applyFont="1" applyFill="1" applyBorder="1" applyAlignment="1">
      <alignment horizontal="left" vertical="center" wrapText="1"/>
    </xf>
    <xf numFmtId="0" fontId="6" fillId="5" borderId="42" xfId="0" applyFont="1" applyFill="1" applyBorder="1" applyAlignment="1">
      <alignment horizontal="left" vertical="center" wrapText="1"/>
    </xf>
    <xf numFmtId="0" fontId="12" fillId="5" borderId="14"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14" xfId="0" applyFont="1" applyFill="1" applyBorder="1" applyAlignment="1">
      <alignment horizontal="left" vertical="center" wrapText="1"/>
    </xf>
    <xf numFmtId="0" fontId="12" fillId="5" borderId="13"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14" xfId="0" applyFont="1" applyFill="1" applyBorder="1" applyAlignment="1">
      <alignment vertical="center" wrapText="1"/>
    </xf>
    <xf numFmtId="0" fontId="2" fillId="5" borderId="59" xfId="0" applyFont="1" applyFill="1" applyBorder="1" applyAlignment="1">
      <alignment horizontal="left" vertical="center" wrapText="1"/>
    </xf>
    <xf numFmtId="0" fontId="2" fillId="5" borderId="59" xfId="0" applyFont="1" applyFill="1" applyBorder="1" applyAlignment="1">
      <alignment vertical="center" wrapText="1"/>
    </xf>
    <xf numFmtId="0" fontId="22" fillId="5" borderId="59" xfId="0" applyFont="1" applyFill="1" applyBorder="1" applyAlignment="1">
      <alignment horizontal="left" vertical="center" wrapText="1"/>
    </xf>
    <xf numFmtId="0" fontId="1" fillId="2" borderId="69" xfId="0" applyFont="1" applyFill="1" applyBorder="1" applyAlignment="1">
      <alignment horizontal="center" vertical="center" wrapText="1"/>
    </xf>
    <xf numFmtId="9" fontId="4" fillId="5" borderId="66" xfId="0" applyNumberFormat="1" applyFont="1" applyFill="1" applyBorder="1" applyAlignment="1">
      <alignment vertical="center" wrapText="1"/>
    </xf>
    <xf numFmtId="167" fontId="4" fillId="5" borderId="13" xfId="0" applyNumberFormat="1" applyFont="1" applyFill="1" applyBorder="1" applyAlignment="1">
      <alignment horizontal="center" vertical="center" wrapText="1"/>
    </xf>
    <xf numFmtId="167" fontId="4" fillId="5" borderId="14" xfId="0" applyNumberFormat="1" applyFont="1" applyFill="1" applyBorder="1" applyAlignment="1">
      <alignment horizontal="center" vertical="center" wrapText="1"/>
    </xf>
    <xf numFmtId="9" fontId="4" fillId="5" borderId="13" xfId="0" applyNumberFormat="1" applyFont="1" applyFill="1" applyBorder="1" applyAlignment="1">
      <alignment horizontal="center" vertical="center" wrapText="1"/>
    </xf>
    <xf numFmtId="0" fontId="4" fillId="4" borderId="23" xfId="0" applyFont="1" applyFill="1" applyBorder="1" applyAlignment="1">
      <alignment horizontal="center" vertical="center"/>
    </xf>
    <xf numFmtId="9" fontId="4" fillId="4" borderId="23" xfId="0" applyNumberFormat="1" applyFont="1" applyFill="1" applyBorder="1" applyAlignment="1">
      <alignment vertical="center"/>
    </xf>
    <xf numFmtId="0" fontId="4" fillId="4" borderId="32" xfId="0" applyFont="1" applyFill="1" applyBorder="1" applyAlignment="1">
      <alignment horizontal="center" vertical="center" wrapText="1"/>
    </xf>
    <xf numFmtId="49" fontId="4" fillId="4" borderId="23" xfId="0" applyNumberFormat="1" applyFont="1" applyFill="1" applyBorder="1" applyAlignment="1">
      <alignment vertical="center"/>
    </xf>
    <xf numFmtId="0" fontId="2" fillId="4" borderId="0" xfId="0" applyFont="1" applyFill="1" applyAlignment="1">
      <alignment horizontal="left"/>
    </xf>
    <xf numFmtId="0" fontId="4" fillId="5" borderId="24" xfId="0" applyFont="1" applyFill="1" applyBorder="1" applyAlignment="1">
      <alignment horizontal="right" vertical="center" wrapText="1"/>
    </xf>
    <xf numFmtId="0" fontId="6" fillId="5" borderId="70" xfId="0" applyFont="1" applyFill="1" applyBorder="1" applyAlignment="1">
      <alignment horizontal="center" vertical="center" wrapText="1"/>
    </xf>
    <xf numFmtId="0" fontId="16"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6" fillId="0" borderId="14" xfId="0" applyFont="1" applyBorder="1" applyAlignment="1">
      <alignment horizontal="right" vertical="center" wrapText="1"/>
    </xf>
    <xf numFmtId="0" fontId="6" fillId="0" borderId="14" xfId="0" applyFont="1" applyBorder="1" applyAlignment="1">
      <alignment vertical="center" wrapText="1"/>
    </xf>
    <xf numFmtId="0" fontId="6" fillId="0" borderId="24" xfId="0" applyFont="1" applyBorder="1" applyAlignment="1">
      <alignment vertical="center" wrapText="1"/>
    </xf>
    <xf numFmtId="0" fontId="20"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4" xfId="0" applyFont="1" applyBorder="1" applyAlignment="1">
      <alignment horizontal="right" vertical="center" wrapText="1"/>
    </xf>
    <xf numFmtId="0" fontId="6" fillId="0" borderId="41" xfId="0"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1" fontId="4" fillId="0" borderId="13" xfId="0" applyNumberFormat="1" applyFont="1" applyBorder="1" applyAlignment="1">
      <alignment horizontal="center" vertical="center" wrapText="1"/>
    </xf>
    <xf numFmtId="9" fontId="4" fillId="4" borderId="13" xfId="0" applyNumberFormat="1" applyFont="1" applyFill="1" applyBorder="1" applyAlignment="1">
      <alignment horizontal="center" vertical="center" wrapText="1"/>
    </xf>
    <xf numFmtId="0" fontId="2" fillId="5" borderId="13" xfId="0" applyFont="1" applyFill="1" applyBorder="1" applyAlignment="1">
      <alignment horizontal="left" vertical="center" wrapText="1"/>
    </xf>
    <xf numFmtId="0" fontId="22" fillId="5" borderId="13" xfId="0" applyFont="1" applyFill="1" applyBorder="1" applyAlignment="1">
      <alignment horizontal="left" vertical="center" wrapText="1"/>
    </xf>
    <xf numFmtId="10" fontId="4" fillId="4" borderId="23" xfId="0" applyNumberFormat="1" applyFont="1" applyFill="1" applyBorder="1" applyAlignment="1">
      <alignment vertical="center"/>
    </xf>
    <xf numFmtId="0" fontId="4" fillId="4" borderId="71" xfId="0" applyFont="1" applyFill="1" applyBorder="1" applyAlignment="1">
      <alignment vertical="center"/>
    </xf>
    <xf numFmtId="0" fontId="4" fillId="4" borderId="72" xfId="0" applyFont="1" applyFill="1" applyBorder="1" applyAlignment="1">
      <alignment vertical="center"/>
    </xf>
    <xf numFmtId="0" fontId="4" fillId="5" borderId="66" xfId="0" applyFont="1" applyFill="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center" wrapText="1"/>
    </xf>
    <xf numFmtId="0" fontId="6" fillId="0" borderId="11" xfId="0" applyFont="1" applyBorder="1" applyAlignment="1">
      <alignment vertical="center" wrapText="1"/>
    </xf>
    <xf numFmtId="0" fontId="6" fillId="0" borderId="0" xfId="0" applyFont="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0" fontId="2" fillId="4" borderId="13" xfId="0" applyFont="1" applyFill="1" applyBorder="1" applyAlignment="1">
      <alignment horizontal="center"/>
    </xf>
    <xf numFmtId="0" fontId="6" fillId="0" borderId="11" xfId="0" applyFont="1" applyBorder="1" applyAlignment="1">
      <alignment horizontal="center" vertical="center" wrapText="1"/>
    </xf>
    <xf numFmtId="0" fontId="20" fillId="0" borderId="0" xfId="0" applyFont="1" applyAlignment="1">
      <alignment horizontal="center" vertical="center" wrapText="1"/>
    </xf>
    <xf numFmtId="0" fontId="16" fillId="0" borderId="0" xfId="0" applyFont="1" applyAlignment="1">
      <alignment horizontal="center" vertical="center" wrapText="1"/>
    </xf>
    <xf numFmtId="4" fontId="4" fillId="0" borderId="13" xfId="0" applyNumberFormat="1" applyFont="1" applyBorder="1" applyAlignment="1">
      <alignment horizontal="center" vertical="center" wrapText="1"/>
    </xf>
    <xf numFmtId="4" fontId="4" fillId="5" borderId="13" xfId="0" applyNumberFormat="1" applyFont="1" applyFill="1" applyBorder="1" applyAlignment="1">
      <alignment horizontal="center" vertical="center" wrapText="1"/>
    </xf>
    <xf numFmtId="0" fontId="19" fillId="5" borderId="44" xfId="0" applyFont="1" applyFill="1" applyBorder="1" applyAlignment="1">
      <alignment horizontal="left" vertical="center" wrapText="1"/>
    </xf>
    <xf numFmtId="0" fontId="2" fillId="5" borderId="44" xfId="0" applyFont="1" applyFill="1" applyBorder="1" applyAlignment="1">
      <alignment horizontal="left" vertical="center" wrapText="1"/>
    </xf>
    <xf numFmtId="0" fontId="22" fillId="5" borderId="44" xfId="0" applyFont="1" applyFill="1" applyBorder="1" applyAlignment="1">
      <alignment horizontal="left" vertical="center" wrapText="1"/>
    </xf>
    <xf numFmtId="1" fontId="4" fillId="5" borderId="13" xfId="0" applyNumberFormat="1" applyFont="1" applyFill="1" applyBorder="1" applyAlignment="1">
      <alignment horizontal="center" vertical="center" wrapText="1"/>
    </xf>
    <xf numFmtId="3" fontId="4" fillId="5" borderId="66" xfId="0" applyNumberFormat="1" applyFont="1" applyFill="1" applyBorder="1" applyAlignment="1">
      <alignment vertical="center" wrapText="1"/>
    </xf>
    <xf numFmtId="3" fontId="4" fillId="5" borderId="13" xfId="0" applyNumberFormat="1" applyFont="1" applyFill="1" applyBorder="1" applyAlignment="1">
      <alignment horizontal="center" vertical="center" wrapText="1"/>
    </xf>
    <xf numFmtId="173" fontId="4" fillId="4" borderId="23" xfId="0" applyNumberFormat="1" applyFont="1" applyFill="1" applyBorder="1" applyAlignment="1">
      <alignment vertical="center"/>
    </xf>
    <xf numFmtId="0" fontId="4" fillId="4" borderId="24" xfId="0" applyFont="1" applyFill="1" applyBorder="1" applyAlignment="1">
      <alignment horizontal="left" vertical="center"/>
    </xf>
    <xf numFmtId="0" fontId="17" fillId="0" borderId="77" xfId="0" applyFont="1" applyBorder="1" applyAlignment="1">
      <alignment vertical="center" wrapText="1"/>
    </xf>
    <xf numFmtId="0" fontId="17" fillId="4" borderId="79" xfId="0" applyFont="1" applyFill="1" applyBorder="1" applyAlignment="1">
      <alignment vertical="center" wrapText="1"/>
    </xf>
    <xf numFmtId="0" fontId="17" fillId="0" borderId="80" xfId="0" applyFont="1" applyBorder="1" applyAlignment="1">
      <alignment vertical="center" wrapText="1"/>
    </xf>
    <xf numFmtId="0" fontId="16" fillId="4" borderId="23" xfId="0" applyFont="1" applyFill="1" applyBorder="1" applyAlignment="1">
      <alignment horizontal="center" vertical="center"/>
    </xf>
    <xf numFmtId="0" fontId="2" fillId="4" borderId="14" xfId="0" applyFont="1" applyFill="1" applyBorder="1" applyAlignment="1">
      <alignment horizontal="right"/>
    </xf>
    <xf numFmtId="0" fontId="1" fillId="4" borderId="13" xfId="0" applyFont="1" applyFill="1" applyBorder="1" applyAlignment="1">
      <alignment horizontal="center"/>
    </xf>
    <xf numFmtId="0" fontId="17" fillId="4" borderId="83" xfId="0" applyFont="1" applyFill="1" applyBorder="1" applyAlignment="1">
      <alignment vertical="center" wrapText="1"/>
    </xf>
    <xf numFmtId="0" fontId="4" fillId="4" borderId="83" xfId="0" applyFont="1" applyFill="1" applyBorder="1" applyAlignment="1">
      <alignment vertical="center"/>
    </xf>
    <xf numFmtId="0" fontId="4" fillId="0" borderId="80" xfId="0" applyFont="1" applyBorder="1" applyAlignment="1">
      <alignment vertical="center" wrapText="1"/>
    </xf>
    <xf numFmtId="0" fontId="4" fillId="0" borderId="80" xfId="0" applyFont="1" applyBorder="1" applyAlignment="1">
      <alignment vertical="center"/>
    </xf>
    <xf numFmtId="0" fontId="18" fillId="0" borderId="80" xfId="0" applyFont="1" applyBorder="1" applyAlignment="1">
      <alignment vertical="center"/>
    </xf>
    <xf numFmtId="0" fontId="16" fillId="6" borderId="85" xfId="0" applyFont="1" applyFill="1" applyBorder="1" applyAlignment="1">
      <alignment horizontal="center" vertical="center" wrapText="1"/>
    </xf>
    <xf numFmtId="0" fontId="26" fillId="5" borderId="41" xfId="0" applyFont="1" applyFill="1" applyBorder="1" applyAlignment="1">
      <alignment horizontal="center" wrapText="1"/>
    </xf>
    <xf numFmtId="0" fontId="4" fillId="5" borderId="42" xfId="0" applyFont="1" applyFill="1" applyBorder="1" applyAlignment="1">
      <alignment horizontal="center" vertical="center" wrapText="1"/>
    </xf>
    <xf numFmtId="0" fontId="19" fillId="5" borderId="89"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3" fontId="4" fillId="5" borderId="14" xfId="0" applyNumberFormat="1" applyFont="1" applyFill="1" applyBorder="1" applyAlignment="1">
      <alignment horizontal="center" vertical="center" wrapText="1"/>
    </xf>
    <xf numFmtId="4" fontId="4" fillId="5" borderId="14" xfId="0" applyNumberFormat="1" applyFont="1" applyFill="1" applyBorder="1" applyAlignment="1">
      <alignment horizontal="center" vertical="center" wrapText="1"/>
    </xf>
    <xf numFmtId="3" fontId="4" fillId="5" borderId="14" xfId="0" applyNumberFormat="1" applyFont="1" applyFill="1" applyBorder="1" applyAlignment="1">
      <alignment horizontal="left" vertical="center" wrapText="1"/>
    </xf>
    <xf numFmtId="3" fontId="4" fillId="5" borderId="32" xfId="0" applyNumberFormat="1" applyFont="1" applyFill="1" applyBorder="1" applyAlignment="1">
      <alignment horizontal="center" vertical="center" wrapText="1"/>
    </xf>
    <xf numFmtId="0" fontId="2" fillId="5" borderId="12" xfId="0" applyFont="1" applyFill="1" applyBorder="1" applyAlignment="1">
      <alignment horizontal="left" vertical="center" wrapText="1"/>
    </xf>
    <xf numFmtId="14" fontId="4" fillId="5" borderId="13" xfId="0" applyNumberFormat="1" applyFont="1" applyFill="1" applyBorder="1" applyAlignment="1">
      <alignment horizontal="center" vertical="center" wrapText="1"/>
    </xf>
    <xf numFmtId="0" fontId="2" fillId="2" borderId="54" xfId="0" applyFont="1" applyFill="1" applyBorder="1"/>
    <xf numFmtId="0" fontId="19" fillId="4" borderId="57"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59" xfId="0" applyFont="1" applyFill="1" applyBorder="1" applyAlignment="1">
      <alignment horizontal="left" vertical="center" wrapText="1"/>
    </xf>
    <xf numFmtId="0" fontId="2" fillId="4" borderId="24" xfId="0" applyFont="1" applyFill="1" applyBorder="1" applyAlignment="1">
      <alignment horizontal="left" vertical="center"/>
    </xf>
    <xf numFmtId="0" fontId="2" fillId="4" borderId="44" xfId="0" applyFont="1" applyFill="1" applyBorder="1" applyAlignment="1">
      <alignment horizontal="left"/>
    </xf>
    <xf numFmtId="0" fontId="2" fillId="4" borderId="23" xfId="0" applyFont="1" applyFill="1" applyBorder="1"/>
    <xf numFmtId="0" fontId="2" fillId="0" borderId="10" xfId="0" applyFont="1" applyBorder="1" applyAlignment="1">
      <alignment horizontal="left" vertical="center"/>
    </xf>
    <xf numFmtId="0" fontId="2" fillId="4" borderId="14" xfId="0" applyFont="1" applyFill="1" applyBorder="1" applyAlignment="1">
      <alignment horizontal="left"/>
    </xf>
    <xf numFmtId="0" fontId="2" fillId="4" borderId="32" xfId="0" applyFont="1" applyFill="1" applyBorder="1" applyAlignment="1">
      <alignment horizontal="left"/>
    </xf>
    <xf numFmtId="0" fontId="19" fillId="4" borderId="32" xfId="0" applyFont="1" applyFill="1" applyBorder="1" applyAlignment="1">
      <alignment horizontal="left"/>
    </xf>
    <xf numFmtId="0" fontId="2" fillId="4" borderId="41" xfId="0" applyFont="1" applyFill="1" applyBorder="1" applyAlignment="1">
      <alignment horizontal="center"/>
    </xf>
    <xf numFmtId="0" fontId="2" fillId="4" borderId="14" xfId="0" applyFont="1" applyFill="1" applyBorder="1" applyAlignment="1">
      <alignment horizontal="center"/>
    </xf>
    <xf numFmtId="0" fontId="2" fillId="4" borderId="24" xfId="0" applyFont="1" applyFill="1" applyBorder="1" applyAlignment="1">
      <alignment horizontal="center"/>
    </xf>
    <xf numFmtId="0" fontId="1" fillId="4" borderId="23" xfId="0" applyFont="1" applyFill="1" applyBorder="1" applyAlignment="1">
      <alignment horizontal="left" vertical="center"/>
    </xf>
    <xf numFmtId="0" fontId="6" fillId="4" borderId="14" xfId="0" applyFont="1" applyFill="1" applyBorder="1"/>
    <xf numFmtId="0" fontId="6" fillId="4" borderId="32" xfId="0" applyFont="1" applyFill="1" applyBorder="1"/>
    <xf numFmtId="0" fontId="6" fillId="4" borderId="24" xfId="0" applyFont="1" applyFill="1" applyBorder="1"/>
    <xf numFmtId="0" fontId="2" fillId="4" borderId="59" xfId="0" applyFont="1" applyFill="1" applyBorder="1" applyAlignment="1">
      <alignment horizontal="left"/>
    </xf>
    <xf numFmtId="0" fontId="6" fillId="4" borderId="14" xfId="0" applyFont="1" applyFill="1" applyBorder="1" applyAlignment="1">
      <alignment horizontal="right"/>
    </xf>
    <xf numFmtId="0" fontId="2" fillId="4" borderId="59" xfId="0" applyFont="1" applyFill="1" applyBorder="1" applyAlignment="1">
      <alignment horizontal="center"/>
    </xf>
    <xf numFmtId="0" fontId="2" fillId="4" borderId="59" xfId="0" applyFont="1" applyFill="1" applyBorder="1"/>
    <xf numFmtId="0" fontId="2" fillId="4" borderId="14" xfId="0" applyFont="1" applyFill="1" applyBorder="1"/>
    <xf numFmtId="0" fontId="6" fillId="4" borderId="24" xfId="0" applyFont="1" applyFill="1" applyBorder="1" applyAlignment="1">
      <alignment horizontal="center"/>
    </xf>
    <xf numFmtId="0" fontId="6" fillId="4" borderId="23" xfId="0" applyFont="1" applyFill="1" applyBorder="1" applyAlignment="1">
      <alignment horizontal="center"/>
    </xf>
    <xf numFmtId="0" fontId="6" fillId="4" borderId="14" xfId="0" applyFont="1" applyFill="1" applyBorder="1" applyAlignment="1">
      <alignment horizontal="center"/>
    </xf>
    <xf numFmtId="0" fontId="6" fillId="4" borderId="13" xfId="0" applyFont="1" applyFill="1" applyBorder="1" applyAlignment="1">
      <alignment horizontal="center"/>
    </xf>
    <xf numFmtId="0" fontId="6" fillId="4" borderId="59" xfId="0" applyFont="1" applyFill="1" applyBorder="1" applyAlignment="1">
      <alignment horizontal="center"/>
    </xf>
    <xf numFmtId="0" fontId="6" fillId="4" borderId="23" xfId="0" applyFont="1" applyFill="1" applyBorder="1"/>
    <xf numFmtId="0" fontId="6" fillId="4" borderId="32" xfId="0" applyFont="1" applyFill="1" applyBorder="1" applyAlignment="1">
      <alignment horizontal="center"/>
    </xf>
    <xf numFmtId="0" fontId="2" fillId="4" borderId="32" xfId="0" applyFont="1" applyFill="1" applyBorder="1" applyAlignment="1">
      <alignment horizontal="right"/>
    </xf>
    <xf numFmtId="0" fontId="2" fillId="4" borderId="66" xfId="0" applyFont="1" applyFill="1" applyBorder="1" applyAlignment="1">
      <alignment horizontal="center"/>
    </xf>
    <xf numFmtId="0" fontId="2" fillId="4" borderId="13" xfId="0" applyFont="1" applyFill="1" applyBorder="1" applyAlignment="1">
      <alignment horizontal="right"/>
    </xf>
    <xf numFmtId="0" fontId="20" fillId="4" borderId="14" xfId="0" applyFont="1" applyFill="1" applyBorder="1" applyAlignment="1">
      <alignment horizontal="center"/>
    </xf>
    <xf numFmtId="0" fontId="1" fillId="4" borderId="14" xfId="0" applyFont="1" applyFill="1" applyBorder="1" applyAlignment="1">
      <alignment horizontal="center"/>
    </xf>
    <xf numFmtId="0" fontId="20" fillId="4" borderId="24" xfId="0" applyFont="1" applyFill="1" applyBorder="1" applyAlignment="1">
      <alignment horizontal="center"/>
    </xf>
    <xf numFmtId="0" fontId="6" fillId="4" borderId="24" xfId="0" applyFont="1" applyFill="1" applyBorder="1" applyAlignment="1">
      <alignment horizontal="right"/>
    </xf>
    <xf numFmtId="0" fontId="6" fillId="4" borderId="14" xfId="0" applyFont="1" applyFill="1" applyBorder="1" applyAlignment="1">
      <alignment horizontal="left"/>
    </xf>
    <xf numFmtId="0" fontId="6" fillId="4" borderId="32" xfId="0" applyFont="1" applyFill="1" applyBorder="1" applyAlignment="1">
      <alignment horizontal="left"/>
    </xf>
    <xf numFmtId="0" fontId="2" fillId="4" borderId="32" xfId="0" applyFont="1" applyFill="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5" fillId="4" borderId="14" xfId="0" applyFont="1" applyFill="1" applyBorder="1" applyAlignment="1">
      <alignment horizontal="center"/>
    </xf>
    <xf numFmtId="0" fontId="25" fillId="4" borderId="24" xfId="0" applyFont="1" applyFill="1" applyBorder="1" applyAlignment="1">
      <alignment horizontal="center"/>
    </xf>
    <xf numFmtId="0" fontId="25" fillId="4" borderId="14" xfId="0" applyFont="1" applyFill="1" applyBorder="1" applyAlignment="1">
      <alignment horizontal="left"/>
    </xf>
    <xf numFmtId="0" fontId="25" fillId="4" borderId="13" xfId="0" applyFont="1" applyFill="1" applyBorder="1" applyAlignment="1">
      <alignment horizontal="center"/>
    </xf>
    <xf numFmtId="0" fontId="25" fillId="0" borderId="10" xfId="0" applyFont="1" applyBorder="1" applyAlignment="1">
      <alignment horizontal="center"/>
    </xf>
    <xf numFmtId="0" fontId="25" fillId="4" borderId="14" xfId="0" applyFont="1" applyFill="1" applyBorder="1"/>
    <xf numFmtId="0" fontId="2" fillId="4" borderId="59" xfId="0" applyFont="1" applyFill="1" applyBorder="1" applyAlignment="1">
      <alignment horizontal="left" vertical="center" wrapText="1"/>
    </xf>
    <xf numFmtId="0" fontId="2" fillId="4" borderId="59" xfId="0" applyFont="1" applyFill="1" applyBorder="1" applyAlignment="1">
      <alignment vertical="center" wrapText="1"/>
    </xf>
    <xf numFmtId="0" fontId="22" fillId="4" borderId="59" xfId="0" applyFont="1" applyFill="1" applyBorder="1" applyAlignment="1">
      <alignment horizontal="left" vertical="center" wrapText="1"/>
    </xf>
    <xf numFmtId="0" fontId="22" fillId="4" borderId="59" xfId="0" applyFont="1" applyFill="1" applyBorder="1" applyAlignment="1">
      <alignment horizontal="left"/>
    </xf>
    <xf numFmtId="0" fontId="17" fillId="4" borderId="24" xfId="0" applyFont="1" applyFill="1" applyBorder="1" applyAlignment="1">
      <alignment vertical="center" wrapText="1"/>
    </xf>
    <xf numFmtId="0" fontId="2" fillId="5" borderId="44" xfId="0" applyFont="1" applyFill="1" applyBorder="1" applyAlignment="1">
      <alignment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2" fillId="4" borderId="24" xfId="0" applyFont="1" applyFill="1" applyBorder="1" applyAlignment="1">
      <alignment horizontal="left" vertical="center" wrapText="1"/>
    </xf>
    <xf numFmtId="0" fontId="2" fillId="4" borderId="44" xfId="0" applyFont="1" applyFill="1" applyBorder="1" applyAlignment="1">
      <alignment horizontal="left" vertical="center" wrapText="1"/>
    </xf>
    <xf numFmtId="0" fontId="2" fillId="4" borderId="23"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2" fillId="4" borderId="4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 fillId="4" borderId="23" xfId="0" applyFont="1" applyFill="1" applyBorder="1" applyAlignment="1">
      <alignment horizontal="left" vertical="center" wrapText="1"/>
    </xf>
    <xf numFmtId="0" fontId="6" fillId="4" borderId="14" xfId="0" applyFont="1" applyFill="1" applyBorder="1" applyAlignment="1">
      <alignment vertical="center" wrapText="1"/>
    </xf>
    <xf numFmtId="0" fontId="6" fillId="4" borderId="32" xfId="0" applyFont="1" applyFill="1" applyBorder="1" applyAlignment="1">
      <alignment vertical="center" wrapText="1"/>
    </xf>
    <xf numFmtId="0" fontId="6" fillId="4" borderId="24" xfId="0" applyFont="1" applyFill="1" applyBorder="1" applyAlignment="1">
      <alignment vertical="center" wrapText="1"/>
    </xf>
    <xf numFmtId="0" fontId="2" fillId="4" borderId="14" xfId="0" applyFont="1" applyFill="1" applyBorder="1" applyAlignment="1">
      <alignment horizontal="right" vertical="center" wrapText="1"/>
    </xf>
    <xf numFmtId="0" fontId="6" fillId="4" borderId="14" xfId="0" applyFont="1" applyFill="1" applyBorder="1" applyAlignment="1">
      <alignment horizontal="right" vertical="center" wrapText="1"/>
    </xf>
    <xf numFmtId="0" fontId="2" fillId="4" borderId="5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23" xfId="0" applyFont="1" applyFill="1" applyBorder="1" applyAlignment="1">
      <alignment vertical="center" wrapText="1"/>
    </xf>
    <xf numFmtId="0" fontId="6" fillId="4" borderId="1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2" fillId="4" borderId="32" xfId="0" applyFont="1" applyFill="1" applyBorder="1" applyAlignment="1">
      <alignment horizontal="right" vertical="center" wrapText="1"/>
    </xf>
    <xf numFmtId="0" fontId="2" fillId="4" borderId="66" xfId="0" applyFont="1" applyFill="1" applyBorder="1" applyAlignment="1">
      <alignment horizontal="right" vertical="center" wrapText="1"/>
    </xf>
    <xf numFmtId="0" fontId="2" fillId="4" borderId="13" xfId="0" applyFont="1" applyFill="1" applyBorder="1" applyAlignment="1">
      <alignment horizontal="right" vertical="center" wrapText="1"/>
    </xf>
    <xf numFmtId="0" fontId="20"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6" fillId="4" borderId="24" xfId="0" applyFont="1" applyFill="1" applyBorder="1" applyAlignment="1">
      <alignment horizontal="right" vertical="center" wrapText="1"/>
    </xf>
    <xf numFmtId="0" fontId="6" fillId="4" borderId="14"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2" fillId="4" borderId="32" xfId="0" applyFont="1" applyFill="1" applyBorder="1" applyAlignment="1">
      <alignment horizontal="center" vertical="center" wrapText="1"/>
    </xf>
    <xf numFmtId="3" fontId="2" fillId="4" borderId="13" xfId="0" applyNumberFormat="1" applyFont="1" applyFill="1" applyBorder="1" applyAlignment="1">
      <alignment horizontal="center" vertical="center" wrapText="1"/>
    </xf>
    <xf numFmtId="0" fontId="2" fillId="4" borderId="66" xfId="0" applyFont="1" applyFill="1" applyBorder="1" applyAlignment="1">
      <alignment horizontal="center" vertical="center" wrapText="1"/>
    </xf>
    <xf numFmtId="3" fontId="2" fillId="4" borderId="66" xfId="0" applyNumberFormat="1" applyFont="1" applyFill="1" applyBorder="1" applyAlignment="1">
      <alignment horizontal="center" vertical="center" wrapText="1"/>
    </xf>
    <xf numFmtId="9" fontId="2" fillId="4" borderId="66" xfId="0" applyNumberFormat="1"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14" xfId="0" applyFont="1" applyFill="1" applyBorder="1" applyAlignment="1">
      <alignment horizontal="left" vertical="center" wrapText="1"/>
    </xf>
    <xf numFmtId="0" fontId="25" fillId="4" borderId="13"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25" fillId="4" borderId="14" xfId="0" applyFont="1" applyFill="1" applyBorder="1" applyAlignment="1">
      <alignment vertical="center" wrapText="1"/>
    </xf>
    <xf numFmtId="0" fontId="1" fillId="0" borderId="0" xfId="0" applyFont="1" applyAlignment="1">
      <alignment horizontal="left" vertical="top"/>
    </xf>
    <xf numFmtId="0" fontId="4" fillId="9" borderId="13" xfId="0" applyFont="1" applyFill="1" applyBorder="1" applyAlignment="1">
      <alignment vertical="center" wrapText="1"/>
    </xf>
    <xf numFmtId="3" fontId="4" fillId="9" borderId="13" xfId="0" applyNumberFormat="1"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4" xfId="0" applyFont="1" applyFill="1" applyBorder="1" applyAlignment="1">
      <alignment vertical="center" wrapText="1"/>
    </xf>
    <xf numFmtId="0" fontId="4" fillId="9" borderId="32" xfId="0" applyFont="1" applyFill="1" applyBorder="1" applyAlignment="1">
      <alignment horizontal="center" vertical="center" wrapText="1"/>
    </xf>
    <xf numFmtId="9" fontId="4" fillId="9" borderId="13" xfId="0" applyNumberFormat="1" applyFont="1" applyFill="1" applyBorder="1" applyAlignment="1">
      <alignment horizontal="center" vertical="center" wrapText="1"/>
    </xf>
    <xf numFmtId="0" fontId="33" fillId="0" borderId="13" xfId="1" applyFill="1" applyBorder="1" applyAlignment="1">
      <alignment horizontal="left" vertical="center" wrapText="1"/>
    </xf>
    <xf numFmtId="0" fontId="33" fillId="0" borderId="54" xfId="1" applyFill="1" applyBorder="1" applyAlignment="1">
      <alignment horizontal="left" vertical="center" wrapText="1"/>
    </xf>
    <xf numFmtId="14" fontId="2"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center" vertical="center"/>
    </xf>
    <xf numFmtId="0" fontId="3" fillId="0" borderId="8" xfId="0" applyFont="1" applyBorder="1"/>
    <xf numFmtId="0" fontId="3" fillId="0" borderId="12" xfId="0" applyFont="1" applyBorder="1"/>
    <xf numFmtId="0" fontId="1" fillId="2" borderId="1" xfId="0" applyFont="1" applyFill="1" applyBorder="1" applyAlignment="1">
      <alignment horizontal="center" vertical="center" wrapText="1"/>
    </xf>
    <xf numFmtId="164" fontId="1" fillId="0" borderId="0" xfId="0" applyNumberFormat="1" applyFont="1" applyAlignment="1">
      <alignment horizontal="center" vertical="center"/>
    </xf>
    <xf numFmtId="0" fontId="1" fillId="2" borderId="2" xfId="0" applyFont="1" applyFill="1" applyBorder="1" applyAlignment="1">
      <alignment horizontal="center" vertical="center"/>
    </xf>
    <xf numFmtId="0" fontId="3" fillId="0" borderId="3" xfId="0" applyFont="1" applyBorder="1"/>
    <xf numFmtId="0" fontId="3" fillId="0" borderId="4" xfId="0" applyFont="1" applyBorder="1"/>
    <xf numFmtId="16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60" xfId="0" applyFont="1" applyBorder="1"/>
    <xf numFmtId="0" fontId="1" fillId="2" borderId="5" xfId="0" applyFont="1" applyFill="1" applyBorder="1" applyAlignment="1">
      <alignment horizontal="center" vertical="center"/>
    </xf>
    <xf numFmtId="0" fontId="3" fillId="0" borderId="6" xfId="0" applyFont="1" applyBorder="1"/>
    <xf numFmtId="0" fontId="3" fillId="0" borderId="9" xfId="0" applyFont="1" applyBorder="1"/>
    <xf numFmtId="0" fontId="3" fillId="0" borderId="10" xfId="0" applyFont="1" applyBorder="1"/>
    <xf numFmtId="165" fontId="1" fillId="2" borderId="1" xfId="0" applyNumberFormat="1" applyFont="1" applyFill="1" applyBorder="1" applyAlignment="1">
      <alignment horizontal="center" vertical="center" wrapText="1"/>
    </xf>
    <xf numFmtId="0" fontId="1" fillId="2" borderId="54"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0" borderId="7" xfId="0" applyFont="1" applyBorder="1"/>
    <xf numFmtId="0" fontId="3" fillId="0" borderId="11" xfId="0" applyFont="1" applyBorder="1"/>
    <xf numFmtId="0" fontId="1" fillId="3" borderId="2" xfId="0" applyFont="1" applyFill="1" applyBorder="1" applyAlignment="1">
      <alignment horizontal="center" vertical="center" wrapText="1"/>
    </xf>
    <xf numFmtId="49" fontId="15" fillId="6" borderId="16" xfId="0" applyNumberFormat="1" applyFont="1" applyFill="1" applyBorder="1" applyAlignment="1">
      <alignment vertical="center" wrapText="1"/>
    </xf>
    <xf numFmtId="0" fontId="3" fillId="0" borderId="17" xfId="0" applyFont="1" applyBorder="1"/>
    <xf numFmtId="0" fontId="3" fillId="0" borderId="18" xfId="0" applyFont="1" applyBorder="1"/>
    <xf numFmtId="0" fontId="4" fillId="0" borderId="11" xfId="0" applyFont="1" applyBorder="1" applyAlignment="1">
      <alignment vertical="center"/>
    </xf>
    <xf numFmtId="0" fontId="3" fillId="0" borderId="20" xfId="0" applyFont="1" applyBorder="1"/>
    <xf numFmtId="0" fontId="2" fillId="7" borderId="2" xfId="0" applyFont="1" applyFill="1" applyBorder="1" applyAlignment="1">
      <alignment horizontal="left" vertical="center"/>
    </xf>
    <xf numFmtId="0" fontId="4" fillId="0" borderId="11" xfId="0" applyFont="1" applyBorder="1" applyAlignment="1">
      <alignment horizontal="left" vertical="center"/>
    </xf>
    <xf numFmtId="0" fontId="3" fillId="0" borderId="11" xfId="0" applyFont="1" applyBorder="1" applyAlignment="1">
      <alignment horizontal="left"/>
    </xf>
    <xf numFmtId="0" fontId="3" fillId="0" borderId="20" xfId="0" applyFont="1" applyBorder="1" applyAlignment="1">
      <alignment horizontal="left"/>
    </xf>
    <xf numFmtId="166" fontId="4" fillId="5" borderId="2" xfId="0" applyNumberFormat="1" applyFont="1" applyFill="1" applyBorder="1" applyAlignment="1">
      <alignment horizontal="center" vertical="center" wrapText="1"/>
    </xf>
    <xf numFmtId="0" fontId="4" fillId="4" borderId="45" xfId="0" applyFont="1" applyFill="1" applyBorder="1" applyAlignment="1">
      <alignment horizontal="center" vertical="center" wrapText="1"/>
    </xf>
    <xf numFmtId="0" fontId="3" fillId="0" borderId="49" xfId="0" applyFont="1" applyBorder="1"/>
    <xf numFmtId="0" fontId="4" fillId="4" borderId="46" xfId="0" applyFont="1" applyFill="1" applyBorder="1" applyAlignment="1">
      <alignment vertical="center"/>
    </xf>
    <xf numFmtId="0" fontId="3" fillId="0" borderId="47" xfId="0" applyFont="1" applyBorder="1"/>
    <xf numFmtId="0" fontId="3" fillId="0" borderId="48" xfId="0" applyFont="1" applyBorder="1"/>
    <xf numFmtId="0" fontId="3" fillId="0" borderId="50" xfId="0" applyFont="1" applyBorder="1"/>
    <xf numFmtId="0" fontId="4" fillId="0" borderId="0" xfId="0" applyFont="1" applyAlignment="1">
      <alignment vertical="center"/>
    </xf>
    <xf numFmtId="0" fontId="16" fillId="6" borderId="19" xfId="0" applyFont="1" applyFill="1" applyBorder="1" applyAlignment="1">
      <alignment horizontal="center" vertical="center" wrapText="1"/>
    </xf>
    <xf numFmtId="0" fontId="3" fillId="0" borderId="21" xfId="0" applyFont="1" applyBorder="1"/>
    <xf numFmtId="0" fontId="3" fillId="0" borderId="31" xfId="0" applyFont="1" applyBorder="1"/>
    <xf numFmtId="0" fontId="17" fillId="4" borderId="25" xfId="0" applyFont="1" applyFill="1" applyBorder="1" applyAlignment="1">
      <alignment vertical="center" wrapText="1"/>
    </xf>
    <xf numFmtId="0" fontId="3" fillId="0" borderId="26" xfId="0" applyFont="1" applyBorder="1"/>
    <xf numFmtId="0" fontId="2" fillId="4" borderId="2" xfId="0" applyFont="1" applyFill="1" applyBorder="1" applyAlignment="1">
      <alignment horizontal="left"/>
    </xf>
    <xf numFmtId="0" fontId="2" fillId="4" borderId="2" xfId="0" applyFont="1" applyFill="1" applyBorder="1" applyAlignment="1">
      <alignment horizontal="left" wrapText="1"/>
    </xf>
    <xf numFmtId="0" fontId="4" fillId="7" borderId="25" xfId="0" applyFont="1" applyFill="1" applyBorder="1" applyAlignment="1">
      <alignment vertical="center"/>
    </xf>
    <xf numFmtId="0" fontId="3" fillId="0" borderId="30" xfId="0" applyFont="1" applyBorder="1"/>
    <xf numFmtId="0" fontId="3" fillId="0" borderId="38" xfId="0" applyFont="1" applyBorder="1"/>
    <xf numFmtId="0" fontId="4" fillId="0" borderId="53" xfId="0" applyFont="1" applyBorder="1" applyAlignment="1">
      <alignment vertical="center"/>
    </xf>
    <xf numFmtId="0" fontId="3" fillId="0" borderId="53" xfId="0" applyFont="1" applyBorder="1"/>
    <xf numFmtId="0" fontId="3" fillId="0" borderId="52" xfId="0" applyFont="1" applyBorder="1"/>
    <xf numFmtId="0" fontId="17" fillId="0" borderId="27" xfId="0" applyFont="1" applyBorder="1" applyAlignment="1">
      <alignment vertical="center" wrapText="1"/>
    </xf>
    <xf numFmtId="0" fontId="3" fillId="0" borderId="27" xfId="0" applyFont="1" applyBorder="1"/>
    <xf numFmtId="0" fontId="3" fillId="0" borderId="29" xfId="0" applyFont="1" applyBorder="1"/>
    <xf numFmtId="0" fontId="4" fillId="4" borderId="25" xfId="0" applyFont="1" applyFill="1" applyBorder="1" applyAlignment="1">
      <alignment vertical="center"/>
    </xf>
    <xf numFmtId="0" fontId="16" fillId="6" borderId="19" xfId="0" applyFont="1" applyFill="1" applyBorder="1" applyAlignment="1">
      <alignment horizontal="center" vertical="center"/>
    </xf>
    <xf numFmtId="0" fontId="17" fillId="0" borderId="35" xfId="0" applyFont="1" applyBorder="1" applyAlignment="1">
      <alignment vertical="center" wrapText="1"/>
    </xf>
    <xf numFmtId="0" fontId="3" fillId="0" borderId="33" xfId="0" applyFont="1" applyBorder="1"/>
    <xf numFmtId="0" fontId="4" fillId="5" borderId="25" xfId="0" applyFont="1" applyFill="1" applyBorder="1" applyAlignment="1">
      <alignment vertical="center" wrapText="1"/>
    </xf>
    <xf numFmtId="0" fontId="19" fillId="5" borderId="61" xfId="0" applyFont="1" applyFill="1" applyBorder="1" applyAlignment="1">
      <alignment horizontal="left" vertical="center" wrapText="1"/>
    </xf>
    <xf numFmtId="0" fontId="4" fillId="5" borderId="62" xfId="0" applyFont="1" applyFill="1" applyBorder="1" applyAlignment="1">
      <alignment horizontal="center" vertical="center" wrapText="1"/>
    </xf>
    <xf numFmtId="0" fontId="3" fillId="0" borderId="63" xfId="0" applyFont="1" applyBorder="1"/>
    <xf numFmtId="0" fontId="17" fillId="5" borderId="55" xfId="0" applyFont="1" applyFill="1" applyBorder="1" applyAlignment="1">
      <alignment horizontal="left" vertical="center" wrapText="1"/>
    </xf>
    <xf numFmtId="0" fontId="3" fillId="0" borderId="64" xfId="0" applyFont="1" applyBorder="1"/>
    <xf numFmtId="0" fontId="4" fillId="5" borderId="55" xfId="0" applyFont="1" applyFill="1" applyBorder="1" applyAlignment="1">
      <alignment horizontal="center" vertical="center" wrapText="1"/>
    </xf>
    <xf numFmtId="0" fontId="4" fillId="5" borderId="55"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4" fillId="5" borderId="5" xfId="0" applyFont="1" applyFill="1" applyBorder="1" applyAlignment="1">
      <alignment vertical="center" wrapText="1"/>
    </xf>
    <xf numFmtId="0" fontId="19" fillId="5" borderId="1" xfId="0" applyFont="1" applyFill="1" applyBorder="1" applyAlignment="1">
      <alignment horizontal="left" vertical="center" wrapText="1"/>
    </xf>
    <xf numFmtId="0" fontId="21" fillId="5" borderId="55" xfId="0" applyFont="1" applyFill="1" applyBorder="1" applyAlignment="1">
      <alignment horizontal="left" vertical="center" wrapText="1"/>
    </xf>
    <xf numFmtId="0" fontId="1" fillId="2" borderId="56" xfId="0" applyFont="1" applyFill="1" applyBorder="1" applyAlignment="1">
      <alignment horizontal="center" vertical="center" wrapText="1"/>
    </xf>
    <xf numFmtId="0" fontId="3" fillId="0" borderId="58" xfId="0" applyFont="1" applyBorder="1"/>
    <xf numFmtId="0" fontId="3" fillId="0" borderId="68" xfId="0" applyFont="1" applyBorder="1"/>
    <xf numFmtId="0" fontId="3" fillId="0" borderId="65" xfId="0" applyFont="1" applyBorder="1"/>
    <xf numFmtId="0" fontId="1" fillId="2" borderId="55" xfId="0" applyFont="1" applyFill="1" applyBorder="1" applyAlignment="1">
      <alignment horizontal="left" vertical="center" wrapText="1"/>
    </xf>
    <xf numFmtId="0" fontId="4" fillId="5" borderId="25" xfId="0" applyFont="1" applyFill="1" applyBorder="1" applyAlignment="1">
      <alignment horizontal="center" vertical="center" wrapText="1"/>
    </xf>
    <xf numFmtId="0" fontId="3" fillId="0" borderId="67" xfId="0" applyFont="1" applyBorder="1"/>
    <xf numFmtId="0" fontId="23" fillId="5" borderId="25" xfId="0" applyFont="1" applyFill="1" applyBorder="1" applyAlignment="1">
      <alignment vertical="center" wrapText="1"/>
    </xf>
    <xf numFmtId="167" fontId="4" fillId="5" borderId="2" xfId="0" applyNumberFormat="1" applyFont="1" applyFill="1" applyBorder="1" applyAlignment="1">
      <alignment horizontal="center" vertical="center" wrapText="1"/>
    </xf>
    <xf numFmtId="0" fontId="23" fillId="5" borderId="5" xfId="0" applyFont="1" applyFill="1" applyBorder="1" applyAlignment="1">
      <alignment vertical="center" wrapText="1"/>
    </xf>
    <xf numFmtId="0" fontId="24" fillId="5" borderId="55" xfId="0" applyFont="1" applyFill="1" applyBorder="1" applyAlignment="1">
      <alignment horizontal="left" vertical="center" wrapText="1"/>
    </xf>
    <xf numFmtId="0" fontId="4" fillId="4" borderId="25" xfId="0" applyFont="1" applyFill="1" applyBorder="1" applyAlignment="1">
      <alignment vertical="center" wrapText="1"/>
    </xf>
    <xf numFmtId="0" fontId="33" fillId="0" borderId="11" xfId="1" applyBorder="1" applyAlignment="1">
      <alignment vertical="center"/>
    </xf>
    <xf numFmtId="9" fontId="4" fillId="5" borderId="2" xfId="0" applyNumberFormat="1" applyFont="1" applyFill="1" applyBorder="1" applyAlignment="1">
      <alignment horizontal="center" vertical="center" wrapText="1"/>
    </xf>
    <xf numFmtId="0" fontId="4" fillId="0" borderId="11" xfId="0" applyFont="1" applyBorder="1" applyAlignment="1">
      <alignment vertical="center" wrapText="1"/>
    </xf>
    <xf numFmtId="0" fontId="2" fillId="4" borderId="55" xfId="0" applyFont="1" applyFill="1" applyBorder="1" applyAlignment="1">
      <alignment horizontal="left" vertical="center" wrapText="1"/>
    </xf>
    <xf numFmtId="0" fontId="2" fillId="0" borderId="3" xfId="0" applyFont="1" applyBorder="1" applyAlignment="1">
      <alignment horizontal="left"/>
    </xf>
    <xf numFmtId="0" fontId="2" fillId="4" borderId="55" xfId="0" applyFont="1" applyFill="1" applyBorder="1" applyAlignment="1">
      <alignment horizontal="left"/>
    </xf>
    <xf numFmtId="0" fontId="2" fillId="4" borderId="2" xfId="0" applyFont="1" applyFill="1" applyBorder="1" applyAlignment="1">
      <alignment horizontal="left" vertical="center"/>
    </xf>
    <xf numFmtId="0" fontId="2" fillId="4" borderId="55" xfId="0" applyFont="1" applyFill="1" applyBorder="1" applyAlignment="1">
      <alignment horizontal="center" vertical="center"/>
    </xf>
    <xf numFmtId="0" fontId="4" fillId="0" borderId="5" xfId="0" applyFont="1" applyBorder="1" applyAlignment="1">
      <alignment vertical="center"/>
    </xf>
    <xf numFmtId="0" fontId="4" fillId="4" borderId="25" xfId="0" applyFont="1" applyFill="1" applyBorder="1" applyAlignment="1">
      <alignment horizontal="center" vertical="center" wrapText="1"/>
    </xf>
    <xf numFmtId="0" fontId="2" fillId="7" borderId="55" xfId="0" applyFont="1" applyFill="1" applyBorder="1" applyAlignment="1">
      <alignment horizontal="left"/>
    </xf>
    <xf numFmtId="0" fontId="2" fillId="7" borderId="2" xfId="0" applyFont="1" applyFill="1" applyBorder="1" applyAlignment="1">
      <alignment horizontal="left"/>
    </xf>
    <xf numFmtId="0" fontId="4" fillId="0" borderId="3" xfId="0" applyFont="1" applyBorder="1" applyAlignment="1">
      <alignment horizontal="left" vertical="center" wrapText="1"/>
    </xf>
    <xf numFmtId="1" fontId="4" fillId="5" borderId="2"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23" fillId="5" borderId="2" xfId="0" applyFont="1" applyFill="1" applyBorder="1" applyAlignment="1">
      <alignment vertical="center" wrapText="1"/>
    </xf>
    <xf numFmtId="0" fontId="2" fillId="5" borderId="55" xfId="0" applyFont="1" applyFill="1" applyBorder="1" applyAlignment="1">
      <alignment horizontal="left" vertical="center" wrapText="1"/>
    </xf>
    <xf numFmtId="3" fontId="4" fillId="5" borderId="2" xfId="0" applyNumberFormat="1" applyFont="1" applyFill="1" applyBorder="1" applyAlignment="1">
      <alignment horizontal="center" vertical="center" wrapText="1"/>
    </xf>
    <xf numFmtId="0" fontId="4" fillId="9" borderId="55" xfId="0" applyFont="1" applyFill="1" applyBorder="1" applyAlignment="1">
      <alignment horizontal="left" vertical="center" wrapText="1"/>
    </xf>
    <xf numFmtId="0" fontId="3" fillId="8" borderId="3" xfId="0" applyFont="1" applyFill="1" applyBorder="1"/>
    <xf numFmtId="0" fontId="3" fillId="8" borderId="4" xfId="0" applyFont="1" applyFill="1" applyBorder="1"/>
    <xf numFmtId="3" fontId="4" fillId="9" borderId="2" xfId="0" applyNumberFormat="1" applyFont="1" applyFill="1" applyBorder="1" applyAlignment="1">
      <alignment horizontal="center" vertical="center" wrapText="1"/>
    </xf>
    <xf numFmtId="3" fontId="3" fillId="8" borderId="4" xfId="0" applyNumberFormat="1" applyFont="1" applyFill="1" applyBorder="1"/>
    <xf numFmtId="0" fontId="2" fillId="0" borderId="3" xfId="0" applyFont="1" applyBorder="1" applyAlignment="1">
      <alignment horizontal="left" vertical="center" wrapText="1"/>
    </xf>
    <xf numFmtId="0" fontId="33" fillId="0" borderId="3" xfId="1" applyBorder="1" applyAlignment="1">
      <alignment horizontal="left" vertical="center" wrapText="1"/>
    </xf>
    <xf numFmtId="0" fontId="4" fillId="0" borderId="11" xfId="0" applyFont="1" applyBorder="1" applyAlignment="1">
      <alignment horizontal="center" vertical="center"/>
    </xf>
    <xf numFmtId="0" fontId="2" fillId="0" borderId="11" xfId="0" applyFont="1" applyBorder="1" applyAlignment="1">
      <alignment vertical="center" wrapText="1"/>
    </xf>
    <xf numFmtId="49" fontId="15" fillId="6" borderId="73" xfId="0" applyNumberFormat="1" applyFont="1" applyFill="1" applyBorder="1" applyAlignment="1">
      <alignment vertical="center" wrapText="1"/>
    </xf>
    <xf numFmtId="0" fontId="3" fillId="0" borderId="74" xfId="0" applyFont="1" applyBorder="1"/>
    <xf numFmtId="0" fontId="3" fillId="0" borderId="75" xfId="0" applyFont="1" applyBorder="1"/>
    <xf numFmtId="0" fontId="16" fillId="6" borderId="76" xfId="0" applyFont="1" applyFill="1" applyBorder="1" applyAlignment="1">
      <alignment horizontal="center" vertical="center" wrapText="1"/>
    </xf>
    <xf numFmtId="0" fontId="3" fillId="0" borderId="78" xfId="0" applyFont="1" applyBorder="1"/>
    <xf numFmtId="0" fontId="3" fillId="0" borderId="82" xfId="0" applyFont="1" applyBorder="1"/>
    <xf numFmtId="0" fontId="4" fillId="0" borderId="3" xfId="0" applyFont="1" applyBorder="1" applyAlignment="1">
      <alignment vertical="center"/>
    </xf>
    <xf numFmtId="0" fontId="4" fillId="4" borderId="25" xfId="0" applyFont="1" applyFill="1" applyBorder="1" applyAlignment="1">
      <alignment horizontal="left" vertical="top" wrapText="1"/>
    </xf>
    <xf numFmtId="0" fontId="16" fillId="6" borderId="76" xfId="0" applyFont="1" applyFill="1" applyBorder="1" applyAlignment="1">
      <alignment horizontal="center" vertical="center"/>
    </xf>
    <xf numFmtId="0" fontId="17" fillId="0" borderId="81" xfId="0" applyFont="1" applyBorder="1" applyAlignment="1">
      <alignment vertical="center" wrapText="1"/>
    </xf>
    <xf numFmtId="0" fontId="3" fillId="0" borderId="81" xfId="0" applyFont="1" applyBorder="1"/>
    <xf numFmtId="0" fontId="3" fillId="0" borderId="80" xfId="0" applyFont="1" applyBorder="1"/>
    <xf numFmtId="0" fontId="4" fillId="4" borderId="2" xfId="0" applyFont="1" applyFill="1" applyBorder="1" applyAlignment="1">
      <alignment horizontal="left" vertical="top" wrapText="1"/>
    </xf>
    <xf numFmtId="0" fontId="3" fillId="0" borderId="84" xfId="0" applyFont="1" applyBorder="1"/>
    <xf numFmtId="0" fontId="2" fillId="0" borderId="11" xfId="0" applyFont="1" applyBorder="1"/>
    <xf numFmtId="0" fontId="4" fillId="4" borderId="25" xfId="0" applyFont="1" applyFill="1" applyBorder="1" applyAlignment="1">
      <alignment horizontal="left" vertical="center" wrapText="1"/>
    </xf>
    <xf numFmtId="0" fontId="2" fillId="5" borderId="25" xfId="0" applyFont="1" applyFill="1" applyBorder="1" applyAlignment="1">
      <alignment vertical="center" wrapText="1"/>
    </xf>
    <xf numFmtId="0" fontId="4" fillId="5" borderId="55" xfId="0" applyFont="1" applyFill="1" applyBorder="1" applyAlignment="1">
      <alignment horizontal="left" vertical="top" wrapText="1"/>
    </xf>
    <xf numFmtId="0" fontId="2" fillId="5" borderId="55" xfId="0" applyFont="1" applyFill="1" applyBorder="1" applyAlignment="1">
      <alignment horizontal="left" vertical="top" wrapText="1"/>
    </xf>
    <xf numFmtId="0" fontId="25" fillId="5" borderId="2" xfId="0" applyFont="1" applyFill="1" applyBorder="1" applyAlignment="1">
      <alignment wrapText="1"/>
    </xf>
    <xf numFmtId="0" fontId="4" fillId="5" borderId="86" xfId="0" applyFont="1" applyFill="1" applyBorder="1" applyAlignment="1">
      <alignment horizontal="center" vertical="center" wrapText="1"/>
    </xf>
    <xf numFmtId="0" fontId="23" fillId="5" borderId="88" xfId="0" applyFont="1" applyFill="1" applyBorder="1" applyAlignment="1">
      <alignment vertical="center" wrapText="1"/>
    </xf>
    <xf numFmtId="0" fontId="4" fillId="5" borderId="87" xfId="0" applyFont="1" applyFill="1" applyBorder="1" applyAlignment="1">
      <alignment horizontal="center" vertical="center" wrapText="1"/>
    </xf>
    <xf numFmtId="0" fontId="3" fillId="0" borderId="36" xfId="0" applyFont="1" applyBorder="1"/>
    <xf numFmtId="0" fontId="4" fillId="5" borderId="87" xfId="0" applyFont="1" applyFill="1" applyBorder="1" applyAlignment="1">
      <alignment horizontal="right" vertical="center" wrapText="1"/>
    </xf>
    <xf numFmtId="0" fontId="12" fillId="5" borderId="2" xfId="0" applyFont="1" applyFill="1" applyBorder="1" applyAlignment="1">
      <alignment vertical="center" wrapText="1"/>
    </xf>
    <xf numFmtId="0" fontId="4" fillId="5" borderId="25" xfId="0" applyFont="1" applyFill="1" applyBorder="1" applyAlignment="1">
      <alignment horizontal="left" vertical="center" wrapText="1"/>
    </xf>
    <xf numFmtId="0" fontId="6" fillId="5" borderId="25" xfId="0" applyFont="1" applyFill="1" applyBorder="1" applyAlignment="1">
      <alignment vertical="center" wrapText="1"/>
    </xf>
    <xf numFmtId="0" fontId="33" fillId="5" borderId="55" xfId="1" applyFill="1" applyBorder="1" applyAlignment="1">
      <alignment horizontal="left" vertical="center" wrapText="1"/>
    </xf>
    <xf numFmtId="0" fontId="12" fillId="9" borderId="55" xfId="0" applyFont="1" applyFill="1" applyBorder="1" applyAlignment="1">
      <alignment horizontal="left" vertical="center" wrapText="1"/>
    </xf>
    <xf numFmtId="0" fontId="4" fillId="4" borderId="88" xfId="0" applyFont="1" applyFill="1" applyBorder="1" applyAlignment="1">
      <alignment horizontal="center" wrapText="1"/>
    </xf>
    <xf numFmtId="0" fontId="4" fillId="0" borderId="2" xfId="0" applyFont="1" applyBorder="1" applyAlignment="1">
      <alignment wrapText="1"/>
    </xf>
    <xf numFmtId="0" fontId="4" fillId="4" borderId="88" xfId="0" applyFont="1" applyFill="1" applyBorder="1" applyAlignment="1">
      <alignment wrapText="1"/>
    </xf>
    <xf numFmtId="0" fontId="4" fillId="0" borderId="2"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horizontal="center" wrapText="1"/>
    </xf>
    <xf numFmtId="0" fontId="27" fillId="5" borderId="55" xfId="0" applyFont="1" applyFill="1" applyBorder="1" applyAlignment="1">
      <alignment horizontal="left" vertical="center" wrapText="1"/>
    </xf>
    <xf numFmtId="0" fontId="33" fillId="5" borderId="2" xfId="1" applyFill="1" applyBorder="1" applyAlignment="1">
      <alignment horizontal="left" vertical="center" wrapText="1"/>
    </xf>
    <xf numFmtId="0" fontId="3" fillId="0" borderId="90" xfId="0" applyFont="1" applyBorder="1"/>
    <xf numFmtId="0" fontId="3" fillId="0" borderId="91" xfId="0" applyFont="1" applyBorder="1"/>
    <xf numFmtId="0" fontId="4" fillId="4" borderId="2" xfId="0" applyFont="1" applyFill="1" applyBorder="1" applyAlignment="1">
      <alignment horizontal="left" vertical="center"/>
    </xf>
    <xf numFmtId="0" fontId="2" fillId="4" borderId="55" xfId="0" applyFont="1" applyFill="1" applyBorder="1" applyAlignment="1">
      <alignment horizontal="left" vertical="top" wrapText="1"/>
    </xf>
    <xf numFmtId="0" fontId="19" fillId="4" borderId="61" xfId="0" applyFont="1" applyFill="1" applyBorder="1" applyAlignment="1">
      <alignment horizontal="left" vertical="center" wrapText="1"/>
    </xf>
    <xf numFmtId="0" fontId="2" fillId="4" borderId="62" xfId="0" applyFont="1" applyFill="1" applyBorder="1" applyAlignment="1">
      <alignment horizontal="center"/>
    </xf>
    <xf numFmtId="0" fontId="19" fillId="4" borderId="55" xfId="0" applyFont="1" applyFill="1" applyBorder="1" applyAlignment="1">
      <alignment horizontal="left"/>
    </xf>
    <xf numFmtId="0" fontId="2" fillId="4" borderId="55" xfId="0" applyFont="1" applyFill="1" applyBorder="1" applyAlignment="1">
      <alignment horizontal="center"/>
    </xf>
    <xf numFmtId="0" fontId="25" fillId="4" borderId="45" xfId="0" applyFont="1" applyFill="1" applyBorder="1" applyAlignment="1">
      <alignment horizontal="center"/>
    </xf>
    <xf numFmtId="0" fontId="4" fillId="0" borderId="3" xfId="0" applyFont="1" applyBorder="1" applyAlignment="1">
      <alignment horizontal="left"/>
    </xf>
    <xf numFmtId="0" fontId="28" fillId="4" borderId="55" xfId="0" applyFont="1" applyFill="1" applyBorder="1" applyAlignment="1">
      <alignment horizontal="left" vertical="top" wrapText="1"/>
    </xf>
    <xf numFmtId="0" fontId="4" fillId="4" borderId="55" xfId="0" applyFont="1" applyFill="1" applyBorder="1" applyAlignment="1">
      <alignment horizontal="left" vertical="top" wrapText="1"/>
    </xf>
    <xf numFmtId="0" fontId="4" fillId="4" borderId="55" xfId="0" applyFont="1" applyFill="1" applyBorder="1" applyAlignment="1">
      <alignment horizontal="center"/>
    </xf>
    <xf numFmtId="0" fontId="4" fillId="4" borderId="55" xfId="0" applyFont="1" applyFill="1" applyBorder="1" applyAlignment="1">
      <alignment horizontal="left"/>
    </xf>
    <xf numFmtId="0" fontId="19" fillId="4" borderId="1" xfId="0" applyFont="1" applyFill="1" applyBorder="1" applyAlignment="1">
      <alignment horizontal="left" vertical="center" wrapText="1"/>
    </xf>
    <xf numFmtId="0" fontId="2" fillId="4" borderId="55" xfId="0" applyFont="1" applyFill="1" applyBorder="1" applyAlignment="1">
      <alignment horizontal="left" vertical="center"/>
    </xf>
    <xf numFmtId="0" fontId="21" fillId="4" borderId="55" xfId="0" applyFont="1" applyFill="1" applyBorder="1" applyAlignment="1">
      <alignment horizontal="left"/>
    </xf>
    <xf numFmtId="0" fontId="1" fillId="2" borderId="55" xfId="0" applyFont="1" applyFill="1" applyBorder="1" applyAlignment="1">
      <alignment horizontal="left"/>
    </xf>
    <xf numFmtId="0" fontId="2" fillId="4" borderId="2" xfId="0" applyFont="1" applyFill="1" applyBorder="1" applyAlignment="1">
      <alignment horizontal="center"/>
    </xf>
    <xf numFmtId="0" fontId="2" fillId="4" borderId="25" xfId="0" applyFont="1" applyFill="1" applyBorder="1" applyAlignment="1">
      <alignment horizontal="center"/>
    </xf>
    <xf numFmtId="0" fontId="4" fillId="4" borderId="25" xfId="0" applyFont="1" applyFill="1" applyBorder="1" applyAlignment="1">
      <alignment vertical="top" wrapText="1"/>
    </xf>
    <xf numFmtId="0" fontId="2" fillId="4" borderId="25" xfId="0" applyFont="1" applyFill="1" applyBorder="1" applyAlignment="1">
      <alignment vertical="center"/>
    </xf>
    <xf numFmtId="0" fontId="2" fillId="4" borderId="25" xfId="0" applyFont="1" applyFill="1" applyBorder="1"/>
    <xf numFmtId="0" fontId="33" fillId="4" borderId="55" xfId="1" applyFill="1" applyBorder="1" applyAlignment="1">
      <alignment horizontal="left"/>
    </xf>
    <xf numFmtId="0" fontId="4" fillId="4" borderId="87" xfId="0" applyFont="1" applyFill="1" applyBorder="1" applyAlignment="1">
      <alignment vertical="center"/>
    </xf>
    <xf numFmtId="0" fontId="3" fillId="0" borderId="92" xfId="0" applyFont="1" applyBorder="1"/>
    <xf numFmtId="0" fontId="4" fillId="4" borderId="25" xfId="0" applyFont="1" applyFill="1" applyBorder="1" applyAlignment="1">
      <alignment horizontal="left" vertical="center"/>
    </xf>
    <xf numFmtId="4" fontId="4" fillId="5" borderId="2" xfId="0" applyNumberFormat="1" applyFont="1" applyFill="1" applyBorder="1" applyAlignment="1">
      <alignment horizontal="center" vertical="center" wrapText="1"/>
    </xf>
    <xf numFmtId="0" fontId="31" fillId="5" borderId="55" xfId="0" applyFont="1" applyFill="1" applyBorder="1" applyAlignment="1">
      <alignment horizontal="left" vertical="center" wrapText="1"/>
    </xf>
    <xf numFmtId="0" fontId="3" fillId="0" borderId="3" xfId="0" applyFont="1" applyBorder="1" applyAlignment="1">
      <alignment vertical="center"/>
    </xf>
    <xf numFmtId="0" fontId="3" fillId="0" borderId="4" xfId="0" applyFont="1" applyBorder="1" applyAlignment="1">
      <alignment vertical="center"/>
    </xf>
    <xf numFmtId="0" fontId="2" fillId="0" borderId="2" xfId="0" applyFont="1" applyBorder="1" applyAlignment="1">
      <alignment horizontal="left"/>
    </xf>
    <xf numFmtId="0" fontId="29" fillId="0" borderId="2" xfId="0" applyFont="1" applyBorder="1" applyAlignment="1">
      <alignment horizontal="left"/>
    </xf>
    <xf numFmtId="0" fontId="4" fillId="0" borderId="5" xfId="0" applyFont="1" applyBorder="1" applyAlignment="1">
      <alignment vertical="center" wrapText="1"/>
    </xf>
    <xf numFmtId="0" fontId="2" fillId="4" borderId="62" xfId="0" applyFont="1" applyFill="1" applyBorder="1" applyAlignment="1">
      <alignment horizontal="center" vertical="center" wrapText="1"/>
    </xf>
    <xf numFmtId="0" fontId="19" fillId="4" borderId="55" xfId="0" applyFont="1" applyFill="1" applyBorder="1" applyAlignment="1">
      <alignment horizontal="left" vertical="center" wrapText="1"/>
    </xf>
    <xf numFmtId="9" fontId="2" fillId="7" borderId="55" xfId="0" applyNumberFormat="1"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30" fillId="4" borderId="55" xfId="0" applyFont="1" applyFill="1" applyBorder="1" applyAlignment="1">
      <alignment horizontal="left" vertical="center" wrapText="1"/>
    </xf>
    <xf numFmtId="0" fontId="2" fillId="4" borderId="25" xfId="0" applyFont="1" applyFill="1" applyBorder="1" applyAlignment="1">
      <alignment horizontal="center" vertical="center" wrapText="1"/>
    </xf>
    <xf numFmtId="0" fontId="2" fillId="0" borderId="13" xfId="0" applyFont="1" applyFill="1" applyBorder="1" applyAlignment="1">
      <alignment vertical="center" wrapText="1"/>
    </xf>
    <xf numFmtId="9" fontId="2" fillId="0" borderId="13"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166" fontId="2" fillId="0" borderId="13"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wrapText="1"/>
    </xf>
    <xf numFmtId="166" fontId="2" fillId="0" borderId="13" xfId="0" applyNumberFormat="1" applyFont="1" applyFill="1" applyBorder="1" applyAlignment="1">
      <alignment horizontal="center" vertical="center"/>
    </xf>
    <xf numFmtId="167" fontId="4" fillId="0"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2" fillId="0" borderId="13" xfId="0" applyFont="1" applyFill="1" applyBorder="1" applyAlignment="1">
      <alignment horizontal="center" vertical="center"/>
    </xf>
    <xf numFmtId="165" fontId="2" fillId="0" borderId="13" xfId="0" applyNumberFormat="1" applyFont="1" applyFill="1" applyBorder="1" applyAlignment="1">
      <alignment horizontal="right" vertical="center" wrapText="1"/>
    </xf>
    <xf numFmtId="165" fontId="2" fillId="0" borderId="13" xfId="0" applyNumberFormat="1" applyFont="1" applyFill="1" applyBorder="1" applyAlignment="1">
      <alignment vertical="center" wrapText="1"/>
    </xf>
    <xf numFmtId="0" fontId="2" fillId="0" borderId="13" xfId="0" applyFont="1" applyFill="1" applyBorder="1" applyAlignment="1">
      <alignment horizontal="right" vertical="center" wrapText="1"/>
    </xf>
    <xf numFmtId="168" fontId="2" fillId="0" borderId="13" xfId="0" applyNumberFormat="1" applyFont="1" applyFill="1" applyBorder="1" applyAlignment="1">
      <alignment horizontal="right" vertical="center"/>
    </xf>
    <xf numFmtId="0" fontId="2" fillId="0" borderId="13" xfId="0" applyFont="1" applyFill="1" applyBorder="1" applyAlignment="1">
      <alignment horizontal="left" vertical="center" wrapText="1"/>
    </xf>
    <xf numFmtId="0" fontId="0" fillId="0" borderId="0" xfId="0" applyFill="1"/>
    <xf numFmtId="167" fontId="4" fillId="0" borderId="12" xfId="0" applyNumberFormat="1" applyFont="1" applyFill="1" applyBorder="1" applyAlignment="1">
      <alignment horizontal="center" vertical="center"/>
    </xf>
    <xf numFmtId="9" fontId="2" fillId="0" borderId="13" xfId="0" applyNumberFormat="1" applyFont="1" applyFill="1" applyBorder="1" applyAlignment="1">
      <alignment horizontal="center" vertical="center" wrapText="1"/>
    </xf>
    <xf numFmtId="167" fontId="2" fillId="0" borderId="13" xfId="0" applyNumberFormat="1" applyFont="1" applyFill="1" applyBorder="1" applyAlignment="1">
      <alignment horizontal="center" vertical="center"/>
    </xf>
    <xf numFmtId="14" fontId="2" fillId="0" borderId="13" xfId="0" applyNumberFormat="1" applyFont="1" applyFill="1" applyBorder="1" applyAlignment="1">
      <alignment horizontal="center" vertical="center"/>
    </xf>
    <xf numFmtId="0" fontId="4" fillId="0" borderId="13" xfId="0" applyFont="1" applyFill="1" applyBorder="1" applyAlignment="1">
      <alignment horizontal="left" vertical="center" wrapText="1"/>
    </xf>
    <xf numFmtId="1" fontId="2" fillId="0" borderId="13" xfId="0" applyNumberFormat="1" applyFont="1" applyFill="1" applyBorder="1" applyAlignment="1">
      <alignment horizontal="center" vertical="center"/>
    </xf>
    <xf numFmtId="169" fontId="2" fillId="0" borderId="13" xfId="0" applyNumberFormat="1" applyFont="1" applyFill="1" applyBorder="1" applyAlignment="1">
      <alignment horizontal="right" vertical="center" wrapText="1"/>
    </xf>
    <xf numFmtId="0" fontId="5" fillId="0" borderId="13"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164" fontId="4" fillId="0" borderId="13" xfId="0" applyNumberFormat="1" applyFont="1" applyFill="1" applyBorder="1" applyAlignment="1">
      <alignment horizontal="center" vertical="center" wrapText="1"/>
    </xf>
    <xf numFmtId="14" fontId="4" fillId="0" borderId="13" xfId="0" applyNumberFormat="1" applyFont="1" applyFill="1" applyBorder="1" applyAlignment="1">
      <alignment horizontal="center" vertical="center" wrapText="1"/>
    </xf>
    <xf numFmtId="166" fontId="4" fillId="0" borderId="13" xfId="0" applyNumberFormat="1" applyFont="1" applyFill="1" applyBorder="1" applyAlignment="1">
      <alignment horizontal="center" vertical="center" wrapText="1"/>
    </xf>
    <xf numFmtId="167" fontId="4" fillId="0" borderId="13"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3" fontId="2" fillId="0" borderId="13" xfId="0" applyNumberFormat="1" applyFont="1" applyFill="1" applyBorder="1" applyAlignment="1">
      <alignment horizontal="center" vertical="center"/>
    </xf>
    <xf numFmtId="168" fontId="7" fillId="0" borderId="2" xfId="0" applyNumberFormat="1" applyFont="1" applyFill="1" applyBorder="1" applyAlignment="1">
      <alignment vertical="center" wrapText="1"/>
    </xf>
    <xf numFmtId="0" fontId="3" fillId="0" borderId="3" xfId="0" applyFont="1" applyFill="1" applyBorder="1"/>
    <xf numFmtId="0" fontId="3" fillId="0" borderId="4" xfId="0" applyFont="1" applyFill="1" applyBorder="1"/>
    <xf numFmtId="168" fontId="2" fillId="0" borderId="13" xfId="0" applyNumberFormat="1" applyFont="1" applyFill="1" applyBorder="1" applyAlignment="1">
      <alignment vertical="center" wrapText="1"/>
    </xf>
    <xf numFmtId="0" fontId="8" fillId="0" borderId="13" xfId="0" applyFont="1" applyFill="1" applyBorder="1" applyAlignment="1">
      <alignment horizontal="left" vertical="center"/>
    </xf>
    <xf numFmtId="167" fontId="4" fillId="0" borderId="59"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5" fontId="2" fillId="0" borderId="13" xfId="0" applyNumberFormat="1" applyFont="1" applyFill="1" applyBorder="1" applyAlignment="1">
      <alignment horizontal="right" vertical="center"/>
    </xf>
    <xf numFmtId="165" fontId="2" fillId="0" borderId="2"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13" xfId="0" applyFont="1" applyFill="1" applyBorder="1" applyAlignment="1">
      <alignment horizontal="left" vertical="center" wrapText="1"/>
    </xf>
    <xf numFmtId="165" fontId="2" fillId="0" borderId="13" xfId="0" applyNumberFormat="1" applyFont="1" applyFill="1" applyBorder="1" applyAlignment="1">
      <alignment horizontal="center" vertical="center" wrapText="1"/>
    </xf>
    <xf numFmtId="168" fontId="2" fillId="0" borderId="13" xfId="0" applyNumberFormat="1" applyFont="1" applyFill="1" applyBorder="1" applyAlignment="1">
      <alignment horizontal="right" vertical="center" wrapText="1"/>
    </xf>
    <xf numFmtId="170" fontId="2" fillId="0" borderId="13" xfId="0" applyNumberFormat="1" applyFont="1" applyFill="1" applyBorder="1" applyAlignment="1">
      <alignment horizontal="right" vertical="center" wrapText="1"/>
    </xf>
    <xf numFmtId="10" fontId="2" fillId="0" borderId="13"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165" fontId="2" fillId="0" borderId="13" xfId="0" applyNumberFormat="1" applyFont="1" applyFill="1" applyBorder="1" applyAlignment="1">
      <alignment horizontal="left" vertical="center" wrapText="1"/>
    </xf>
    <xf numFmtId="0" fontId="2" fillId="0" borderId="13" xfId="0" quotePrefix="1" applyFont="1" applyFill="1" applyBorder="1" applyAlignment="1">
      <alignment vertical="center" wrapText="1"/>
    </xf>
    <xf numFmtId="165" fontId="1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vertical="center" wrapText="1"/>
    </xf>
    <xf numFmtId="0" fontId="13" fillId="0" borderId="13" xfId="0" applyFont="1" applyFill="1" applyBorder="1" applyAlignment="1">
      <alignment horizontal="center" vertical="center" wrapText="1"/>
    </xf>
    <xf numFmtId="0" fontId="2" fillId="0" borderId="69" xfId="0" applyFont="1" applyFill="1" applyBorder="1" applyAlignment="1">
      <alignment horizontal="left" vertical="center" wrapText="1"/>
    </xf>
    <xf numFmtId="0" fontId="2" fillId="0" borderId="93"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59" xfId="0" applyFont="1" applyFill="1" applyBorder="1" applyAlignment="1">
      <alignment horizontal="left" vertical="center" wrapText="1"/>
    </xf>
    <xf numFmtId="10" fontId="4" fillId="0" borderId="12" xfId="0" applyNumberFormat="1"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13" xfId="0" applyFont="1" applyFill="1" applyBorder="1" applyAlignment="1">
      <alignment vertical="center" wrapText="1"/>
    </xf>
    <xf numFmtId="171" fontId="2" fillId="0" borderId="13" xfId="0" applyNumberFormat="1" applyFont="1" applyFill="1" applyBorder="1" applyAlignment="1">
      <alignment horizontal="center" vertical="center"/>
    </xf>
    <xf numFmtId="172" fontId="2" fillId="0" borderId="13" xfId="0" applyNumberFormat="1" applyFont="1" applyFill="1" applyBorder="1" applyAlignment="1">
      <alignment horizontal="center" vertical="center"/>
    </xf>
    <xf numFmtId="165" fontId="2" fillId="0" borderId="13" xfId="0" applyNumberFormat="1" applyFont="1" applyFill="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horizontal="left" vertical="center"/>
    </xf>
    <xf numFmtId="0" fontId="2" fillId="0" borderId="13"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ndrea.corzo@ambientebogota.gov.co" TargetMode="External"/><Relationship Id="rId18" Type="http://schemas.openxmlformats.org/officeDocument/2006/relationships/hyperlink" Target="mailto:emilio.rodriguez@ambientebogota.gov.co" TargetMode="External"/><Relationship Id="rId26" Type="http://schemas.openxmlformats.org/officeDocument/2006/relationships/hyperlink" Target="mailto:ivan.melo@ambientebogota.gov.co" TargetMode="External"/><Relationship Id="rId39" Type="http://schemas.openxmlformats.org/officeDocument/2006/relationships/hyperlink" Target="mailto:cristian.franco@educacionbogota.gov.co" TargetMode="External"/><Relationship Id="rId21" Type="http://schemas.openxmlformats.org/officeDocument/2006/relationships/hyperlink" Target="mailto:andrea.corzo@ambientebogota.gov.co" TargetMode="External"/><Relationship Id="rId34" Type="http://schemas.openxmlformats.org/officeDocument/2006/relationships/hyperlink" Target="mailto:dguevara@idiger.gov.co" TargetMode="External"/><Relationship Id="rId42" Type="http://schemas.openxmlformats.org/officeDocument/2006/relationships/hyperlink" Target="mailto:emprendimientoynegocios@desarrolloeconomico.gov.co" TargetMode="External"/><Relationship Id="rId47" Type="http://schemas.openxmlformats.org/officeDocument/2006/relationships/hyperlink" Target="mailto:cgomez@sdmujer.gov.co" TargetMode="External"/><Relationship Id="rId50" Type="http://schemas.openxmlformats.org/officeDocument/2006/relationships/hyperlink" Target="mailto:candelaria.gonzalez@transmilenio.gov.co" TargetMode="External"/><Relationship Id="rId55" Type="http://schemas.openxmlformats.org/officeDocument/2006/relationships/vmlDrawing" Target="../drawings/vmlDrawing1.vml"/><Relationship Id="rId7" Type="http://schemas.openxmlformats.org/officeDocument/2006/relationships/hyperlink" Target="mailto:andrea.saldana@ambientebogota.gov.co" TargetMode="External"/><Relationship Id="rId2" Type="http://schemas.openxmlformats.org/officeDocument/2006/relationships/hyperlink" Target="mailto:manuel.calderon@gobiernobogota.gov.co" TargetMode="External"/><Relationship Id="rId16" Type="http://schemas.openxmlformats.org/officeDocument/2006/relationships/hyperlink" Target="mailto:andrea.saldana@ambientebogota.gov.co" TargetMode="External"/><Relationship Id="rId29" Type="http://schemas.openxmlformats.org/officeDocument/2006/relationships/hyperlink" Target="mailto:claudia.gordillo@ambientebogota.gov.co" TargetMode="External"/><Relationship Id="rId11" Type="http://schemas.openxmlformats.org/officeDocument/2006/relationships/hyperlink" Target="mailto:andrea.saldana@ambientebogota.gov.co" TargetMode="External"/><Relationship Id="rId24" Type="http://schemas.openxmlformats.org/officeDocument/2006/relationships/hyperlink" Target="mailto:ivan.melo@ambientebogota.gov.co" TargetMode="External"/><Relationship Id="rId32" Type="http://schemas.openxmlformats.org/officeDocument/2006/relationships/hyperlink" Target="mailto:dguevara@idiger.gov.co" TargetMode="External"/><Relationship Id="rId37" Type="http://schemas.openxmlformats.org/officeDocument/2006/relationships/hyperlink" Target="mailto:correspondenciaeducativa@jbb.gov.co" TargetMode="External"/><Relationship Id="rId40" Type="http://schemas.openxmlformats.org/officeDocument/2006/relationships/hyperlink" Target="mailto:direccion-deraa@desarrolloeconomico.gov.co" TargetMode="External"/><Relationship Id="rId45" Type="http://schemas.openxmlformats.org/officeDocument/2006/relationships/hyperlink" Target="mailto:andrea.saldana@ambientebogota.gov.co" TargetMode="External"/><Relationship Id="rId53" Type="http://schemas.openxmlformats.org/officeDocument/2006/relationships/hyperlink" Target="mailto:a1peralta@saludcapital.gov.co" TargetMode="External"/><Relationship Id="rId5" Type="http://schemas.openxmlformats.org/officeDocument/2006/relationships/hyperlink" Target="mailto:gmillan@sdp.gov.co" TargetMode="External"/><Relationship Id="rId10" Type="http://schemas.openxmlformats.org/officeDocument/2006/relationships/hyperlink" Target="mailto:andrea.saldana@ambientebogota.gov.co" TargetMode="External"/><Relationship Id="rId19" Type="http://schemas.openxmlformats.org/officeDocument/2006/relationships/hyperlink" Target="mailto:emilio.rodriguez@ambientebogota.gov.co" TargetMode="External"/><Relationship Id="rId31" Type="http://schemas.openxmlformats.org/officeDocument/2006/relationships/hyperlink" Target="mailto:lserrato@acueducto.com.co" TargetMode="External"/><Relationship Id="rId44" Type="http://schemas.openxmlformats.org/officeDocument/2006/relationships/hyperlink" Target="mailto:andrea.saldana@ambientebogota.gov.co" TargetMode="External"/><Relationship Id="rId52" Type="http://schemas.openxmlformats.org/officeDocument/2006/relationships/hyperlink" Target="mailto:Javier.rojasc@ambientebogota.gov.co" TargetMode="External"/><Relationship Id="rId4" Type="http://schemas.openxmlformats.org/officeDocument/2006/relationships/hyperlink" Target="mailto:oreyesa@acueducto.com.co" TargetMode="External"/><Relationship Id="rId9" Type="http://schemas.openxmlformats.org/officeDocument/2006/relationships/hyperlink" Target="mailto:andrea.saldana@ambientebogota.gov.co" TargetMode="External"/><Relationship Id="rId14" Type="http://schemas.openxmlformats.org/officeDocument/2006/relationships/hyperlink" Target="mailto:andrea.corzo@ambientebogota.gov.co" TargetMode="External"/><Relationship Id="rId22" Type="http://schemas.openxmlformats.org/officeDocument/2006/relationships/hyperlink" Target="mailto:andrea.corzo@ambientebogota.gov.co" TargetMode="External"/><Relationship Id="rId27" Type="http://schemas.openxmlformats.org/officeDocument/2006/relationships/hyperlink" Target="mailto:ivan.melo@ambientebogota.gov.co" TargetMode="External"/><Relationship Id="rId30" Type="http://schemas.openxmlformats.org/officeDocument/2006/relationships/hyperlink" Target="mailto:lserrato@acueducto.com.co" TargetMode="External"/><Relationship Id="rId35" Type="http://schemas.openxmlformats.org/officeDocument/2006/relationships/hyperlink" Target="mailto:emilio.rodriguez@ambientebogota.gov.co" TargetMode="External"/><Relationship Id="rId43" Type="http://schemas.openxmlformats.org/officeDocument/2006/relationships/hyperlink" Target="mailto:contactenos@desarrolloeconomico.gov.co" TargetMode="External"/><Relationship Id="rId48" Type="http://schemas.openxmlformats.org/officeDocument/2006/relationships/hyperlink" Target="mailto:irico@sdmujer.gov.co" TargetMode="External"/><Relationship Id="rId56" Type="http://schemas.openxmlformats.org/officeDocument/2006/relationships/comments" Target="../comments1.xml"/><Relationship Id="rId8" Type="http://schemas.openxmlformats.org/officeDocument/2006/relationships/hyperlink" Target="mailto:andrea.saldana@ambientebogota.gov.co" TargetMode="External"/><Relationship Id="rId51" Type="http://schemas.openxmlformats.org/officeDocument/2006/relationships/hyperlink" Target="mailto:Javier.rojasc@ambientebogota.gov.co" TargetMode="External"/><Relationship Id="rId3" Type="http://schemas.openxmlformats.org/officeDocument/2006/relationships/hyperlink" Target="mailto:galvarez@jbb.gov.co" TargetMode="External"/><Relationship Id="rId12" Type="http://schemas.openxmlformats.org/officeDocument/2006/relationships/hyperlink" Target="mailto:andrea.saldana@ambientebogota.gov.co" TargetMode="External"/><Relationship Id="rId17" Type="http://schemas.openxmlformats.org/officeDocument/2006/relationships/hyperlink" Target="mailto:Javier.rojasc@ambientebogota.gov.co" TargetMode="External"/><Relationship Id="rId25" Type="http://schemas.openxmlformats.org/officeDocument/2006/relationships/hyperlink" Target="mailto:ivan.melo@ambientebogota.gov.co" TargetMode="External"/><Relationship Id="rId33" Type="http://schemas.openxmlformats.org/officeDocument/2006/relationships/hyperlink" Target="mailto:dguevara@idiger.gov.co" TargetMode="External"/><Relationship Id="rId38" Type="http://schemas.openxmlformats.org/officeDocument/2006/relationships/hyperlink" Target="mailto:ivan.melo@ambientebogota.gov.co" TargetMode="External"/><Relationship Id="rId46" Type="http://schemas.openxmlformats.org/officeDocument/2006/relationships/hyperlink" Target="mailto:cnuma@shd.gov.co" TargetMode="External"/><Relationship Id="rId20" Type="http://schemas.openxmlformats.org/officeDocument/2006/relationships/hyperlink" Target="mailto:karen.duarte@ambientebogota.gov.co" TargetMode="External"/><Relationship Id="rId41" Type="http://schemas.openxmlformats.org/officeDocument/2006/relationships/hyperlink" Target="mailto:observatorio@desarrolloeconomico.gov.co" TargetMode="External"/><Relationship Id="rId54" Type="http://schemas.openxmlformats.org/officeDocument/2006/relationships/printerSettings" Target="../printerSettings/printerSettings1.bin"/><Relationship Id="rId1" Type="http://schemas.openxmlformats.org/officeDocument/2006/relationships/hyperlink" Target="mailto:cfigueroa@shd.gov.co" TargetMode="External"/><Relationship Id="rId6" Type="http://schemas.openxmlformats.org/officeDocument/2006/relationships/hyperlink" Target="mailto:andrea.saldana@ambientebogota.gov.co" TargetMode="External"/><Relationship Id="rId15" Type="http://schemas.openxmlformats.org/officeDocument/2006/relationships/hyperlink" Target="mailto:andrea.corzo@ambientebogota.gov.co" TargetMode="External"/><Relationship Id="rId23" Type="http://schemas.openxmlformats.org/officeDocument/2006/relationships/hyperlink" Target="mailto:daniel.paez@ambientebogota.gov.co" TargetMode="External"/><Relationship Id="rId28" Type="http://schemas.openxmlformats.org/officeDocument/2006/relationships/hyperlink" Target="mailto:ivan.melo@ambientebogota.gov.co" TargetMode="External"/><Relationship Id="rId36" Type="http://schemas.openxmlformats.org/officeDocument/2006/relationships/hyperlink" Target="mailto:soperativa@jbb.gov.co" TargetMode="External"/><Relationship Id="rId49" Type="http://schemas.openxmlformats.org/officeDocument/2006/relationships/hyperlink" Target="mailto:agomezc@sdp.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drea.saldana@ambientebogota.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Javier.rojasc@ambientebogota.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vier.rojasc@ambientebogota.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Javier.rojasc@ambientebogota.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lserrato@acueducto.com.co"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8.xml.rels><?xml version="1.0" encoding="UTF-8" standalone="yes"?>
<Relationships xmlns="http://schemas.openxmlformats.org/package/2006/relationships"><Relationship Id="rId1" Type="http://schemas.openxmlformats.org/officeDocument/2006/relationships/hyperlink" Target="mailto:observatorio@desarrolloeconomico.gov.co"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8.xml.rels><?xml version="1.0" encoding="UTF-8" standalone="yes"?>
<Relationships xmlns="http://schemas.openxmlformats.org/package/2006/relationships"><Relationship Id="rId1" Type="http://schemas.openxmlformats.org/officeDocument/2006/relationships/hyperlink" Target="mailto:cgomez@sdmujer.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prediccion-climatica.ambientebogota.gov.co/inici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dguevara@idiger.gov.co"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mailto:dguevara@idiger.gov.co"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karen.duarte@ambientebogota.gov.co"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mailto:Javier.rojasc@ambientebogota.gov.co"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mailto:cnuma@shd.gov.co"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claudia.gordillo@ambiente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B74"/>
  <sheetViews>
    <sheetView tabSelected="1" zoomScale="50" zoomScaleNormal="50" workbookViewId="0">
      <selection activeCell="BF15" sqref="BF15"/>
    </sheetView>
  </sheetViews>
  <sheetFormatPr baseColWidth="10" defaultColWidth="11.25" defaultRowHeight="90.75" customHeight="1" x14ac:dyDescent="0.25"/>
  <cols>
    <col min="1" max="1" width="35.125" customWidth="1"/>
    <col min="2" max="2" width="11.75" customWidth="1"/>
    <col min="3" max="3" width="21" customWidth="1"/>
    <col min="4" max="4" width="9.75" customWidth="1"/>
    <col min="5" max="5" width="25.75" customWidth="1"/>
    <col min="6" max="6" width="40" customWidth="1"/>
    <col min="7" max="7" width="7.5" customWidth="1"/>
    <col min="8" max="8" width="10.125" customWidth="1"/>
    <col min="9" max="9" width="8.625" customWidth="1"/>
    <col min="10" max="10" width="7.125" customWidth="1"/>
    <col min="11" max="11" width="11" customWidth="1"/>
    <col min="12" max="12" width="10.875" customWidth="1"/>
    <col min="13" max="13" width="10.25" customWidth="1"/>
    <col min="14" max="14" width="12" customWidth="1"/>
    <col min="15" max="15" width="12.25" customWidth="1"/>
    <col min="16" max="16" width="10.25" customWidth="1"/>
    <col min="17" max="17" width="13.75" customWidth="1"/>
    <col min="18" max="18" width="14.5" customWidth="1"/>
    <col min="19" max="19" width="11" customWidth="1"/>
    <col min="20" max="20" width="8" customWidth="1"/>
    <col min="21" max="21" width="9.75" customWidth="1"/>
    <col min="22" max="22" width="10" customWidth="1"/>
    <col min="23" max="23" width="11" customWidth="1"/>
    <col min="24" max="24" width="10" customWidth="1"/>
    <col min="25" max="25" width="9.25" customWidth="1"/>
    <col min="26" max="26" width="9.5" customWidth="1"/>
    <col min="27" max="27" width="8.75" customWidth="1"/>
    <col min="28" max="28" width="8.5" customWidth="1"/>
    <col min="29" max="29" width="11.125" customWidth="1"/>
    <col min="30" max="30" width="9.625" customWidth="1"/>
    <col min="31" max="31" width="9.375" customWidth="1"/>
    <col min="32" max="32" width="10.625" customWidth="1"/>
    <col min="33" max="33" width="9.875" customWidth="1"/>
    <col min="34" max="34" width="10.125" customWidth="1"/>
    <col min="35" max="35" width="9.875" customWidth="1"/>
    <col min="36" max="36" width="10.625" customWidth="1"/>
    <col min="37" max="37" width="11.375" customWidth="1"/>
    <col min="38" max="38" width="11.125" customWidth="1"/>
    <col min="39" max="39" width="12.125" customWidth="1"/>
    <col min="40" max="41" width="12.25" customWidth="1"/>
    <col min="42" max="42" width="25.375" customWidth="1"/>
    <col min="43" max="43" width="16.5" customWidth="1"/>
    <col min="44" max="44" width="31.375" customWidth="1"/>
    <col min="45" max="46" width="28.5" customWidth="1"/>
    <col min="47" max="47" width="10.875" customWidth="1"/>
    <col min="48" max="48" width="20.375" customWidth="1"/>
    <col min="49" max="49" width="9.875" customWidth="1"/>
    <col min="50" max="50" width="9.75" customWidth="1"/>
    <col min="51" max="51" width="8.5" customWidth="1"/>
    <col min="52" max="52" width="7" customWidth="1"/>
    <col min="53" max="53" width="7.5" customWidth="1"/>
    <col min="54" max="54" width="6.625" customWidth="1"/>
    <col min="55" max="55" width="12.5" customWidth="1"/>
    <col min="56" max="56" width="13.375" customWidth="1"/>
    <col min="57" max="57" width="13" bestFit="1" customWidth="1"/>
    <col min="58" max="58" width="13.5" customWidth="1"/>
    <col min="59" max="59" width="16.625" customWidth="1"/>
    <col min="60" max="84" width="13" bestFit="1" customWidth="1"/>
    <col min="85" max="85" width="7.375" customWidth="1"/>
    <col min="86" max="86" width="8.75" hidden="1" customWidth="1"/>
    <col min="87" max="89" width="8.125" hidden="1" customWidth="1"/>
    <col min="90" max="90" width="11" customWidth="1"/>
    <col min="91" max="102" width="8.125" customWidth="1"/>
    <col min="103" max="103" width="9.125" customWidth="1"/>
    <col min="104" max="114" width="8.625" customWidth="1"/>
    <col min="115" max="115" width="9.5" customWidth="1"/>
    <col min="116" max="117" width="8.625" customWidth="1"/>
    <col min="118" max="129" width="9.375" customWidth="1"/>
    <col min="130" max="136" width="9.125" customWidth="1"/>
    <col min="137" max="137" width="10.5" customWidth="1"/>
    <col min="138" max="171" width="9.125" customWidth="1"/>
    <col min="172" max="172" width="21" customWidth="1"/>
    <col min="173" max="173" width="13" customWidth="1"/>
    <col min="174" max="175" width="16.125" customWidth="1"/>
    <col min="176" max="176" width="12.75" customWidth="1"/>
    <col min="177" max="177" width="9.125" customWidth="1"/>
    <col min="178" max="178" width="28.75" customWidth="1"/>
    <col min="179" max="179" width="16.75" customWidth="1"/>
    <col min="180" max="180" width="24.125" customWidth="1"/>
    <col min="181" max="181" width="17" customWidth="1"/>
    <col min="182" max="182" width="15" customWidth="1"/>
    <col min="183" max="183" width="12.875" customWidth="1"/>
    <col min="184" max="184" width="21.375" customWidth="1"/>
  </cols>
  <sheetData>
    <row r="1" spans="1:184" ht="25.5" customHeight="1" x14ac:dyDescent="0.25">
      <c r="A1" s="283" t="s">
        <v>0</v>
      </c>
      <c r="B1" s="2"/>
      <c r="C1" s="2"/>
      <c r="D1" s="2"/>
      <c r="E1" s="1"/>
      <c r="F1" s="1"/>
      <c r="G1" s="1"/>
      <c r="H1" s="1"/>
      <c r="I1" s="1"/>
      <c r="J1" s="1"/>
      <c r="K1" s="3"/>
      <c r="L1" s="4"/>
      <c r="M1" s="1"/>
      <c r="N1" s="1"/>
      <c r="O1" s="1"/>
      <c r="P1" s="1"/>
      <c r="Q1" s="1"/>
      <c r="R1" s="1"/>
      <c r="S1" s="1"/>
      <c r="T1" s="1"/>
      <c r="U1" s="1"/>
      <c r="V1" s="1"/>
      <c r="W1" s="1"/>
      <c r="X1" s="4"/>
      <c r="Y1" s="4"/>
      <c r="Z1" s="4"/>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row>
    <row r="2" spans="1:184" ht="26.25" customHeight="1" x14ac:dyDescent="0.25">
      <c r="A2" s="283" t="s">
        <v>1</v>
      </c>
      <c r="B2" s="2"/>
      <c r="C2" s="2"/>
      <c r="D2" s="2"/>
      <c r="E2" s="1"/>
      <c r="F2" s="1"/>
      <c r="G2" s="1"/>
      <c r="H2" s="1"/>
      <c r="I2" s="1"/>
      <c r="J2" s="1"/>
      <c r="K2" s="3"/>
      <c r="L2" s="4"/>
      <c r="M2" s="1"/>
      <c r="N2" s="1"/>
      <c r="O2" s="1"/>
      <c r="P2" s="1"/>
      <c r="Q2" s="1"/>
      <c r="R2" s="1"/>
      <c r="S2" s="1"/>
      <c r="T2" s="1"/>
      <c r="U2" s="1"/>
      <c r="V2" s="1"/>
      <c r="W2" s="1"/>
      <c r="X2" s="4"/>
      <c r="Y2" s="4"/>
      <c r="Z2" s="4"/>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row>
    <row r="3" spans="1:184" ht="25.5" customHeight="1" x14ac:dyDescent="0.25">
      <c r="A3" s="294" t="s">
        <v>2</v>
      </c>
      <c r="B3" s="2" t="s">
        <v>3</v>
      </c>
      <c r="C3" s="2"/>
      <c r="D3" s="2"/>
      <c r="E3" s="1"/>
      <c r="F3" s="1"/>
      <c r="G3" s="1"/>
      <c r="H3" s="1"/>
      <c r="I3" s="1"/>
      <c r="J3" s="1"/>
      <c r="K3" s="3"/>
      <c r="L3" s="4"/>
      <c r="M3" s="1"/>
      <c r="N3" s="1"/>
      <c r="O3" s="1"/>
      <c r="P3" s="1"/>
      <c r="Q3" s="1"/>
      <c r="R3" s="1"/>
      <c r="S3" s="1"/>
      <c r="T3" s="1"/>
      <c r="U3" s="1"/>
      <c r="V3" s="1"/>
      <c r="W3" s="1"/>
      <c r="X3" s="4"/>
      <c r="Y3" s="4"/>
      <c r="Z3" s="4"/>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row>
    <row r="4" spans="1:184" ht="15.75" customHeight="1" x14ac:dyDescent="0.25">
      <c r="A4" s="294" t="s">
        <v>4</v>
      </c>
      <c r="B4" s="2" t="s">
        <v>3</v>
      </c>
      <c r="C4" s="2"/>
      <c r="D4" s="2"/>
      <c r="E4" s="1"/>
      <c r="F4" s="1"/>
      <c r="G4" s="1"/>
      <c r="H4" s="1"/>
      <c r="I4" s="1"/>
      <c r="J4" s="1"/>
      <c r="K4" s="3"/>
      <c r="L4" s="4"/>
      <c r="M4" s="1"/>
      <c r="N4" s="1"/>
      <c r="O4" s="1"/>
      <c r="P4" s="1"/>
      <c r="Q4" s="1"/>
      <c r="R4" s="1"/>
      <c r="S4" s="1"/>
      <c r="T4" s="1"/>
      <c r="U4" s="1"/>
      <c r="V4" s="1"/>
      <c r="W4" s="1"/>
      <c r="X4" s="4"/>
      <c r="Y4" s="4"/>
      <c r="Z4" s="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row>
    <row r="5" spans="1:184" ht="24" customHeight="1" x14ac:dyDescent="0.25">
      <c r="A5" s="283" t="s">
        <v>5</v>
      </c>
      <c r="B5" s="293">
        <v>45804</v>
      </c>
      <c r="C5" s="2"/>
      <c r="D5" s="2"/>
      <c r="E5" s="1"/>
      <c r="F5" s="1"/>
      <c r="G5" s="1"/>
      <c r="H5" s="1"/>
      <c r="I5" s="1"/>
      <c r="J5" s="1"/>
      <c r="K5" s="3"/>
      <c r="L5" s="4"/>
      <c r="M5" s="1"/>
      <c r="N5" s="1"/>
      <c r="O5" s="1"/>
      <c r="P5" s="1"/>
      <c r="Q5" s="1"/>
      <c r="R5" s="1"/>
      <c r="S5" s="1"/>
      <c r="T5" s="1"/>
      <c r="U5" s="1"/>
      <c r="V5" s="1"/>
      <c r="W5" s="1"/>
      <c r="X5" s="4"/>
      <c r="Y5" s="4"/>
      <c r="Z5" s="4"/>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FL5" s="1"/>
      <c r="FN5" s="1"/>
      <c r="FO5" s="1"/>
      <c r="FP5" s="1"/>
      <c r="FQ5" s="1"/>
      <c r="FR5" s="1"/>
      <c r="FS5" s="1"/>
      <c r="FT5" s="1"/>
      <c r="FU5" s="1"/>
      <c r="FV5" s="1"/>
      <c r="FW5" s="1"/>
      <c r="FX5" s="1"/>
      <c r="FY5" s="1"/>
      <c r="FZ5" s="1"/>
      <c r="GA5" s="1"/>
      <c r="GB5" s="1"/>
    </row>
    <row r="6" spans="1:184" ht="21" hidden="1" customHeight="1" x14ac:dyDescent="0.25">
      <c r="A6" s="1" t="s">
        <v>6</v>
      </c>
      <c r="B6" s="2" t="s">
        <v>3</v>
      </c>
      <c r="C6" s="2"/>
      <c r="D6" s="2"/>
      <c r="E6" s="1"/>
      <c r="F6" s="1"/>
      <c r="G6" s="1"/>
      <c r="H6" s="1"/>
      <c r="I6" s="1"/>
      <c r="J6" s="1"/>
      <c r="K6" s="3"/>
      <c r="L6" s="4"/>
      <c r="M6" s="1"/>
      <c r="N6" s="1"/>
      <c r="O6" s="1"/>
      <c r="P6" s="1"/>
      <c r="Q6" s="1"/>
      <c r="R6" s="1"/>
      <c r="S6" s="1"/>
      <c r="T6" s="1"/>
      <c r="U6" s="1"/>
      <c r="V6" s="1"/>
      <c r="W6" s="1"/>
      <c r="X6" s="4"/>
      <c r="Y6" s="4"/>
      <c r="Z6" s="4"/>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row>
    <row r="7" spans="1:184" ht="24" customHeight="1" x14ac:dyDescent="0.25">
      <c r="A7" s="294" t="s">
        <v>7</v>
      </c>
      <c r="B7" s="2" t="s">
        <v>8</v>
      </c>
      <c r="C7" s="2"/>
      <c r="D7" s="2"/>
      <c r="E7" s="1" t="s">
        <v>9</v>
      </c>
      <c r="F7" s="2" t="s">
        <v>10</v>
      </c>
      <c r="G7" s="2"/>
      <c r="H7" s="1"/>
      <c r="I7" s="1"/>
      <c r="J7" s="1"/>
      <c r="K7" s="3"/>
      <c r="L7" s="4"/>
      <c r="M7" s="1"/>
      <c r="N7" s="1"/>
      <c r="O7" s="1"/>
      <c r="P7" s="1"/>
      <c r="Q7" s="1"/>
      <c r="R7" s="1"/>
      <c r="S7" s="1"/>
      <c r="T7" s="1"/>
      <c r="U7" s="1"/>
      <c r="V7" s="1"/>
      <c r="W7" s="1"/>
      <c r="X7" s="4"/>
      <c r="Y7" s="4"/>
      <c r="Z7" s="4"/>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row>
    <row r="8" spans="1:184" ht="18.75" customHeight="1" x14ac:dyDescent="0.25">
      <c r="A8" s="294" t="s">
        <v>11</v>
      </c>
      <c r="B8" s="2" t="s">
        <v>12</v>
      </c>
      <c r="C8" s="2"/>
      <c r="D8" s="2"/>
      <c r="E8" s="1" t="s">
        <v>13</v>
      </c>
      <c r="F8" s="2" t="s">
        <v>14</v>
      </c>
      <c r="G8" s="295" t="s">
        <v>15</v>
      </c>
      <c r="H8" s="296"/>
      <c r="I8" s="2" t="s">
        <v>16</v>
      </c>
      <c r="J8" s="1"/>
      <c r="K8" s="303" t="s">
        <v>17</v>
      </c>
      <c r="L8" s="296"/>
      <c r="M8" s="297" t="s">
        <v>18</v>
      </c>
      <c r="N8" s="296"/>
      <c r="O8" s="296"/>
      <c r="P8" s="296"/>
      <c r="Q8" s="1"/>
      <c r="R8" s="295" t="s">
        <v>19</v>
      </c>
      <c r="S8" s="296"/>
      <c r="T8" s="296"/>
      <c r="U8" s="297" t="s">
        <v>20</v>
      </c>
      <c r="V8" s="296"/>
      <c r="W8" s="1"/>
      <c r="X8" s="295" t="s">
        <v>21</v>
      </c>
      <c r="Y8" s="296"/>
      <c r="Z8" s="297" t="s">
        <v>22</v>
      </c>
      <c r="AA8" s="296"/>
      <c r="AB8" s="296"/>
      <c r="AC8" s="296"/>
      <c r="AD8" s="1"/>
      <c r="AE8" s="1"/>
      <c r="AF8" s="295" t="s">
        <v>23</v>
      </c>
      <c r="AG8" s="296"/>
      <c r="AH8" s="296"/>
      <c r="AI8" s="297" t="s">
        <v>24</v>
      </c>
      <c r="AJ8" s="296"/>
      <c r="AK8" s="296"/>
      <c r="AL8" s="295" t="s">
        <v>25</v>
      </c>
      <c r="AM8" s="296"/>
      <c r="AN8" s="297" t="s">
        <v>26</v>
      </c>
      <c r="AO8" s="296"/>
      <c r="AP8" s="296"/>
      <c r="AQ8" s="1"/>
      <c r="AR8" s="1" t="s">
        <v>27</v>
      </c>
      <c r="AS8" s="2" t="s">
        <v>28</v>
      </c>
      <c r="AT8" s="2"/>
      <c r="AU8" s="2"/>
      <c r="AV8" s="1"/>
      <c r="AW8" s="295" t="s">
        <v>29</v>
      </c>
      <c r="AX8" s="296"/>
      <c r="AY8" s="297" t="s">
        <v>30</v>
      </c>
      <c r="AZ8" s="296"/>
      <c r="BA8" s="296"/>
      <c r="BB8" s="296"/>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row>
    <row r="9" spans="1:184" ht="26.25" customHeight="1" x14ac:dyDescent="0.25">
      <c r="A9" s="294" t="s">
        <v>31</v>
      </c>
      <c r="B9" s="298" t="s">
        <v>32</v>
      </c>
      <c r="C9" s="296"/>
      <c r="D9" s="296"/>
      <c r="E9" s="296"/>
      <c r="F9" s="2"/>
      <c r="G9" s="2"/>
      <c r="H9" s="1"/>
      <c r="I9" s="1"/>
      <c r="J9" s="1"/>
      <c r="K9" s="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row>
    <row r="10" spans="1:184" ht="39" customHeight="1" x14ac:dyDescent="0.25">
      <c r="A10" s="299" t="s">
        <v>33</v>
      </c>
      <c r="B10" s="302" t="s">
        <v>34</v>
      </c>
      <c r="C10" s="304" t="s">
        <v>35</v>
      </c>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6"/>
      <c r="AP10" s="304" t="s">
        <v>36</v>
      </c>
      <c r="AQ10" s="305"/>
      <c r="AR10" s="305"/>
      <c r="AS10" s="305"/>
      <c r="AT10" s="309"/>
      <c r="AU10" s="305"/>
      <c r="AV10" s="305"/>
      <c r="AW10" s="305"/>
      <c r="AX10" s="305"/>
      <c r="AY10" s="305"/>
      <c r="AZ10" s="305"/>
      <c r="BA10" s="305"/>
      <c r="BB10" s="306"/>
      <c r="BC10" s="310" t="s">
        <v>37</v>
      </c>
      <c r="BD10" s="311"/>
      <c r="BE10" s="317" t="s">
        <v>38</v>
      </c>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1"/>
      <c r="CG10" s="302" t="s">
        <v>39</v>
      </c>
      <c r="CH10" s="308" t="s">
        <v>40</v>
      </c>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6"/>
      <c r="FQ10" s="308" t="s">
        <v>41</v>
      </c>
      <c r="FR10" s="305"/>
      <c r="FS10" s="305"/>
      <c r="FT10" s="305"/>
      <c r="FU10" s="305"/>
      <c r="FV10" s="306"/>
      <c r="FW10" s="308" t="s">
        <v>42</v>
      </c>
      <c r="FX10" s="305"/>
      <c r="FY10" s="305"/>
      <c r="FZ10" s="305"/>
      <c r="GA10" s="305"/>
      <c r="GB10" s="306"/>
    </row>
    <row r="11" spans="1:184" ht="48.75" customHeight="1" x14ac:dyDescent="0.25">
      <c r="A11" s="300"/>
      <c r="B11" s="300"/>
      <c r="C11" s="299" t="s">
        <v>43</v>
      </c>
      <c r="D11" s="302" t="s">
        <v>44</v>
      </c>
      <c r="E11" s="299" t="s">
        <v>45</v>
      </c>
      <c r="F11" s="299" t="s">
        <v>46</v>
      </c>
      <c r="G11" s="299" t="s">
        <v>47</v>
      </c>
      <c r="H11" s="302" t="s">
        <v>48</v>
      </c>
      <c r="I11" s="304" t="s">
        <v>49</v>
      </c>
      <c r="J11" s="306"/>
      <c r="K11" s="307" t="s">
        <v>37</v>
      </c>
      <c r="L11" s="306"/>
      <c r="M11" s="308" t="s">
        <v>50</v>
      </c>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6"/>
      <c r="AO11" s="302" t="s">
        <v>51</v>
      </c>
      <c r="AP11" s="302" t="s">
        <v>52</v>
      </c>
      <c r="AQ11" s="302" t="s">
        <v>53</v>
      </c>
      <c r="AR11" s="299" t="s">
        <v>54</v>
      </c>
      <c r="AS11" s="299" t="s">
        <v>55</v>
      </c>
      <c r="AT11" s="315" t="s">
        <v>1450</v>
      </c>
      <c r="AU11" s="299" t="s">
        <v>56</v>
      </c>
      <c r="AV11" s="299" t="s">
        <v>57</v>
      </c>
      <c r="AW11" s="299" t="s">
        <v>47</v>
      </c>
      <c r="AX11" s="302" t="s">
        <v>48</v>
      </c>
      <c r="AY11" s="302" t="s">
        <v>58</v>
      </c>
      <c r="AZ11" s="302" t="s">
        <v>59</v>
      </c>
      <c r="BA11" s="304" t="s">
        <v>49</v>
      </c>
      <c r="BB11" s="306"/>
      <c r="BC11" s="312"/>
      <c r="BD11" s="313"/>
      <c r="BE11" s="312"/>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3"/>
      <c r="CG11" s="300"/>
      <c r="CH11" s="308">
        <v>2023</v>
      </c>
      <c r="CI11" s="305"/>
      <c r="CJ11" s="305"/>
      <c r="CK11" s="306"/>
      <c r="CL11" s="308">
        <v>2024</v>
      </c>
      <c r="CM11" s="305"/>
      <c r="CN11" s="305"/>
      <c r="CO11" s="306"/>
      <c r="CP11" s="308">
        <v>2025</v>
      </c>
      <c r="CQ11" s="305"/>
      <c r="CR11" s="306"/>
      <c r="CS11" s="308">
        <v>2026</v>
      </c>
      <c r="CT11" s="305"/>
      <c r="CU11" s="306"/>
      <c r="CV11" s="308">
        <v>2027</v>
      </c>
      <c r="CW11" s="305"/>
      <c r="CX11" s="306"/>
      <c r="CY11" s="308">
        <v>2028</v>
      </c>
      <c r="CZ11" s="305"/>
      <c r="DA11" s="306"/>
      <c r="DB11" s="308">
        <v>2029</v>
      </c>
      <c r="DC11" s="305"/>
      <c r="DD11" s="306"/>
      <c r="DE11" s="308">
        <v>2030</v>
      </c>
      <c r="DF11" s="305"/>
      <c r="DG11" s="306"/>
      <c r="DH11" s="308">
        <v>2031</v>
      </c>
      <c r="DI11" s="305"/>
      <c r="DJ11" s="306"/>
      <c r="DK11" s="308">
        <v>2032</v>
      </c>
      <c r="DL11" s="305"/>
      <c r="DM11" s="306"/>
      <c r="DN11" s="308">
        <v>2033</v>
      </c>
      <c r="DO11" s="305"/>
      <c r="DP11" s="306"/>
      <c r="DQ11" s="308">
        <v>2034</v>
      </c>
      <c r="DR11" s="305"/>
      <c r="DS11" s="306"/>
      <c r="DT11" s="308">
        <v>2035</v>
      </c>
      <c r="DU11" s="305"/>
      <c r="DV11" s="306"/>
      <c r="DW11" s="308">
        <v>2036</v>
      </c>
      <c r="DX11" s="305"/>
      <c r="DY11" s="306"/>
      <c r="DZ11" s="308">
        <v>2037</v>
      </c>
      <c r="EA11" s="305"/>
      <c r="EB11" s="306"/>
      <c r="EC11" s="308">
        <v>2038</v>
      </c>
      <c r="ED11" s="305"/>
      <c r="EE11" s="306"/>
      <c r="EF11" s="308">
        <v>2039</v>
      </c>
      <c r="EG11" s="305"/>
      <c r="EH11" s="306"/>
      <c r="EI11" s="320">
        <v>2040</v>
      </c>
      <c r="EJ11" s="305"/>
      <c r="EK11" s="306"/>
      <c r="EL11" s="320">
        <v>2041</v>
      </c>
      <c r="EM11" s="305"/>
      <c r="EN11" s="306"/>
      <c r="EO11" s="308">
        <v>2042</v>
      </c>
      <c r="EP11" s="305"/>
      <c r="EQ11" s="306"/>
      <c r="ER11" s="308">
        <v>2043</v>
      </c>
      <c r="ES11" s="305"/>
      <c r="ET11" s="306"/>
      <c r="EU11" s="308">
        <v>2044</v>
      </c>
      <c r="EV11" s="305"/>
      <c r="EW11" s="306"/>
      <c r="EX11" s="308">
        <v>2045</v>
      </c>
      <c r="EY11" s="305"/>
      <c r="EZ11" s="306"/>
      <c r="FA11" s="308">
        <v>2046</v>
      </c>
      <c r="FB11" s="305"/>
      <c r="FC11" s="306"/>
      <c r="FD11" s="308">
        <v>2047</v>
      </c>
      <c r="FE11" s="305"/>
      <c r="FF11" s="306"/>
      <c r="FG11" s="308">
        <v>2048</v>
      </c>
      <c r="FH11" s="305"/>
      <c r="FI11" s="306"/>
      <c r="FJ11" s="308">
        <v>2049</v>
      </c>
      <c r="FK11" s="305"/>
      <c r="FL11" s="306"/>
      <c r="FM11" s="308">
        <v>2050</v>
      </c>
      <c r="FN11" s="305"/>
      <c r="FO11" s="306"/>
      <c r="FP11" s="314" t="s">
        <v>60</v>
      </c>
      <c r="FQ11" s="302" t="s">
        <v>61</v>
      </c>
      <c r="FR11" s="302" t="s">
        <v>62</v>
      </c>
      <c r="FS11" s="302" t="s">
        <v>63</v>
      </c>
      <c r="FT11" s="302" t="s">
        <v>64</v>
      </c>
      <c r="FU11" s="302" t="s">
        <v>65</v>
      </c>
      <c r="FV11" s="302" t="s">
        <v>66</v>
      </c>
      <c r="FW11" s="302" t="s">
        <v>61</v>
      </c>
      <c r="FX11" s="302" t="s">
        <v>62</v>
      </c>
      <c r="FY11" s="302" t="s">
        <v>63</v>
      </c>
      <c r="FZ11" s="302" t="s">
        <v>64</v>
      </c>
      <c r="GA11" s="302" t="s">
        <v>65</v>
      </c>
      <c r="GB11" s="302" t="s">
        <v>66</v>
      </c>
    </row>
    <row r="12" spans="1:184" ht="30.75" customHeight="1" x14ac:dyDescent="0.25">
      <c r="A12" s="301"/>
      <c r="B12" s="301"/>
      <c r="C12" s="301"/>
      <c r="D12" s="301"/>
      <c r="E12" s="301"/>
      <c r="F12" s="301"/>
      <c r="G12" s="301"/>
      <c r="H12" s="301"/>
      <c r="I12" s="5" t="s">
        <v>67</v>
      </c>
      <c r="J12" s="5" t="s">
        <v>68</v>
      </c>
      <c r="K12" s="6" t="s">
        <v>69</v>
      </c>
      <c r="L12" s="7" t="s">
        <v>70</v>
      </c>
      <c r="M12" s="7" t="s">
        <v>71</v>
      </c>
      <c r="N12" s="7" t="s">
        <v>72</v>
      </c>
      <c r="O12" s="7" t="s">
        <v>73</v>
      </c>
      <c r="P12" s="7" t="s">
        <v>74</v>
      </c>
      <c r="Q12" s="7" t="s">
        <v>75</v>
      </c>
      <c r="R12" s="7" t="s">
        <v>76</v>
      </c>
      <c r="S12" s="7" t="s">
        <v>77</v>
      </c>
      <c r="T12" s="7" t="s">
        <v>78</v>
      </c>
      <c r="U12" s="7" t="s">
        <v>79</v>
      </c>
      <c r="V12" s="7" t="s">
        <v>80</v>
      </c>
      <c r="W12" s="7" t="s">
        <v>81</v>
      </c>
      <c r="X12" s="7" t="s">
        <v>82</v>
      </c>
      <c r="Y12" s="7" t="s">
        <v>83</v>
      </c>
      <c r="Z12" s="7" t="s">
        <v>84</v>
      </c>
      <c r="AA12" s="7" t="s">
        <v>85</v>
      </c>
      <c r="AB12" s="7" t="s">
        <v>86</v>
      </c>
      <c r="AC12" s="7" t="s">
        <v>87</v>
      </c>
      <c r="AD12" s="7" t="s">
        <v>88</v>
      </c>
      <c r="AE12" s="7" t="s">
        <v>89</v>
      </c>
      <c r="AF12" s="7" t="s">
        <v>90</v>
      </c>
      <c r="AG12" s="7" t="s">
        <v>91</v>
      </c>
      <c r="AH12" s="7" t="s">
        <v>92</v>
      </c>
      <c r="AI12" s="7" t="s">
        <v>93</v>
      </c>
      <c r="AJ12" s="7" t="s">
        <v>94</v>
      </c>
      <c r="AK12" s="7" t="s">
        <v>95</v>
      </c>
      <c r="AL12" s="7" t="s">
        <v>96</v>
      </c>
      <c r="AM12" s="7" t="s">
        <v>97</v>
      </c>
      <c r="AN12" s="7" t="s">
        <v>98</v>
      </c>
      <c r="AO12" s="301"/>
      <c r="AP12" s="301"/>
      <c r="AQ12" s="301"/>
      <c r="AR12" s="301"/>
      <c r="AS12" s="301"/>
      <c r="AT12" s="316"/>
      <c r="AU12" s="301"/>
      <c r="AV12" s="301"/>
      <c r="AW12" s="301"/>
      <c r="AX12" s="301"/>
      <c r="AY12" s="301"/>
      <c r="AZ12" s="301"/>
      <c r="BA12" s="5" t="s">
        <v>67</v>
      </c>
      <c r="BB12" s="5" t="s">
        <v>68</v>
      </c>
      <c r="BC12" s="7" t="s">
        <v>69</v>
      </c>
      <c r="BD12" s="7" t="s">
        <v>70</v>
      </c>
      <c r="BE12" s="7" t="s">
        <v>71</v>
      </c>
      <c r="BF12" s="7" t="s">
        <v>72</v>
      </c>
      <c r="BG12" s="7" t="s">
        <v>73</v>
      </c>
      <c r="BH12" s="7" t="s">
        <v>74</v>
      </c>
      <c r="BI12" s="7" t="s">
        <v>75</v>
      </c>
      <c r="BJ12" s="7" t="s">
        <v>76</v>
      </c>
      <c r="BK12" s="7" t="s">
        <v>77</v>
      </c>
      <c r="BL12" s="7" t="s">
        <v>78</v>
      </c>
      <c r="BM12" s="7" t="s">
        <v>79</v>
      </c>
      <c r="BN12" s="7" t="s">
        <v>80</v>
      </c>
      <c r="BO12" s="7" t="s">
        <v>81</v>
      </c>
      <c r="BP12" s="7" t="s">
        <v>82</v>
      </c>
      <c r="BQ12" s="7" t="s">
        <v>83</v>
      </c>
      <c r="BR12" s="7" t="s">
        <v>84</v>
      </c>
      <c r="BS12" s="7" t="s">
        <v>85</v>
      </c>
      <c r="BT12" s="7" t="s">
        <v>86</v>
      </c>
      <c r="BU12" s="7" t="s">
        <v>87</v>
      </c>
      <c r="BV12" s="7" t="s">
        <v>88</v>
      </c>
      <c r="BW12" s="7" t="s">
        <v>89</v>
      </c>
      <c r="BX12" s="7" t="s">
        <v>90</v>
      </c>
      <c r="BY12" s="7" t="s">
        <v>91</v>
      </c>
      <c r="BZ12" s="7" t="s">
        <v>92</v>
      </c>
      <c r="CA12" s="7" t="s">
        <v>93</v>
      </c>
      <c r="CB12" s="7" t="s">
        <v>94</v>
      </c>
      <c r="CC12" s="7" t="s">
        <v>95</v>
      </c>
      <c r="CD12" s="7" t="s">
        <v>96</v>
      </c>
      <c r="CE12" s="7" t="s">
        <v>97</v>
      </c>
      <c r="CF12" s="7" t="s">
        <v>98</v>
      </c>
      <c r="CG12" s="301"/>
      <c r="CH12" s="7" t="s">
        <v>99</v>
      </c>
      <c r="CI12" s="7" t="s">
        <v>100</v>
      </c>
      <c r="CJ12" s="7" t="s">
        <v>101</v>
      </c>
      <c r="CK12" s="7" t="s">
        <v>102</v>
      </c>
      <c r="CL12" s="7" t="s">
        <v>99</v>
      </c>
      <c r="CM12" s="7" t="s">
        <v>100</v>
      </c>
      <c r="CN12" s="7" t="s">
        <v>101</v>
      </c>
      <c r="CO12" s="7" t="s">
        <v>102</v>
      </c>
      <c r="CP12" s="7" t="s">
        <v>99</v>
      </c>
      <c r="CQ12" s="7" t="s">
        <v>100</v>
      </c>
      <c r="CR12" s="7" t="s">
        <v>101</v>
      </c>
      <c r="CS12" s="7" t="s">
        <v>99</v>
      </c>
      <c r="CT12" s="7" t="s">
        <v>100</v>
      </c>
      <c r="CU12" s="7" t="s">
        <v>101</v>
      </c>
      <c r="CV12" s="7" t="s">
        <v>99</v>
      </c>
      <c r="CW12" s="7" t="s">
        <v>100</v>
      </c>
      <c r="CX12" s="7" t="s">
        <v>101</v>
      </c>
      <c r="CY12" s="7" t="s">
        <v>99</v>
      </c>
      <c r="CZ12" s="7" t="s">
        <v>100</v>
      </c>
      <c r="DA12" s="7" t="s">
        <v>101</v>
      </c>
      <c r="DB12" s="7" t="s">
        <v>99</v>
      </c>
      <c r="DC12" s="7" t="s">
        <v>100</v>
      </c>
      <c r="DD12" s="7" t="s">
        <v>101</v>
      </c>
      <c r="DE12" s="7" t="s">
        <v>99</v>
      </c>
      <c r="DF12" s="7" t="s">
        <v>100</v>
      </c>
      <c r="DG12" s="7" t="s">
        <v>101</v>
      </c>
      <c r="DH12" s="7" t="s">
        <v>99</v>
      </c>
      <c r="DI12" s="7" t="s">
        <v>100</v>
      </c>
      <c r="DJ12" s="7" t="s">
        <v>101</v>
      </c>
      <c r="DK12" s="7" t="s">
        <v>99</v>
      </c>
      <c r="DL12" s="7" t="s">
        <v>100</v>
      </c>
      <c r="DM12" s="7" t="s">
        <v>101</v>
      </c>
      <c r="DN12" s="7" t="s">
        <v>99</v>
      </c>
      <c r="DO12" s="7" t="s">
        <v>100</v>
      </c>
      <c r="DP12" s="7" t="s">
        <v>101</v>
      </c>
      <c r="DQ12" s="7" t="s">
        <v>99</v>
      </c>
      <c r="DR12" s="7" t="s">
        <v>100</v>
      </c>
      <c r="DS12" s="7" t="s">
        <v>101</v>
      </c>
      <c r="DT12" s="7" t="s">
        <v>99</v>
      </c>
      <c r="DU12" s="7" t="s">
        <v>100</v>
      </c>
      <c r="DV12" s="7" t="s">
        <v>101</v>
      </c>
      <c r="DW12" s="7" t="s">
        <v>99</v>
      </c>
      <c r="DX12" s="7" t="s">
        <v>100</v>
      </c>
      <c r="DY12" s="7" t="s">
        <v>101</v>
      </c>
      <c r="DZ12" s="7" t="s">
        <v>99</v>
      </c>
      <c r="EA12" s="7" t="s">
        <v>100</v>
      </c>
      <c r="EB12" s="7" t="s">
        <v>101</v>
      </c>
      <c r="EC12" s="7" t="s">
        <v>99</v>
      </c>
      <c r="ED12" s="7" t="s">
        <v>100</v>
      </c>
      <c r="EE12" s="7" t="s">
        <v>101</v>
      </c>
      <c r="EF12" s="7" t="s">
        <v>99</v>
      </c>
      <c r="EG12" s="7" t="s">
        <v>100</v>
      </c>
      <c r="EH12" s="7" t="s">
        <v>101</v>
      </c>
      <c r="EI12" s="8" t="s">
        <v>99</v>
      </c>
      <c r="EJ12" s="8" t="s">
        <v>100</v>
      </c>
      <c r="EK12" s="8" t="s">
        <v>101</v>
      </c>
      <c r="EL12" s="8" t="s">
        <v>99</v>
      </c>
      <c r="EM12" s="8" t="s">
        <v>100</v>
      </c>
      <c r="EN12" s="8" t="s">
        <v>101</v>
      </c>
      <c r="EO12" s="7" t="s">
        <v>99</v>
      </c>
      <c r="EP12" s="7" t="s">
        <v>100</v>
      </c>
      <c r="EQ12" s="7" t="s">
        <v>101</v>
      </c>
      <c r="ER12" s="7" t="s">
        <v>99</v>
      </c>
      <c r="ES12" s="7" t="s">
        <v>100</v>
      </c>
      <c r="ET12" s="7" t="s">
        <v>101</v>
      </c>
      <c r="EU12" s="7" t="s">
        <v>99</v>
      </c>
      <c r="EV12" s="7" t="s">
        <v>100</v>
      </c>
      <c r="EW12" s="7" t="s">
        <v>101</v>
      </c>
      <c r="EX12" s="7" t="s">
        <v>99</v>
      </c>
      <c r="EY12" s="7" t="s">
        <v>100</v>
      </c>
      <c r="EZ12" s="7" t="s">
        <v>101</v>
      </c>
      <c r="FA12" s="7" t="s">
        <v>99</v>
      </c>
      <c r="FB12" s="7" t="s">
        <v>100</v>
      </c>
      <c r="FC12" s="7" t="s">
        <v>101</v>
      </c>
      <c r="FD12" s="7" t="s">
        <v>99</v>
      </c>
      <c r="FE12" s="7" t="s">
        <v>100</v>
      </c>
      <c r="FF12" s="7" t="s">
        <v>101</v>
      </c>
      <c r="FG12" s="7" t="s">
        <v>99</v>
      </c>
      <c r="FH12" s="7" t="s">
        <v>100</v>
      </c>
      <c r="FI12" s="7" t="s">
        <v>101</v>
      </c>
      <c r="FJ12" s="7" t="s">
        <v>99</v>
      </c>
      <c r="FK12" s="7" t="s">
        <v>100</v>
      </c>
      <c r="FL12" s="7" t="s">
        <v>101</v>
      </c>
      <c r="FM12" s="7" t="s">
        <v>99</v>
      </c>
      <c r="FN12" s="7" t="s">
        <v>100</v>
      </c>
      <c r="FO12" s="7" t="s">
        <v>101</v>
      </c>
      <c r="FP12" s="301"/>
      <c r="FQ12" s="301"/>
      <c r="FR12" s="301"/>
      <c r="FS12" s="301"/>
      <c r="FT12" s="301"/>
      <c r="FU12" s="301"/>
      <c r="FV12" s="301"/>
      <c r="FW12" s="301"/>
      <c r="FX12" s="301"/>
      <c r="FY12" s="301"/>
      <c r="FZ12" s="301"/>
      <c r="GA12" s="301"/>
      <c r="GB12" s="301"/>
    </row>
    <row r="13" spans="1:184" s="503" customFormat="1" ht="90.75" customHeight="1" x14ac:dyDescent="0.25">
      <c r="A13" s="489" t="s">
        <v>103</v>
      </c>
      <c r="B13" s="490">
        <v>0.44</v>
      </c>
      <c r="C13" s="556" t="s">
        <v>104</v>
      </c>
      <c r="D13" s="490">
        <v>0.02</v>
      </c>
      <c r="E13" s="489" t="s">
        <v>105</v>
      </c>
      <c r="F13" s="489" t="s">
        <v>106</v>
      </c>
      <c r="G13" s="491" t="s">
        <v>107</v>
      </c>
      <c r="H13" s="491" t="s">
        <v>108</v>
      </c>
      <c r="I13" s="492">
        <v>30700</v>
      </c>
      <c r="J13" s="491">
        <v>2022</v>
      </c>
      <c r="K13" s="493">
        <v>45200</v>
      </c>
      <c r="L13" s="491" t="s">
        <v>109</v>
      </c>
      <c r="M13" s="494">
        <v>33111</v>
      </c>
      <c r="N13" s="494">
        <v>35638</v>
      </c>
      <c r="O13" s="494">
        <v>38276</v>
      </c>
      <c r="P13" s="494">
        <v>41175</v>
      </c>
      <c r="Q13" s="494">
        <v>44351</v>
      </c>
      <c r="R13" s="494">
        <v>47928</v>
      </c>
      <c r="S13" s="494">
        <v>51642</v>
      </c>
      <c r="T13" s="494">
        <v>55571</v>
      </c>
      <c r="U13" s="494">
        <v>59636</v>
      </c>
      <c r="V13" s="494">
        <v>63840</v>
      </c>
      <c r="W13" s="494">
        <v>68305</v>
      </c>
      <c r="X13" s="494">
        <v>73052</v>
      </c>
      <c r="Y13" s="494">
        <v>78105</v>
      </c>
      <c r="Z13" s="494">
        <v>83471</v>
      </c>
      <c r="AA13" s="494">
        <v>89156</v>
      </c>
      <c r="AB13" s="494">
        <v>95147</v>
      </c>
      <c r="AC13" s="494">
        <v>101468</v>
      </c>
      <c r="AD13" s="494">
        <v>108138</v>
      </c>
      <c r="AE13" s="494">
        <v>115186</v>
      </c>
      <c r="AF13" s="494">
        <v>122647</v>
      </c>
      <c r="AG13" s="494">
        <v>130543</v>
      </c>
      <c r="AH13" s="494">
        <v>138898</v>
      </c>
      <c r="AI13" s="494">
        <v>147731</v>
      </c>
      <c r="AJ13" s="494">
        <v>157069</v>
      </c>
      <c r="AK13" s="494">
        <v>166938</v>
      </c>
      <c r="AL13" s="494">
        <v>177370</v>
      </c>
      <c r="AM13" s="494">
        <v>188399</v>
      </c>
      <c r="AN13" s="494">
        <v>200062</v>
      </c>
      <c r="AO13" s="494">
        <v>200062</v>
      </c>
      <c r="AP13" s="489" t="s">
        <v>110</v>
      </c>
      <c r="AQ13" s="495">
        <v>0.01</v>
      </c>
      <c r="AR13" s="489" t="s">
        <v>111</v>
      </c>
      <c r="AS13" s="489" t="s">
        <v>112</v>
      </c>
      <c r="AT13" s="491" t="s">
        <v>1452</v>
      </c>
      <c r="AU13" s="491" t="s">
        <v>113</v>
      </c>
      <c r="AV13" s="491" t="s">
        <v>114</v>
      </c>
      <c r="AW13" s="491" t="s">
        <v>107</v>
      </c>
      <c r="AX13" s="491" t="s">
        <v>115</v>
      </c>
      <c r="AY13" s="491" t="s">
        <v>116</v>
      </c>
      <c r="AZ13" s="491">
        <v>28</v>
      </c>
      <c r="BA13" s="491" t="s">
        <v>117</v>
      </c>
      <c r="BB13" s="491" t="s">
        <v>117</v>
      </c>
      <c r="BC13" s="496">
        <v>45170</v>
      </c>
      <c r="BD13" s="497" t="s">
        <v>118</v>
      </c>
      <c r="BE13" s="497">
        <v>18</v>
      </c>
      <c r="BF13" s="497">
        <v>28</v>
      </c>
      <c r="BG13" s="497">
        <v>18</v>
      </c>
      <c r="BH13" s="497">
        <v>18</v>
      </c>
      <c r="BI13" s="497">
        <v>18</v>
      </c>
      <c r="BJ13" s="497">
        <v>28</v>
      </c>
      <c r="BK13" s="497">
        <v>18</v>
      </c>
      <c r="BL13" s="497">
        <v>18</v>
      </c>
      <c r="BM13" s="497">
        <v>18</v>
      </c>
      <c r="BN13" s="497">
        <v>28</v>
      </c>
      <c r="BO13" s="497">
        <v>18</v>
      </c>
      <c r="BP13" s="497">
        <v>18</v>
      </c>
      <c r="BQ13" s="497">
        <v>18</v>
      </c>
      <c r="BR13" s="497">
        <v>28</v>
      </c>
      <c r="BS13" s="497">
        <v>18</v>
      </c>
      <c r="BT13" s="497">
        <v>18</v>
      </c>
      <c r="BU13" s="497">
        <v>18</v>
      </c>
      <c r="BV13" s="497">
        <v>28</v>
      </c>
      <c r="BW13" s="497">
        <v>18</v>
      </c>
      <c r="BX13" s="497">
        <v>18</v>
      </c>
      <c r="BY13" s="497">
        <v>18</v>
      </c>
      <c r="BZ13" s="497">
        <v>28</v>
      </c>
      <c r="CA13" s="497">
        <v>18</v>
      </c>
      <c r="CB13" s="497">
        <v>18</v>
      </c>
      <c r="CC13" s="497">
        <v>18</v>
      </c>
      <c r="CD13" s="497">
        <v>28</v>
      </c>
      <c r="CE13" s="497">
        <v>18</v>
      </c>
      <c r="CF13" s="497">
        <v>18</v>
      </c>
      <c r="CG13" s="497">
        <f>SUM(BE13:CF13)</f>
        <v>574</v>
      </c>
      <c r="CH13" s="498">
        <v>162</v>
      </c>
      <c r="CI13" s="498">
        <v>162</v>
      </c>
      <c r="CJ13" s="499" t="s">
        <v>119</v>
      </c>
      <c r="CK13" s="500">
        <v>7794</v>
      </c>
      <c r="CL13" s="498">
        <v>162</v>
      </c>
      <c r="CM13" s="498">
        <v>162</v>
      </c>
      <c r="CN13" s="499" t="s">
        <v>119</v>
      </c>
      <c r="CO13" s="500">
        <v>7794</v>
      </c>
      <c r="CP13" s="498">
        <v>162</v>
      </c>
      <c r="CQ13" s="498">
        <v>0</v>
      </c>
      <c r="CR13" s="499" t="s">
        <v>119</v>
      </c>
      <c r="CS13" s="498">
        <v>162</v>
      </c>
      <c r="CT13" s="498">
        <v>0</v>
      </c>
      <c r="CU13" s="499" t="s">
        <v>119</v>
      </c>
      <c r="CV13" s="498">
        <v>162</v>
      </c>
      <c r="CW13" s="498">
        <v>0</v>
      </c>
      <c r="CX13" s="499" t="s">
        <v>119</v>
      </c>
      <c r="CY13" s="498">
        <v>162</v>
      </c>
      <c r="CZ13" s="498">
        <v>0</v>
      </c>
      <c r="DA13" s="499" t="s">
        <v>119</v>
      </c>
      <c r="DB13" s="498">
        <v>162</v>
      </c>
      <c r="DC13" s="498">
        <v>0</v>
      </c>
      <c r="DD13" s="499" t="s">
        <v>119</v>
      </c>
      <c r="DE13" s="498">
        <v>162</v>
      </c>
      <c r="DF13" s="498">
        <v>0</v>
      </c>
      <c r="DG13" s="499" t="s">
        <v>119</v>
      </c>
      <c r="DH13" s="498">
        <v>162</v>
      </c>
      <c r="DI13" s="498">
        <v>0</v>
      </c>
      <c r="DJ13" s="499" t="s">
        <v>119</v>
      </c>
      <c r="DK13" s="498">
        <v>162</v>
      </c>
      <c r="DL13" s="498">
        <v>0</v>
      </c>
      <c r="DM13" s="499" t="s">
        <v>119</v>
      </c>
      <c r="DN13" s="498">
        <v>162</v>
      </c>
      <c r="DO13" s="498">
        <v>0</v>
      </c>
      <c r="DP13" s="499" t="s">
        <v>119</v>
      </c>
      <c r="DQ13" s="498">
        <v>162</v>
      </c>
      <c r="DR13" s="498">
        <v>0</v>
      </c>
      <c r="DS13" s="499" t="s">
        <v>119</v>
      </c>
      <c r="DT13" s="498">
        <v>162</v>
      </c>
      <c r="DU13" s="498">
        <v>0</v>
      </c>
      <c r="DV13" s="499" t="s">
        <v>119</v>
      </c>
      <c r="DW13" s="498">
        <v>162</v>
      </c>
      <c r="DX13" s="498">
        <v>0</v>
      </c>
      <c r="DY13" s="499" t="s">
        <v>119</v>
      </c>
      <c r="DZ13" s="498">
        <v>162</v>
      </c>
      <c r="EA13" s="498">
        <v>0</v>
      </c>
      <c r="EB13" s="499" t="s">
        <v>119</v>
      </c>
      <c r="EC13" s="498">
        <v>162</v>
      </c>
      <c r="ED13" s="498">
        <v>0</v>
      </c>
      <c r="EE13" s="499" t="s">
        <v>119</v>
      </c>
      <c r="EF13" s="498">
        <v>162</v>
      </c>
      <c r="EG13" s="498">
        <v>0</v>
      </c>
      <c r="EH13" s="499" t="s">
        <v>119</v>
      </c>
      <c r="EI13" s="498">
        <v>162</v>
      </c>
      <c r="EJ13" s="498">
        <v>0</v>
      </c>
      <c r="EK13" s="499" t="s">
        <v>119</v>
      </c>
      <c r="EL13" s="498">
        <v>162</v>
      </c>
      <c r="EM13" s="498">
        <v>0</v>
      </c>
      <c r="EN13" s="499" t="s">
        <v>119</v>
      </c>
      <c r="EO13" s="498">
        <v>162</v>
      </c>
      <c r="EP13" s="498">
        <v>0</v>
      </c>
      <c r="EQ13" s="499" t="s">
        <v>119</v>
      </c>
      <c r="ER13" s="498">
        <v>162</v>
      </c>
      <c r="ES13" s="498">
        <v>0</v>
      </c>
      <c r="ET13" s="499" t="s">
        <v>119</v>
      </c>
      <c r="EU13" s="498">
        <v>162</v>
      </c>
      <c r="EV13" s="498">
        <v>0</v>
      </c>
      <c r="EW13" s="499" t="s">
        <v>119</v>
      </c>
      <c r="EX13" s="498">
        <v>162</v>
      </c>
      <c r="EY13" s="498">
        <v>0</v>
      </c>
      <c r="EZ13" s="499" t="s">
        <v>119</v>
      </c>
      <c r="FA13" s="498">
        <v>162</v>
      </c>
      <c r="FB13" s="498">
        <v>0</v>
      </c>
      <c r="FC13" s="499" t="s">
        <v>119</v>
      </c>
      <c r="FD13" s="498">
        <v>162</v>
      </c>
      <c r="FE13" s="498">
        <v>0</v>
      </c>
      <c r="FF13" s="499" t="s">
        <v>119</v>
      </c>
      <c r="FG13" s="498">
        <v>162</v>
      </c>
      <c r="FH13" s="498">
        <v>0</v>
      </c>
      <c r="FI13" s="499" t="s">
        <v>119</v>
      </c>
      <c r="FJ13" s="498">
        <v>162</v>
      </c>
      <c r="FK13" s="498">
        <v>0</v>
      </c>
      <c r="FL13" s="499" t="s">
        <v>119</v>
      </c>
      <c r="FM13" s="498">
        <v>162</v>
      </c>
      <c r="FN13" s="498">
        <v>0</v>
      </c>
      <c r="FO13" s="499" t="s">
        <v>119</v>
      </c>
      <c r="FP13" s="501">
        <f t="shared" ref="FP13:FP34" si="0">CH13+CL13+CP13+CS13+CV13+CY13+DB13+DE13+DH13+DK13+DN13+DQ13+DT13+DW13+DZ13+EC13+EF13+EI13+EL13+EO13+ER13+EU13+EX13+FA13+FD13+FG13+FJ13+FM13</f>
        <v>4536</v>
      </c>
      <c r="FQ13" s="502" t="s">
        <v>8</v>
      </c>
      <c r="FR13" s="502" t="s">
        <v>10</v>
      </c>
      <c r="FS13" s="502" t="s">
        <v>120</v>
      </c>
      <c r="FT13" s="502" t="s">
        <v>1316</v>
      </c>
      <c r="FU13" s="502">
        <v>3778900</v>
      </c>
      <c r="FV13" s="502" t="s">
        <v>1317</v>
      </c>
      <c r="FW13" s="502"/>
      <c r="FX13" s="502"/>
      <c r="FY13" s="502"/>
      <c r="FZ13" s="502"/>
      <c r="GA13" s="502"/>
      <c r="GB13" s="502"/>
    </row>
    <row r="14" spans="1:184" s="503" customFormat="1" ht="90.75" customHeight="1" x14ac:dyDescent="0.25">
      <c r="A14" s="489" t="s">
        <v>103</v>
      </c>
      <c r="B14" s="490"/>
      <c r="C14" s="556" t="s">
        <v>104</v>
      </c>
      <c r="D14" s="490"/>
      <c r="E14" s="489" t="s">
        <v>105</v>
      </c>
      <c r="F14" s="489" t="s">
        <v>106</v>
      </c>
      <c r="G14" s="491" t="s">
        <v>107</v>
      </c>
      <c r="H14" s="491" t="s">
        <v>108</v>
      </c>
      <c r="I14" s="492">
        <v>30.7</v>
      </c>
      <c r="J14" s="491">
        <v>2022</v>
      </c>
      <c r="K14" s="493">
        <v>45200</v>
      </c>
      <c r="L14" s="491" t="s">
        <v>118</v>
      </c>
      <c r="M14" s="494">
        <v>33111</v>
      </c>
      <c r="N14" s="494">
        <v>35638</v>
      </c>
      <c r="O14" s="494">
        <v>38276</v>
      </c>
      <c r="P14" s="494">
        <v>41175</v>
      </c>
      <c r="Q14" s="494">
        <v>44351</v>
      </c>
      <c r="R14" s="494">
        <v>47928</v>
      </c>
      <c r="S14" s="494">
        <v>51642</v>
      </c>
      <c r="T14" s="494">
        <v>55571</v>
      </c>
      <c r="U14" s="494">
        <v>59636</v>
      </c>
      <c r="V14" s="494">
        <v>63840</v>
      </c>
      <c r="W14" s="494">
        <v>68305</v>
      </c>
      <c r="X14" s="494">
        <v>73052</v>
      </c>
      <c r="Y14" s="494">
        <v>78105</v>
      </c>
      <c r="Z14" s="494">
        <v>83471</v>
      </c>
      <c r="AA14" s="494">
        <v>89156</v>
      </c>
      <c r="AB14" s="494">
        <v>95147</v>
      </c>
      <c r="AC14" s="494">
        <v>101468</v>
      </c>
      <c r="AD14" s="494">
        <v>108138</v>
      </c>
      <c r="AE14" s="494">
        <v>115186</v>
      </c>
      <c r="AF14" s="494">
        <v>122647</v>
      </c>
      <c r="AG14" s="494">
        <v>130543</v>
      </c>
      <c r="AH14" s="494">
        <v>138898</v>
      </c>
      <c r="AI14" s="494">
        <v>147731</v>
      </c>
      <c r="AJ14" s="494">
        <v>157069</v>
      </c>
      <c r="AK14" s="494">
        <v>166938</v>
      </c>
      <c r="AL14" s="494">
        <v>177370</v>
      </c>
      <c r="AM14" s="494">
        <v>188399</v>
      </c>
      <c r="AN14" s="494">
        <v>200062</v>
      </c>
      <c r="AO14" s="494">
        <v>200062</v>
      </c>
      <c r="AP14" s="489" t="s">
        <v>121</v>
      </c>
      <c r="AQ14" s="504">
        <v>0.01</v>
      </c>
      <c r="AR14" s="489" t="s">
        <v>122</v>
      </c>
      <c r="AS14" s="489" t="s">
        <v>123</v>
      </c>
      <c r="AT14" s="491" t="s">
        <v>1452</v>
      </c>
      <c r="AU14" s="491" t="s">
        <v>113</v>
      </c>
      <c r="AV14" s="491" t="s">
        <v>124</v>
      </c>
      <c r="AW14" s="491" t="s">
        <v>107</v>
      </c>
      <c r="AX14" s="491" t="s">
        <v>108</v>
      </c>
      <c r="AY14" s="491" t="s">
        <v>116</v>
      </c>
      <c r="AZ14" s="491">
        <v>27</v>
      </c>
      <c r="BA14" s="505">
        <v>0.68</v>
      </c>
      <c r="BB14" s="491">
        <v>2022</v>
      </c>
      <c r="BC14" s="496">
        <v>45170</v>
      </c>
      <c r="BD14" s="497" t="s">
        <v>118</v>
      </c>
      <c r="BE14" s="506">
        <v>0.68500000000000005</v>
      </c>
      <c r="BF14" s="506">
        <v>0.69</v>
      </c>
      <c r="BG14" s="506">
        <v>0.69399999999999995</v>
      </c>
      <c r="BH14" s="506">
        <v>0.69899999999999995</v>
      </c>
      <c r="BI14" s="506">
        <v>0.70299999999999996</v>
      </c>
      <c r="BJ14" s="506">
        <v>0.70699999999999996</v>
      </c>
      <c r="BK14" s="506">
        <v>0.71099999999999997</v>
      </c>
      <c r="BL14" s="506">
        <v>0.71399999999999997</v>
      </c>
      <c r="BM14" s="506">
        <v>0.71799999999999997</v>
      </c>
      <c r="BN14" s="506">
        <v>0.871</v>
      </c>
      <c r="BO14" s="506">
        <v>0.879</v>
      </c>
      <c r="BP14" s="506">
        <v>0.88200000000000001</v>
      </c>
      <c r="BQ14" s="506">
        <v>0.88400000000000001</v>
      </c>
      <c r="BR14" s="506">
        <v>0.88700000000000001</v>
      </c>
      <c r="BS14" s="506">
        <v>0.88900000000000001</v>
      </c>
      <c r="BT14" s="506">
        <v>0.89200000000000002</v>
      </c>
      <c r="BU14" s="506">
        <v>0.89400000000000002</v>
      </c>
      <c r="BV14" s="506">
        <v>0.89600000000000002</v>
      </c>
      <c r="BW14" s="506">
        <v>0.89800000000000002</v>
      </c>
      <c r="BX14" s="506">
        <v>0.9</v>
      </c>
      <c r="BY14" s="506">
        <v>0.90200000000000002</v>
      </c>
      <c r="BZ14" s="506">
        <v>0.90400000000000003</v>
      </c>
      <c r="CA14" s="506">
        <v>0.90549999999999997</v>
      </c>
      <c r="CB14" s="506">
        <v>0.90700000000000003</v>
      </c>
      <c r="CC14" s="506">
        <v>0.90900000000000003</v>
      </c>
      <c r="CD14" s="506">
        <v>0.91</v>
      </c>
      <c r="CE14" s="506">
        <v>0.91200000000000003</v>
      </c>
      <c r="CF14" s="506">
        <v>0.91310000000000002</v>
      </c>
      <c r="CG14" s="506">
        <f>CF14</f>
        <v>0.91310000000000002</v>
      </c>
      <c r="CH14" s="498">
        <v>79236</v>
      </c>
      <c r="CI14" s="498">
        <v>79236</v>
      </c>
      <c r="CJ14" s="499" t="s">
        <v>125</v>
      </c>
      <c r="CK14" s="489"/>
      <c r="CL14" s="498">
        <v>79236</v>
      </c>
      <c r="CM14" s="498">
        <v>79236</v>
      </c>
      <c r="CN14" s="499" t="s">
        <v>125</v>
      </c>
      <c r="CO14" s="499"/>
      <c r="CP14" s="498">
        <v>79236</v>
      </c>
      <c r="CQ14" s="498">
        <v>0</v>
      </c>
      <c r="CR14" s="499" t="s">
        <v>125</v>
      </c>
      <c r="CS14" s="498">
        <v>79236</v>
      </c>
      <c r="CT14" s="498">
        <v>0</v>
      </c>
      <c r="CU14" s="499" t="s">
        <v>125</v>
      </c>
      <c r="CV14" s="498">
        <v>79236</v>
      </c>
      <c r="CW14" s="498">
        <v>0</v>
      </c>
      <c r="CX14" s="499" t="s">
        <v>125</v>
      </c>
      <c r="CY14" s="498">
        <v>79236</v>
      </c>
      <c r="CZ14" s="498">
        <v>0</v>
      </c>
      <c r="DA14" s="499" t="s">
        <v>125</v>
      </c>
      <c r="DB14" s="498">
        <v>79236</v>
      </c>
      <c r="DC14" s="498">
        <v>0</v>
      </c>
      <c r="DD14" s="499" t="s">
        <v>125</v>
      </c>
      <c r="DE14" s="498">
        <v>79236</v>
      </c>
      <c r="DF14" s="498">
        <v>0</v>
      </c>
      <c r="DG14" s="499" t="s">
        <v>125</v>
      </c>
      <c r="DH14" s="498">
        <v>79236</v>
      </c>
      <c r="DI14" s="498">
        <v>0</v>
      </c>
      <c r="DJ14" s="499" t="s">
        <v>125</v>
      </c>
      <c r="DK14" s="498">
        <v>79236</v>
      </c>
      <c r="DL14" s="498">
        <v>0</v>
      </c>
      <c r="DM14" s="499" t="s">
        <v>125</v>
      </c>
      <c r="DN14" s="498">
        <v>79236</v>
      </c>
      <c r="DO14" s="498">
        <v>0</v>
      </c>
      <c r="DP14" s="499" t="s">
        <v>125</v>
      </c>
      <c r="DQ14" s="498">
        <v>79236</v>
      </c>
      <c r="DR14" s="498">
        <v>0</v>
      </c>
      <c r="DS14" s="499" t="s">
        <v>125</v>
      </c>
      <c r="DT14" s="498">
        <v>79236</v>
      </c>
      <c r="DU14" s="498">
        <v>0</v>
      </c>
      <c r="DV14" s="499" t="s">
        <v>125</v>
      </c>
      <c r="DW14" s="498">
        <v>79236</v>
      </c>
      <c r="DX14" s="498">
        <v>0</v>
      </c>
      <c r="DY14" s="499" t="s">
        <v>125</v>
      </c>
      <c r="DZ14" s="498">
        <v>79236</v>
      </c>
      <c r="EA14" s="498">
        <v>0</v>
      </c>
      <c r="EB14" s="499" t="s">
        <v>125</v>
      </c>
      <c r="EC14" s="498">
        <v>79236</v>
      </c>
      <c r="ED14" s="498">
        <v>0</v>
      </c>
      <c r="EE14" s="499" t="s">
        <v>125</v>
      </c>
      <c r="EF14" s="498">
        <v>79236</v>
      </c>
      <c r="EG14" s="498">
        <v>0</v>
      </c>
      <c r="EH14" s="499" t="s">
        <v>125</v>
      </c>
      <c r="EI14" s="498">
        <v>79236</v>
      </c>
      <c r="EJ14" s="498">
        <v>0</v>
      </c>
      <c r="EK14" s="499" t="s">
        <v>125</v>
      </c>
      <c r="EL14" s="498">
        <v>79236</v>
      </c>
      <c r="EM14" s="498">
        <v>0</v>
      </c>
      <c r="EN14" s="499" t="s">
        <v>125</v>
      </c>
      <c r="EO14" s="498">
        <v>79236</v>
      </c>
      <c r="EP14" s="498">
        <v>0</v>
      </c>
      <c r="EQ14" s="499" t="s">
        <v>125</v>
      </c>
      <c r="ER14" s="498">
        <v>79236</v>
      </c>
      <c r="ES14" s="498">
        <v>0</v>
      </c>
      <c r="ET14" s="499" t="s">
        <v>125</v>
      </c>
      <c r="EU14" s="498">
        <v>79236</v>
      </c>
      <c r="EV14" s="498">
        <v>0</v>
      </c>
      <c r="EW14" s="499" t="s">
        <v>125</v>
      </c>
      <c r="EX14" s="498">
        <v>79236</v>
      </c>
      <c r="EY14" s="498">
        <v>0</v>
      </c>
      <c r="EZ14" s="499" t="s">
        <v>125</v>
      </c>
      <c r="FA14" s="498">
        <v>79236</v>
      </c>
      <c r="FB14" s="498">
        <v>0</v>
      </c>
      <c r="FC14" s="499" t="s">
        <v>125</v>
      </c>
      <c r="FD14" s="498">
        <v>79236</v>
      </c>
      <c r="FE14" s="498">
        <v>0</v>
      </c>
      <c r="FF14" s="499" t="s">
        <v>125</v>
      </c>
      <c r="FG14" s="498">
        <v>79236</v>
      </c>
      <c r="FH14" s="498">
        <v>0</v>
      </c>
      <c r="FI14" s="499" t="s">
        <v>125</v>
      </c>
      <c r="FJ14" s="498">
        <v>79236</v>
      </c>
      <c r="FK14" s="498">
        <v>0</v>
      </c>
      <c r="FL14" s="499" t="s">
        <v>125</v>
      </c>
      <c r="FM14" s="498">
        <v>79236</v>
      </c>
      <c r="FN14" s="498">
        <v>0</v>
      </c>
      <c r="FO14" s="499" t="s">
        <v>125</v>
      </c>
      <c r="FP14" s="501">
        <f t="shared" si="0"/>
        <v>2218608</v>
      </c>
      <c r="FQ14" s="502" t="s">
        <v>8</v>
      </c>
      <c r="FR14" s="502" t="s">
        <v>10</v>
      </c>
      <c r="FS14" s="502" t="s">
        <v>120</v>
      </c>
      <c r="FT14" s="502" t="s">
        <v>1316</v>
      </c>
      <c r="FU14" s="502">
        <v>3778900</v>
      </c>
      <c r="FV14" s="502" t="s">
        <v>1317</v>
      </c>
      <c r="FW14" s="502"/>
      <c r="FX14" s="502"/>
      <c r="FY14" s="502"/>
      <c r="FZ14" s="502"/>
      <c r="GA14" s="502"/>
      <c r="GB14" s="502"/>
    </row>
    <row r="15" spans="1:184" s="503" customFormat="1" ht="90.75" customHeight="1" x14ac:dyDescent="0.25">
      <c r="A15" s="489" t="s">
        <v>103</v>
      </c>
      <c r="B15" s="490"/>
      <c r="C15" s="489" t="s">
        <v>126</v>
      </c>
      <c r="D15" s="490">
        <v>0.13</v>
      </c>
      <c r="E15" s="489" t="s">
        <v>127</v>
      </c>
      <c r="F15" s="489" t="s">
        <v>128</v>
      </c>
      <c r="G15" s="491" t="s">
        <v>107</v>
      </c>
      <c r="H15" s="491" t="s">
        <v>129</v>
      </c>
      <c r="I15" s="505">
        <v>1</v>
      </c>
      <c r="J15" s="491">
        <v>2017</v>
      </c>
      <c r="K15" s="493">
        <v>45200</v>
      </c>
      <c r="L15" s="491" t="s">
        <v>118</v>
      </c>
      <c r="M15" s="490">
        <v>1</v>
      </c>
      <c r="N15" s="506">
        <v>0.96899999999999997</v>
      </c>
      <c r="O15" s="506">
        <v>0.96399999999999997</v>
      </c>
      <c r="P15" s="506">
        <v>0.96</v>
      </c>
      <c r="Q15" s="506">
        <v>0.91700000000000004</v>
      </c>
      <c r="R15" s="506">
        <v>0.873</v>
      </c>
      <c r="S15" s="506">
        <v>0.83</v>
      </c>
      <c r="T15" s="506">
        <v>0.78700000000000003</v>
      </c>
      <c r="U15" s="506">
        <v>0.74299999999999999</v>
      </c>
      <c r="V15" s="506">
        <v>0.7</v>
      </c>
      <c r="W15" s="506">
        <v>0.69099999999999995</v>
      </c>
      <c r="X15" s="506">
        <v>0.68100000000000005</v>
      </c>
      <c r="Y15" s="506">
        <v>0.67200000000000004</v>
      </c>
      <c r="Z15" s="506">
        <v>0.66200000000000003</v>
      </c>
      <c r="AA15" s="506">
        <v>0.65300000000000002</v>
      </c>
      <c r="AB15" s="506">
        <v>0.64300000000000002</v>
      </c>
      <c r="AC15" s="506">
        <v>0.63400000000000001</v>
      </c>
      <c r="AD15" s="506">
        <v>0.624</v>
      </c>
      <c r="AE15" s="506">
        <v>0.61499999999999999</v>
      </c>
      <c r="AF15" s="506">
        <v>0.60499999999999998</v>
      </c>
      <c r="AG15" s="506">
        <v>0.59599999999999997</v>
      </c>
      <c r="AH15" s="506">
        <v>0.58599999999999997</v>
      </c>
      <c r="AI15" s="506">
        <v>0.57699999999999996</v>
      </c>
      <c r="AJ15" s="506">
        <v>0.56699999999999995</v>
      </c>
      <c r="AK15" s="506">
        <v>0.55800000000000005</v>
      </c>
      <c r="AL15" s="506">
        <v>0.54800000000000004</v>
      </c>
      <c r="AM15" s="506">
        <v>0.53900000000000003</v>
      </c>
      <c r="AN15" s="506">
        <v>0.52900000000000003</v>
      </c>
      <c r="AO15" s="506">
        <f t="shared" ref="AO15:AO22" si="1">AN15</f>
        <v>0.52900000000000003</v>
      </c>
      <c r="AP15" s="489" t="s">
        <v>130</v>
      </c>
      <c r="AQ15" s="504">
        <v>0.02</v>
      </c>
      <c r="AR15" s="489" t="s">
        <v>131</v>
      </c>
      <c r="AS15" s="489" t="s">
        <v>132</v>
      </c>
      <c r="AT15" s="491" t="s">
        <v>1452</v>
      </c>
      <c r="AU15" s="491" t="s">
        <v>113</v>
      </c>
      <c r="AV15" s="491" t="s">
        <v>133</v>
      </c>
      <c r="AW15" s="491" t="s">
        <v>107</v>
      </c>
      <c r="AX15" s="491" t="s">
        <v>115</v>
      </c>
      <c r="AY15" s="491" t="s">
        <v>134</v>
      </c>
      <c r="AZ15" s="491" t="s">
        <v>117</v>
      </c>
      <c r="BA15" s="491" t="s">
        <v>117</v>
      </c>
      <c r="BB15" s="491" t="s">
        <v>117</v>
      </c>
      <c r="BC15" s="507">
        <v>47119</v>
      </c>
      <c r="BD15" s="497" t="s">
        <v>135</v>
      </c>
      <c r="BE15" s="497"/>
      <c r="BF15" s="497"/>
      <c r="BG15" s="497"/>
      <c r="BH15" s="497"/>
      <c r="BI15" s="497"/>
      <c r="BJ15" s="497"/>
      <c r="BK15" s="497">
        <v>1</v>
      </c>
      <c r="BL15" s="497"/>
      <c r="BM15" s="497"/>
      <c r="BN15" s="497"/>
      <c r="BO15" s="497">
        <v>1</v>
      </c>
      <c r="BP15" s="497"/>
      <c r="BQ15" s="497"/>
      <c r="BR15" s="497"/>
      <c r="BS15" s="497">
        <v>1</v>
      </c>
      <c r="BT15" s="497"/>
      <c r="BU15" s="497"/>
      <c r="BV15" s="497"/>
      <c r="BW15" s="497">
        <v>1</v>
      </c>
      <c r="BX15" s="497"/>
      <c r="BY15" s="497"/>
      <c r="BZ15" s="497"/>
      <c r="CA15" s="497">
        <v>1</v>
      </c>
      <c r="CB15" s="497"/>
      <c r="CC15" s="497"/>
      <c r="CD15" s="497"/>
      <c r="CE15" s="497"/>
      <c r="CF15" s="497"/>
      <c r="CG15" s="497">
        <f t="shared" ref="CG15:CG17" si="2">SUM(BE15:CF15)</f>
        <v>5</v>
      </c>
      <c r="CH15" s="499"/>
      <c r="CI15" s="499"/>
      <c r="CJ15" s="499"/>
      <c r="CK15" s="489"/>
      <c r="CL15" s="499"/>
      <c r="CM15" s="499"/>
      <c r="CN15" s="489"/>
      <c r="CO15" s="489"/>
      <c r="CP15" s="499"/>
      <c r="CQ15" s="499"/>
      <c r="CR15" s="499"/>
      <c r="CS15" s="499"/>
      <c r="CT15" s="499"/>
      <c r="CU15" s="499"/>
      <c r="CV15" s="499"/>
      <c r="CW15" s="499"/>
      <c r="CX15" s="499"/>
      <c r="CY15" s="499"/>
      <c r="CZ15" s="499"/>
      <c r="DA15" s="499"/>
      <c r="DB15" s="498">
        <v>96</v>
      </c>
      <c r="DC15" s="498">
        <v>0</v>
      </c>
      <c r="DD15" s="499" t="s">
        <v>119</v>
      </c>
      <c r="DE15" s="499"/>
      <c r="DF15" s="499"/>
      <c r="DG15" s="499"/>
      <c r="DH15" s="499"/>
      <c r="DI15" s="499"/>
      <c r="DJ15" s="499"/>
      <c r="DK15" s="499"/>
      <c r="DL15" s="499"/>
      <c r="DM15" s="499"/>
      <c r="DN15" s="498">
        <v>96</v>
      </c>
      <c r="DO15" s="498">
        <v>0</v>
      </c>
      <c r="DP15" s="499" t="s">
        <v>119</v>
      </c>
      <c r="DQ15" s="499"/>
      <c r="DR15" s="499"/>
      <c r="DS15" s="489"/>
      <c r="DT15" s="499"/>
      <c r="DU15" s="499"/>
      <c r="DV15" s="489"/>
      <c r="DW15" s="499"/>
      <c r="DX15" s="499"/>
      <c r="DY15" s="489"/>
      <c r="DZ15" s="498">
        <v>96</v>
      </c>
      <c r="EA15" s="498">
        <v>0</v>
      </c>
      <c r="EB15" s="499" t="s">
        <v>119</v>
      </c>
      <c r="EC15" s="499"/>
      <c r="ED15" s="499"/>
      <c r="EE15" s="489"/>
      <c r="EF15" s="499"/>
      <c r="EG15" s="499"/>
      <c r="EH15" s="499"/>
      <c r="EI15" s="499"/>
      <c r="EJ15" s="499"/>
      <c r="EK15" s="499"/>
      <c r="EL15" s="498">
        <v>96</v>
      </c>
      <c r="EM15" s="498">
        <v>0</v>
      </c>
      <c r="EN15" s="499" t="s">
        <v>119</v>
      </c>
      <c r="EO15" s="499"/>
      <c r="EP15" s="499"/>
      <c r="EQ15" s="499"/>
      <c r="ER15" s="499"/>
      <c r="ES15" s="499"/>
      <c r="ET15" s="499"/>
      <c r="EU15" s="499"/>
      <c r="EV15" s="499"/>
      <c r="EW15" s="499"/>
      <c r="EX15" s="498">
        <v>96</v>
      </c>
      <c r="EY15" s="498">
        <v>0</v>
      </c>
      <c r="EZ15" s="499" t="s">
        <v>119</v>
      </c>
      <c r="FA15" s="499"/>
      <c r="FB15" s="499"/>
      <c r="FC15" s="499"/>
      <c r="FD15" s="499"/>
      <c r="FE15" s="499"/>
      <c r="FF15" s="499"/>
      <c r="FG15" s="499"/>
      <c r="FH15" s="499"/>
      <c r="FI15" s="499"/>
      <c r="FJ15" s="499"/>
      <c r="FK15" s="499"/>
      <c r="FL15" s="499"/>
      <c r="FM15" s="499"/>
      <c r="FN15" s="499"/>
      <c r="FO15" s="499"/>
      <c r="FP15" s="501">
        <f t="shared" si="0"/>
        <v>480</v>
      </c>
      <c r="FQ15" s="502" t="s">
        <v>12</v>
      </c>
      <c r="FR15" s="502" t="s">
        <v>136</v>
      </c>
      <c r="FS15" s="502" t="s">
        <v>137</v>
      </c>
      <c r="FT15" s="502" t="s">
        <v>138</v>
      </c>
      <c r="FU15" s="502" t="s">
        <v>1385</v>
      </c>
      <c r="FV15" s="502" t="s">
        <v>139</v>
      </c>
      <c r="FW15" s="502" t="s">
        <v>8</v>
      </c>
      <c r="FX15" s="508" t="s">
        <v>10</v>
      </c>
      <c r="FY15" s="508" t="s">
        <v>120</v>
      </c>
      <c r="FZ15" s="502" t="s">
        <v>1316</v>
      </c>
      <c r="GA15" s="502">
        <v>3778900</v>
      </c>
      <c r="GB15" s="502" t="s">
        <v>1317</v>
      </c>
    </row>
    <row r="16" spans="1:184" s="503" customFormat="1" ht="90.75" customHeight="1" x14ac:dyDescent="0.25">
      <c r="A16" s="489" t="s">
        <v>103</v>
      </c>
      <c r="B16" s="490"/>
      <c r="C16" s="489" t="s">
        <v>126</v>
      </c>
      <c r="D16" s="490"/>
      <c r="E16" s="489" t="s">
        <v>127</v>
      </c>
      <c r="F16" s="489" t="s">
        <v>140</v>
      </c>
      <c r="G16" s="491" t="s">
        <v>107</v>
      </c>
      <c r="H16" s="491" t="s">
        <v>129</v>
      </c>
      <c r="I16" s="505">
        <v>1</v>
      </c>
      <c r="J16" s="491">
        <v>2017</v>
      </c>
      <c r="K16" s="493">
        <v>45200</v>
      </c>
      <c r="L16" s="491" t="s">
        <v>118</v>
      </c>
      <c r="M16" s="490">
        <v>1</v>
      </c>
      <c r="N16" s="506">
        <v>0.96899999999999997</v>
      </c>
      <c r="O16" s="506">
        <v>0.96399999999999997</v>
      </c>
      <c r="P16" s="506">
        <v>0.96</v>
      </c>
      <c r="Q16" s="506">
        <v>0.91700000000000004</v>
      </c>
      <c r="R16" s="506">
        <v>0.873</v>
      </c>
      <c r="S16" s="506">
        <v>0.83</v>
      </c>
      <c r="T16" s="506">
        <v>0.78700000000000003</v>
      </c>
      <c r="U16" s="506">
        <v>0.74299999999999999</v>
      </c>
      <c r="V16" s="506">
        <v>0.7</v>
      </c>
      <c r="W16" s="506">
        <v>0.69099999999999995</v>
      </c>
      <c r="X16" s="506">
        <v>0.68100000000000005</v>
      </c>
      <c r="Y16" s="506">
        <v>0.67200000000000004</v>
      </c>
      <c r="Z16" s="506">
        <v>0.66200000000000003</v>
      </c>
      <c r="AA16" s="506">
        <v>0.65300000000000002</v>
      </c>
      <c r="AB16" s="506">
        <v>0.64300000000000002</v>
      </c>
      <c r="AC16" s="506">
        <v>0.63400000000000001</v>
      </c>
      <c r="AD16" s="506">
        <v>0.624</v>
      </c>
      <c r="AE16" s="506">
        <v>0.61499999999999999</v>
      </c>
      <c r="AF16" s="506">
        <v>0.60499999999999998</v>
      </c>
      <c r="AG16" s="506">
        <v>0.59599999999999997</v>
      </c>
      <c r="AH16" s="506">
        <v>0.58599999999999997</v>
      </c>
      <c r="AI16" s="506">
        <v>0.57699999999999996</v>
      </c>
      <c r="AJ16" s="506">
        <v>0.56699999999999995</v>
      </c>
      <c r="AK16" s="506">
        <v>0.55800000000000005</v>
      </c>
      <c r="AL16" s="506">
        <v>0.54800000000000004</v>
      </c>
      <c r="AM16" s="506">
        <v>0.53900000000000003</v>
      </c>
      <c r="AN16" s="506">
        <v>0.52900000000000003</v>
      </c>
      <c r="AO16" s="506">
        <f t="shared" si="1"/>
        <v>0.52900000000000003</v>
      </c>
      <c r="AP16" s="489" t="s">
        <v>141</v>
      </c>
      <c r="AQ16" s="504">
        <v>0.02</v>
      </c>
      <c r="AR16" s="489" t="s">
        <v>142</v>
      </c>
      <c r="AS16" s="489" t="s">
        <v>143</v>
      </c>
      <c r="AT16" s="491" t="s">
        <v>1452</v>
      </c>
      <c r="AU16" s="491" t="s">
        <v>113</v>
      </c>
      <c r="AV16" s="491" t="s">
        <v>133</v>
      </c>
      <c r="AW16" s="491" t="s">
        <v>107</v>
      </c>
      <c r="AX16" s="491" t="s">
        <v>115</v>
      </c>
      <c r="AY16" s="491" t="s">
        <v>134</v>
      </c>
      <c r="AZ16" s="491" t="s">
        <v>117</v>
      </c>
      <c r="BA16" s="491" t="s">
        <v>117</v>
      </c>
      <c r="BB16" s="491" t="s">
        <v>117</v>
      </c>
      <c r="BC16" s="507">
        <v>49675</v>
      </c>
      <c r="BD16" s="497" t="s">
        <v>144</v>
      </c>
      <c r="BE16" s="497"/>
      <c r="BF16" s="497"/>
      <c r="BG16" s="497"/>
      <c r="BH16" s="497"/>
      <c r="BI16" s="497"/>
      <c r="BJ16" s="497"/>
      <c r="BK16" s="497"/>
      <c r="BL16" s="497"/>
      <c r="BM16" s="497"/>
      <c r="BN16" s="497"/>
      <c r="BO16" s="497"/>
      <c r="BP16" s="497"/>
      <c r="BQ16" s="497"/>
      <c r="BR16" s="509">
        <v>2</v>
      </c>
      <c r="BS16" s="497"/>
      <c r="BT16" s="497"/>
      <c r="BU16" s="497"/>
      <c r="BV16" s="497"/>
      <c r="BW16" s="497"/>
      <c r="BX16" s="497"/>
      <c r="BY16" s="497"/>
      <c r="BZ16" s="497"/>
      <c r="CA16" s="497"/>
      <c r="CB16" s="497"/>
      <c r="CC16" s="497"/>
      <c r="CD16" s="497"/>
      <c r="CE16" s="497"/>
      <c r="CF16" s="497"/>
      <c r="CG16" s="497">
        <f t="shared" si="2"/>
        <v>2</v>
      </c>
      <c r="CH16" s="499"/>
      <c r="CI16" s="499"/>
      <c r="CJ16" s="499"/>
      <c r="CK16" s="489"/>
      <c r="CL16" s="499"/>
      <c r="CM16" s="499"/>
      <c r="CN16" s="489"/>
      <c r="CO16" s="48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89"/>
      <c r="DT16" s="499"/>
      <c r="DU16" s="499"/>
      <c r="DV16" s="489"/>
      <c r="DW16" s="498">
        <v>96</v>
      </c>
      <c r="DX16" s="498">
        <v>0</v>
      </c>
      <c r="DY16" s="499" t="s">
        <v>119</v>
      </c>
      <c r="DZ16" s="499"/>
      <c r="EA16" s="499"/>
      <c r="EB16" s="489"/>
      <c r="EC16" s="499"/>
      <c r="ED16" s="499"/>
      <c r="EE16" s="48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501">
        <f t="shared" si="0"/>
        <v>96</v>
      </c>
      <c r="FQ16" s="502" t="s">
        <v>12</v>
      </c>
      <c r="FR16" s="502" t="s">
        <v>136</v>
      </c>
      <c r="FS16" s="502" t="s">
        <v>137</v>
      </c>
      <c r="FT16" s="502" t="s">
        <v>138</v>
      </c>
      <c r="FU16" s="502" t="s">
        <v>1385</v>
      </c>
      <c r="FV16" s="502" t="s">
        <v>139</v>
      </c>
      <c r="FW16" s="502" t="s">
        <v>8</v>
      </c>
      <c r="FX16" s="508" t="s">
        <v>10</v>
      </c>
      <c r="FY16" s="508" t="s">
        <v>120</v>
      </c>
      <c r="FZ16" s="502" t="s">
        <v>1316</v>
      </c>
      <c r="GA16" s="502">
        <v>3778900</v>
      </c>
      <c r="GB16" s="502" t="s">
        <v>1317</v>
      </c>
    </row>
    <row r="17" spans="1:184" s="503" customFormat="1" ht="90.75" customHeight="1" x14ac:dyDescent="0.25">
      <c r="A17" s="489" t="s">
        <v>103</v>
      </c>
      <c r="B17" s="490"/>
      <c r="C17" s="489" t="s">
        <v>126</v>
      </c>
      <c r="D17" s="490"/>
      <c r="E17" s="489" t="s">
        <v>127</v>
      </c>
      <c r="F17" s="489" t="s">
        <v>140</v>
      </c>
      <c r="G17" s="491" t="s">
        <v>107</v>
      </c>
      <c r="H17" s="491" t="s">
        <v>129</v>
      </c>
      <c r="I17" s="505">
        <v>1</v>
      </c>
      <c r="J17" s="491">
        <v>2017</v>
      </c>
      <c r="K17" s="493">
        <v>45200</v>
      </c>
      <c r="L17" s="491" t="s">
        <v>118</v>
      </c>
      <c r="M17" s="490">
        <v>1</v>
      </c>
      <c r="N17" s="506">
        <v>0.96899999999999997</v>
      </c>
      <c r="O17" s="506">
        <v>0.96399999999999997</v>
      </c>
      <c r="P17" s="506">
        <v>0.96</v>
      </c>
      <c r="Q17" s="506">
        <v>0.91700000000000004</v>
      </c>
      <c r="R17" s="506">
        <v>0.873</v>
      </c>
      <c r="S17" s="506">
        <v>0.83</v>
      </c>
      <c r="T17" s="506">
        <v>0.78700000000000003</v>
      </c>
      <c r="U17" s="506">
        <v>0.74299999999999999</v>
      </c>
      <c r="V17" s="506">
        <v>0.7</v>
      </c>
      <c r="W17" s="506">
        <v>0.69099999999999995</v>
      </c>
      <c r="X17" s="506">
        <v>0.68100000000000005</v>
      </c>
      <c r="Y17" s="506">
        <v>0.67200000000000004</v>
      </c>
      <c r="Z17" s="506">
        <v>0.66200000000000003</v>
      </c>
      <c r="AA17" s="506">
        <v>0.65300000000000002</v>
      </c>
      <c r="AB17" s="506">
        <v>0.64300000000000002</v>
      </c>
      <c r="AC17" s="506">
        <v>0.63400000000000001</v>
      </c>
      <c r="AD17" s="506">
        <v>0.624</v>
      </c>
      <c r="AE17" s="506">
        <v>0.61499999999999999</v>
      </c>
      <c r="AF17" s="506">
        <v>0.60499999999999998</v>
      </c>
      <c r="AG17" s="506">
        <v>0.59599999999999997</v>
      </c>
      <c r="AH17" s="506">
        <v>0.58599999999999997</v>
      </c>
      <c r="AI17" s="506">
        <v>0.57699999999999996</v>
      </c>
      <c r="AJ17" s="506">
        <v>0.56699999999999995</v>
      </c>
      <c r="AK17" s="506">
        <v>0.55800000000000005</v>
      </c>
      <c r="AL17" s="506">
        <v>0.54800000000000004</v>
      </c>
      <c r="AM17" s="506">
        <v>0.53900000000000003</v>
      </c>
      <c r="AN17" s="506">
        <v>0.52900000000000003</v>
      </c>
      <c r="AO17" s="506">
        <f t="shared" si="1"/>
        <v>0.52900000000000003</v>
      </c>
      <c r="AP17" s="489" t="s">
        <v>145</v>
      </c>
      <c r="AQ17" s="504">
        <v>0.02</v>
      </c>
      <c r="AR17" s="489" t="s">
        <v>146</v>
      </c>
      <c r="AS17" s="489" t="s">
        <v>147</v>
      </c>
      <c r="AT17" s="491" t="s">
        <v>1452</v>
      </c>
      <c r="AU17" s="491" t="s">
        <v>113</v>
      </c>
      <c r="AV17" s="491" t="s">
        <v>133</v>
      </c>
      <c r="AW17" s="491" t="s">
        <v>107</v>
      </c>
      <c r="AX17" s="491" t="s">
        <v>115</v>
      </c>
      <c r="AY17" s="491" t="s">
        <v>134</v>
      </c>
      <c r="AZ17" s="491" t="s">
        <v>117</v>
      </c>
      <c r="BA17" s="491" t="s">
        <v>117</v>
      </c>
      <c r="BB17" s="491" t="s">
        <v>117</v>
      </c>
      <c r="BC17" s="507">
        <v>49675</v>
      </c>
      <c r="BD17" s="497" t="s">
        <v>148</v>
      </c>
      <c r="BE17" s="497"/>
      <c r="BF17" s="497"/>
      <c r="BG17" s="497"/>
      <c r="BH17" s="497"/>
      <c r="BI17" s="497"/>
      <c r="BJ17" s="497"/>
      <c r="BK17" s="497"/>
      <c r="BL17" s="497"/>
      <c r="BM17" s="497"/>
      <c r="BN17" s="497"/>
      <c r="BO17" s="497"/>
      <c r="BP17" s="497"/>
      <c r="BQ17" s="497"/>
      <c r="BR17" s="490">
        <v>0.25</v>
      </c>
      <c r="BS17" s="497"/>
      <c r="BT17" s="497"/>
      <c r="BU17" s="497"/>
      <c r="BV17" s="490">
        <v>0.25</v>
      </c>
      <c r="BW17" s="497"/>
      <c r="BX17" s="497"/>
      <c r="BY17" s="497"/>
      <c r="BZ17" s="490">
        <v>0.25</v>
      </c>
      <c r="CA17" s="497"/>
      <c r="CB17" s="497"/>
      <c r="CC17" s="497"/>
      <c r="CD17" s="490">
        <v>0.25</v>
      </c>
      <c r="CE17" s="497"/>
      <c r="CF17" s="497"/>
      <c r="CG17" s="490">
        <f t="shared" si="2"/>
        <v>1</v>
      </c>
      <c r="CH17" s="499"/>
      <c r="CI17" s="499"/>
      <c r="CJ17" s="499"/>
      <c r="CK17" s="489"/>
      <c r="CL17" s="499"/>
      <c r="CM17" s="499"/>
      <c r="CN17" s="489"/>
      <c r="CO17" s="48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89"/>
      <c r="DT17" s="499"/>
      <c r="DU17" s="499"/>
      <c r="DV17" s="489"/>
      <c r="DW17" s="498">
        <v>96</v>
      </c>
      <c r="DX17" s="498">
        <v>0</v>
      </c>
      <c r="DY17" s="499" t="s">
        <v>119</v>
      </c>
      <c r="DZ17" s="499"/>
      <c r="EA17" s="499"/>
      <c r="EB17" s="489"/>
      <c r="EC17" s="499"/>
      <c r="ED17" s="499"/>
      <c r="EE17" s="489"/>
      <c r="EF17" s="499"/>
      <c r="EG17" s="499"/>
      <c r="EH17" s="499"/>
      <c r="EI17" s="498">
        <v>96</v>
      </c>
      <c r="EJ17" s="498">
        <v>0</v>
      </c>
      <c r="EK17" s="499" t="s">
        <v>119</v>
      </c>
      <c r="EL17" s="499"/>
      <c r="EM17" s="499"/>
      <c r="EN17" s="499"/>
      <c r="EO17" s="499"/>
      <c r="EP17" s="499"/>
      <c r="EQ17" s="499"/>
      <c r="ER17" s="499"/>
      <c r="ES17" s="499"/>
      <c r="ET17" s="499"/>
      <c r="EU17" s="498">
        <v>96</v>
      </c>
      <c r="EV17" s="498">
        <v>0</v>
      </c>
      <c r="EW17" s="499" t="s">
        <v>119</v>
      </c>
      <c r="EX17" s="499"/>
      <c r="EY17" s="499"/>
      <c r="EZ17" s="499"/>
      <c r="FA17" s="499"/>
      <c r="FB17" s="499"/>
      <c r="FC17" s="499"/>
      <c r="FD17" s="499"/>
      <c r="FE17" s="499"/>
      <c r="FF17" s="499"/>
      <c r="FG17" s="498">
        <v>96</v>
      </c>
      <c r="FH17" s="498">
        <v>0</v>
      </c>
      <c r="FI17" s="499" t="s">
        <v>119</v>
      </c>
      <c r="FJ17" s="499"/>
      <c r="FK17" s="499"/>
      <c r="FL17" s="499"/>
      <c r="FM17" s="499"/>
      <c r="FN17" s="499"/>
      <c r="FO17" s="499"/>
      <c r="FP17" s="501">
        <f t="shared" si="0"/>
        <v>384</v>
      </c>
      <c r="FQ17" s="502" t="s">
        <v>12</v>
      </c>
      <c r="FR17" s="502" t="s">
        <v>136</v>
      </c>
      <c r="FS17" s="502" t="s">
        <v>137</v>
      </c>
      <c r="FT17" s="502" t="s">
        <v>138</v>
      </c>
      <c r="FU17" s="502" t="s">
        <v>1385</v>
      </c>
      <c r="FV17" s="502" t="s">
        <v>139</v>
      </c>
      <c r="FW17" s="502" t="s">
        <v>8</v>
      </c>
      <c r="FX17" s="508" t="s">
        <v>10</v>
      </c>
      <c r="FY17" s="508" t="s">
        <v>120</v>
      </c>
      <c r="FZ17" s="502" t="s">
        <v>1316</v>
      </c>
      <c r="GA17" s="502">
        <v>3778900</v>
      </c>
      <c r="GB17" s="502" t="s">
        <v>1317</v>
      </c>
    </row>
    <row r="18" spans="1:184" s="503" customFormat="1" ht="90.75" customHeight="1" x14ac:dyDescent="0.25">
      <c r="A18" s="489" t="s">
        <v>103</v>
      </c>
      <c r="B18" s="490"/>
      <c r="C18" s="489" t="s">
        <v>126</v>
      </c>
      <c r="D18" s="490"/>
      <c r="E18" s="489" t="s">
        <v>127</v>
      </c>
      <c r="F18" s="489" t="s">
        <v>140</v>
      </c>
      <c r="G18" s="491" t="s">
        <v>107</v>
      </c>
      <c r="H18" s="491" t="s">
        <v>129</v>
      </c>
      <c r="I18" s="505">
        <v>1</v>
      </c>
      <c r="J18" s="491">
        <v>2017</v>
      </c>
      <c r="K18" s="493">
        <v>45200</v>
      </c>
      <c r="L18" s="491" t="s">
        <v>118</v>
      </c>
      <c r="M18" s="490">
        <v>1</v>
      </c>
      <c r="N18" s="506">
        <v>0.96899999999999997</v>
      </c>
      <c r="O18" s="506">
        <v>0.96399999999999997</v>
      </c>
      <c r="P18" s="506">
        <v>0.96</v>
      </c>
      <c r="Q18" s="506">
        <v>0.91700000000000004</v>
      </c>
      <c r="R18" s="506">
        <v>0.873</v>
      </c>
      <c r="S18" s="506">
        <v>0.83</v>
      </c>
      <c r="T18" s="506">
        <v>0.78700000000000003</v>
      </c>
      <c r="U18" s="506">
        <v>0.74299999999999999</v>
      </c>
      <c r="V18" s="506">
        <v>0.7</v>
      </c>
      <c r="W18" s="506">
        <v>0.69099999999999995</v>
      </c>
      <c r="X18" s="506">
        <v>0.68100000000000005</v>
      </c>
      <c r="Y18" s="506">
        <v>0.67200000000000004</v>
      </c>
      <c r="Z18" s="506">
        <v>0.66200000000000003</v>
      </c>
      <c r="AA18" s="506">
        <v>0.65300000000000002</v>
      </c>
      <c r="AB18" s="506">
        <v>0.64300000000000002</v>
      </c>
      <c r="AC18" s="506">
        <v>0.63400000000000001</v>
      </c>
      <c r="AD18" s="506">
        <v>0.624</v>
      </c>
      <c r="AE18" s="506">
        <v>0.61499999999999999</v>
      </c>
      <c r="AF18" s="506">
        <v>0.60499999999999998</v>
      </c>
      <c r="AG18" s="506">
        <v>0.59599999999999997</v>
      </c>
      <c r="AH18" s="506">
        <v>0.58599999999999997</v>
      </c>
      <c r="AI18" s="506">
        <v>0.57699999999999996</v>
      </c>
      <c r="AJ18" s="506">
        <v>0.56699999999999995</v>
      </c>
      <c r="AK18" s="506">
        <v>0.55800000000000005</v>
      </c>
      <c r="AL18" s="506">
        <v>0.54800000000000004</v>
      </c>
      <c r="AM18" s="506">
        <v>0.53900000000000003</v>
      </c>
      <c r="AN18" s="506">
        <v>0.52900000000000003</v>
      </c>
      <c r="AO18" s="506">
        <f t="shared" si="1"/>
        <v>0.52900000000000003</v>
      </c>
      <c r="AP18" s="489" t="s">
        <v>149</v>
      </c>
      <c r="AQ18" s="504">
        <v>0.01</v>
      </c>
      <c r="AR18" s="489" t="s">
        <v>150</v>
      </c>
      <c r="AS18" s="489" t="s">
        <v>151</v>
      </c>
      <c r="AT18" s="491" t="s">
        <v>1452</v>
      </c>
      <c r="AU18" s="491" t="s">
        <v>152</v>
      </c>
      <c r="AV18" s="491" t="s">
        <v>153</v>
      </c>
      <c r="AW18" s="491" t="s">
        <v>107</v>
      </c>
      <c r="AX18" s="491" t="s">
        <v>108</v>
      </c>
      <c r="AY18" s="491" t="s">
        <v>134</v>
      </c>
      <c r="AZ18" s="491" t="s">
        <v>117</v>
      </c>
      <c r="BA18" s="491" t="s">
        <v>117</v>
      </c>
      <c r="BB18" s="491" t="s">
        <v>117</v>
      </c>
      <c r="BC18" s="496">
        <v>45108</v>
      </c>
      <c r="BD18" s="497" t="s">
        <v>118</v>
      </c>
      <c r="BE18" s="490">
        <v>0.03</v>
      </c>
      <c r="BF18" s="490">
        <v>0.05</v>
      </c>
      <c r="BG18" s="490">
        <v>0.08</v>
      </c>
      <c r="BH18" s="490">
        <v>0.11</v>
      </c>
      <c r="BI18" s="490">
        <v>0.13</v>
      </c>
      <c r="BJ18" s="490">
        <v>0.15</v>
      </c>
      <c r="BK18" s="490">
        <v>0.18</v>
      </c>
      <c r="BL18" s="490">
        <v>0.2</v>
      </c>
      <c r="BM18" s="490">
        <v>0.23</v>
      </c>
      <c r="BN18" s="490">
        <v>0.26</v>
      </c>
      <c r="BO18" s="490">
        <v>0.28000000000000003</v>
      </c>
      <c r="BP18" s="490">
        <v>0.31</v>
      </c>
      <c r="BQ18" s="490">
        <v>0.33</v>
      </c>
      <c r="BR18" s="490">
        <v>0.35</v>
      </c>
      <c r="BS18" s="490">
        <v>0.38</v>
      </c>
      <c r="BT18" s="490">
        <v>0.41</v>
      </c>
      <c r="BU18" s="490">
        <v>0.44</v>
      </c>
      <c r="BV18" s="490">
        <v>0.47</v>
      </c>
      <c r="BW18" s="490">
        <v>0.5</v>
      </c>
      <c r="BX18" s="490">
        <v>0.53</v>
      </c>
      <c r="BY18" s="490">
        <v>0.57999999999999996</v>
      </c>
      <c r="BZ18" s="490">
        <v>0.61</v>
      </c>
      <c r="CA18" s="490">
        <v>0.64</v>
      </c>
      <c r="CB18" s="490">
        <v>0.67</v>
      </c>
      <c r="CC18" s="490">
        <v>0.7</v>
      </c>
      <c r="CD18" s="490">
        <v>0.74</v>
      </c>
      <c r="CE18" s="490">
        <v>0.77</v>
      </c>
      <c r="CF18" s="490">
        <v>0.8</v>
      </c>
      <c r="CG18" s="490">
        <f>CF18</f>
        <v>0.8</v>
      </c>
      <c r="CH18" s="510">
        <v>255.93</v>
      </c>
      <c r="CI18" s="510">
        <v>617.12</v>
      </c>
      <c r="CJ18" s="499" t="s">
        <v>119</v>
      </c>
      <c r="CK18" s="500">
        <v>7831</v>
      </c>
      <c r="CL18" s="510">
        <v>255.93</v>
      </c>
      <c r="CM18" s="510">
        <v>617.12</v>
      </c>
      <c r="CN18" s="499" t="s">
        <v>119</v>
      </c>
      <c r="CO18" s="500">
        <v>7831</v>
      </c>
      <c r="CP18" s="510">
        <v>255.93</v>
      </c>
      <c r="CQ18" s="498">
        <v>0</v>
      </c>
      <c r="CR18" s="499" t="s">
        <v>119</v>
      </c>
      <c r="CS18" s="510">
        <v>255.93</v>
      </c>
      <c r="CT18" s="498">
        <v>0</v>
      </c>
      <c r="CU18" s="499" t="s">
        <v>119</v>
      </c>
      <c r="CV18" s="510" t="s">
        <v>154</v>
      </c>
      <c r="CW18" s="498">
        <v>0</v>
      </c>
      <c r="CX18" s="499" t="s">
        <v>119</v>
      </c>
      <c r="CY18" s="510">
        <v>255.93</v>
      </c>
      <c r="CZ18" s="498">
        <v>0</v>
      </c>
      <c r="DA18" s="499" t="s">
        <v>119</v>
      </c>
      <c r="DB18" s="510">
        <v>255.93</v>
      </c>
      <c r="DC18" s="498">
        <v>0</v>
      </c>
      <c r="DD18" s="499" t="s">
        <v>119</v>
      </c>
      <c r="DE18" s="510">
        <v>255.93</v>
      </c>
      <c r="DF18" s="498">
        <v>0</v>
      </c>
      <c r="DG18" s="499" t="s">
        <v>119</v>
      </c>
      <c r="DH18" s="510">
        <v>255.93</v>
      </c>
      <c r="DI18" s="498">
        <v>0</v>
      </c>
      <c r="DJ18" s="499" t="s">
        <v>119</v>
      </c>
      <c r="DK18" s="510">
        <v>255.93</v>
      </c>
      <c r="DL18" s="498">
        <v>0</v>
      </c>
      <c r="DM18" s="499" t="s">
        <v>119</v>
      </c>
      <c r="DN18" s="510">
        <v>255.93</v>
      </c>
      <c r="DO18" s="498">
        <v>0</v>
      </c>
      <c r="DP18" s="499" t="s">
        <v>119</v>
      </c>
      <c r="DQ18" s="510">
        <v>255.93</v>
      </c>
      <c r="DR18" s="498">
        <v>0</v>
      </c>
      <c r="DS18" s="499" t="s">
        <v>119</v>
      </c>
      <c r="DT18" s="510" t="s">
        <v>154</v>
      </c>
      <c r="DU18" s="498">
        <v>0</v>
      </c>
      <c r="DV18" s="499" t="s">
        <v>119</v>
      </c>
      <c r="DW18" s="510" t="s">
        <v>154</v>
      </c>
      <c r="DX18" s="498">
        <v>0</v>
      </c>
      <c r="DY18" s="499" t="s">
        <v>119</v>
      </c>
      <c r="DZ18" s="510" t="s">
        <v>154</v>
      </c>
      <c r="EA18" s="498">
        <v>0</v>
      </c>
      <c r="EB18" s="499" t="s">
        <v>119</v>
      </c>
      <c r="EC18" s="510" t="s">
        <v>154</v>
      </c>
      <c r="ED18" s="498">
        <v>0</v>
      </c>
      <c r="EE18" s="499" t="s">
        <v>119</v>
      </c>
      <c r="EF18" s="510" t="s">
        <v>154</v>
      </c>
      <c r="EG18" s="498">
        <v>0</v>
      </c>
      <c r="EH18" s="499" t="s">
        <v>119</v>
      </c>
      <c r="EI18" s="510" t="s">
        <v>154</v>
      </c>
      <c r="EJ18" s="498">
        <v>0</v>
      </c>
      <c r="EK18" s="499" t="s">
        <v>119</v>
      </c>
      <c r="EL18" s="510">
        <v>255.93</v>
      </c>
      <c r="EM18" s="498">
        <v>0</v>
      </c>
      <c r="EN18" s="499" t="s">
        <v>119</v>
      </c>
      <c r="EO18" s="510" t="s">
        <v>154</v>
      </c>
      <c r="EP18" s="498">
        <v>0</v>
      </c>
      <c r="EQ18" s="499" t="s">
        <v>119</v>
      </c>
      <c r="ER18" s="510" t="s">
        <v>154</v>
      </c>
      <c r="ES18" s="498">
        <v>0</v>
      </c>
      <c r="ET18" s="499" t="s">
        <v>119</v>
      </c>
      <c r="EU18" s="510" t="s">
        <v>154</v>
      </c>
      <c r="EV18" s="498">
        <v>0</v>
      </c>
      <c r="EW18" s="499" t="s">
        <v>119</v>
      </c>
      <c r="EX18" s="510" t="s">
        <v>154</v>
      </c>
      <c r="EY18" s="498">
        <v>0</v>
      </c>
      <c r="EZ18" s="499" t="s">
        <v>119</v>
      </c>
      <c r="FA18" s="510" t="s">
        <v>154</v>
      </c>
      <c r="FB18" s="498">
        <v>0</v>
      </c>
      <c r="FC18" s="499" t="s">
        <v>119</v>
      </c>
      <c r="FD18" s="510" t="s">
        <v>154</v>
      </c>
      <c r="FE18" s="498">
        <v>0</v>
      </c>
      <c r="FF18" s="499" t="s">
        <v>119</v>
      </c>
      <c r="FG18" s="510" t="s">
        <v>154</v>
      </c>
      <c r="FH18" s="498">
        <v>0</v>
      </c>
      <c r="FI18" s="499" t="s">
        <v>119</v>
      </c>
      <c r="FJ18" s="510" t="s">
        <v>154</v>
      </c>
      <c r="FK18" s="498">
        <v>0</v>
      </c>
      <c r="FL18" s="499" t="s">
        <v>119</v>
      </c>
      <c r="FM18" s="510">
        <v>255.93</v>
      </c>
      <c r="FN18" s="498">
        <v>0</v>
      </c>
      <c r="FO18" s="499" t="s">
        <v>119</v>
      </c>
      <c r="FP18" s="501">
        <f t="shared" si="0"/>
        <v>7166.0400000000027</v>
      </c>
      <c r="FQ18" s="502" t="s">
        <v>155</v>
      </c>
      <c r="FR18" s="502" t="s">
        <v>379</v>
      </c>
      <c r="FS18" s="502" t="s">
        <v>156</v>
      </c>
      <c r="FT18" s="502" t="s">
        <v>1449</v>
      </c>
      <c r="FU18" s="502" t="s">
        <v>157</v>
      </c>
      <c r="FV18" s="502" t="s">
        <v>158</v>
      </c>
      <c r="FW18" s="502" t="s">
        <v>155</v>
      </c>
      <c r="FX18" s="502" t="s">
        <v>159</v>
      </c>
      <c r="FY18" s="502"/>
      <c r="FZ18" s="502"/>
      <c r="GA18" s="502"/>
      <c r="GB18" s="502"/>
    </row>
    <row r="19" spans="1:184" s="503" customFormat="1" ht="90.75" customHeight="1" x14ac:dyDescent="0.25">
      <c r="A19" s="489" t="s">
        <v>103</v>
      </c>
      <c r="B19" s="490"/>
      <c r="C19" s="489" t="s">
        <v>126</v>
      </c>
      <c r="D19" s="490"/>
      <c r="E19" s="489" t="s">
        <v>127</v>
      </c>
      <c r="F19" s="489" t="s">
        <v>140</v>
      </c>
      <c r="G19" s="491" t="s">
        <v>107</v>
      </c>
      <c r="H19" s="491" t="s">
        <v>129</v>
      </c>
      <c r="I19" s="505">
        <v>1</v>
      </c>
      <c r="J19" s="491">
        <v>2017</v>
      </c>
      <c r="K19" s="493">
        <v>45200</v>
      </c>
      <c r="L19" s="491" t="s">
        <v>118</v>
      </c>
      <c r="M19" s="490">
        <v>1</v>
      </c>
      <c r="N19" s="506">
        <v>0.96899999999999997</v>
      </c>
      <c r="O19" s="506">
        <v>0.96399999999999997</v>
      </c>
      <c r="P19" s="506">
        <v>0.96</v>
      </c>
      <c r="Q19" s="506">
        <v>0.91700000000000004</v>
      </c>
      <c r="R19" s="506">
        <v>0.873</v>
      </c>
      <c r="S19" s="506">
        <v>0.83</v>
      </c>
      <c r="T19" s="506">
        <v>0.78700000000000003</v>
      </c>
      <c r="U19" s="506">
        <v>0.74299999999999999</v>
      </c>
      <c r="V19" s="506">
        <v>0.7</v>
      </c>
      <c r="W19" s="506">
        <v>0.69099999999999995</v>
      </c>
      <c r="X19" s="506">
        <v>0.68100000000000005</v>
      </c>
      <c r="Y19" s="506">
        <v>0.67200000000000004</v>
      </c>
      <c r="Z19" s="506">
        <v>0.66200000000000003</v>
      </c>
      <c r="AA19" s="506">
        <v>0.65300000000000002</v>
      </c>
      <c r="AB19" s="506">
        <v>0.64300000000000002</v>
      </c>
      <c r="AC19" s="506">
        <v>0.63400000000000001</v>
      </c>
      <c r="AD19" s="506">
        <v>0.624</v>
      </c>
      <c r="AE19" s="506">
        <v>0.61499999999999999</v>
      </c>
      <c r="AF19" s="506">
        <v>0.60499999999999998</v>
      </c>
      <c r="AG19" s="506">
        <v>0.59599999999999997</v>
      </c>
      <c r="AH19" s="506">
        <v>0.58599999999999997</v>
      </c>
      <c r="AI19" s="506">
        <v>0.57699999999999996</v>
      </c>
      <c r="AJ19" s="506">
        <v>0.56699999999999995</v>
      </c>
      <c r="AK19" s="506">
        <v>0.55800000000000005</v>
      </c>
      <c r="AL19" s="506">
        <v>0.54800000000000004</v>
      </c>
      <c r="AM19" s="506">
        <v>0.53900000000000003</v>
      </c>
      <c r="AN19" s="506">
        <v>0.52900000000000003</v>
      </c>
      <c r="AO19" s="506">
        <f t="shared" si="1"/>
        <v>0.52900000000000003</v>
      </c>
      <c r="AP19" s="489" t="s">
        <v>160</v>
      </c>
      <c r="AQ19" s="504">
        <v>0.02</v>
      </c>
      <c r="AR19" s="489" t="s">
        <v>161</v>
      </c>
      <c r="AS19" s="489" t="s">
        <v>162</v>
      </c>
      <c r="AT19" s="491" t="s">
        <v>1452</v>
      </c>
      <c r="AU19" s="491" t="s">
        <v>113</v>
      </c>
      <c r="AV19" s="491" t="s">
        <v>163</v>
      </c>
      <c r="AW19" s="491" t="s">
        <v>107</v>
      </c>
      <c r="AX19" s="491" t="s">
        <v>115</v>
      </c>
      <c r="AY19" s="491" t="s">
        <v>134</v>
      </c>
      <c r="AZ19" s="491" t="s">
        <v>117</v>
      </c>
      <c r="BA19" s="491" t="s">
        <v>117</v>
      </c>
      <c r="BB19" s="491" t="s">
        <v>117</v>
      </c>
      <c r="BC19" s="507">
        <v>47119</v>
      </c>
      <c r="BD19" s="497" t="s">
        <v>135</v>
      </c>
      <c r="BE19" s="497"/>
      <c r="BF19" s="497"/>
      <c r="BG19" s="497"/>
      <c r="BH19" s="497"/>
      <c r="BI19" s="497"/>
      <c r="BJ19" s="497"/>
      <c r="BK19" s="497">
        <v>1</v>
      </c>
      <c r="BL19" s="497"/>
      <c r="BM19" s="497"/>
      <c r="BN19" s="497"/>
      <c r="BO19" s="497">
        <v>1</v>
      </c>
      <c r="BP19" s="497"/>
      <c r="BQ19" s="497"/>
      <c r="BR19" s="497"/>
      <c r="BS19" s="497">
        <v>1</v>
      </c>
      <c r="BT19" s="497"/>
      <c r="BU19" s="497"/>
      <c r="BV19" s="497"/>
      <c r="BW19" s="497">
        <v>1</v>
      </c>
      <c r="BX19" s="497"/>
      <c r="BY19" s="497"/>
      <c r="BZ19" s="497"/>
      <c r="CA19" s="497">
        <v>1</v>
      </c>
      <c r="CB19" s="497"/>
      <c r="CC19" s="497"/>
      <c r="CD19" s="497"/>
      <c r="CE19" s="497"/>
      <c r="CF19" s="497"/>
      <c r="CG19" s="497">
        <f>SUM(BE19:CF19)</f>
        <v>5</v>
      </c>
      <c r="CH19" s="499"/>
      <c r="CI19" s="499"/>
      <c r="CJ19" s="499"/>
      <c r="CK19" s="489"/>
      <c r="CL19" s="499"/>
      <c r="CM19" s="499"/>
      <c r="CN19" s="489"/>
      <c r="CO19" s="489"/>
      <c r="CP19" s="499"/>
      <c r="CQ19" s="499"/>
      <c r="CR19" s="499"/>
      <c r="CS19" s="499"/>
      <c r="CT19" s="499"/>
      <c r="CU19" s="499"/>
      <c r="CV19" s="499"/>
      <c r="CW19" s="499"/>
      <c r="CX19" s="499"/>
      <c r="CY19" s="499"/>
      <c r="CZ19" s="499"/>
      <c r="DA19" s="499"/>
      <c r="DB19" s="498">
        <v>96</v>
      </c>
      <c r="DC19" s="498">
        <v>0</v>
      </c>
      <c r="DD19" s="499" t="s">
        <v>119</v>
      </c>
      <c r="DE19" s="499"/>
      <c r="DF19" s="499"/>
      <c r="DG19" s="499"/>
      <c r="DH19" s="499"/>
      <c r="DI19" s="499"/>
      <c r="DJ19" s="499"/>
      <c r="DK19" s="499"/>
      <c r="DL19" s="499"/>
      <c r="DM19" s="499"/>
      <c r="DN19" s="498">
        <v>96</v>
      </c>
      <c r="DO19" s="498">
        <v>0</v>
      </c>
      <c r="DP19" s="499" t="s">
        <v>119</v>
      </c>
      <c r="DQ19" s="499"/>
      <c r="DR19" s="499"/>
      <c r="DS19" s="489"/>
      <c r="DT19" s="499"/>
      <c r="DU19" s="499"/>
      <c r="DV19" s="489"/>
      <c r="DW19" s="499"/>
      <c r="DX19" s="499"/>
      <c r="DY19" s="489"/>
      <c r="DZ19" s="498">
        <v>96</v>
      </c>
      <c r="EA19" s="498">
        <v>0</v>
      </c>
      <c r="EB19" s="499" t="s">
        <v>119</v>
      </c>
      <c r="EC19" s="499"/>
      <c r="ED19" s="499"/>
      <c r="EE19" s="489"/>
      <c r="EF19" s="499"/>
      <c r="EG19" s="499"/>
      <c r="EH19" s="499"/>
      <c r="EI19" s="499"/>
      <c r="EJ19" s="499"/>
      <c r="EK19" s="499"/>
      <c r="EL19" s="498">
        <v>96</v>
      </c>
      <c r="EM19" s="498">
        <v>0</v>
      </c>
      <c r="EN19" s="499" t="s">
        <v>119</v>
      </c>
      <c r="EO19" s="499"/>
      <c r="EP19" s="499"/>
      <c r="EQ19" s="499"/>
      <c r="ER19" s="499"/>
      <c r="ES19" s="499"/>
      <c r="ET19" s="499"/>
      <c r="EU19" s="499"/>
      <c r="EV19" s="499"/>
      <c r="EW19" s="499"/>
      <c r="EX19" s="498">
        <v>96</v>
      </c>
      <c r="EY19" s="498">
        <v>0</v>
      </c>
      <c r="EZ19" s="499" t="s">
        <v>119</v>
      </c>
      <c r="FA19" s="499"/>
      <c r="FB19" s="499"/>
      <c r="FC19" s="499"/>
      <c r="FD19" s="499"/>
      <c r="FE19" s="499"/>
      <c r="FF19" s="499"/>
      <c r="FG19" s="499"/>
      <c r="FH19" s="499"/>
      <c r="FI19" s="499"/>
      <c r="FJ19" s="499"/>
      <c r="FK19" s="499"/>
      <c r="FL19" s="499"/>
      <c r="FM19" s="499"/>
      <c r="FN19" s="499"/>
      <c r="FO19" s="499"/>
      <c r="FP19" s="501">
        <f t="shared" si="0"/>
        <v>480</v>
      </c>
      <c r="FQ19" s="502" t="s">
        <v>12</v>
      </c>
      <c r="FR19" s="502" t="s">
        <v>136</v>
      </c>
      <c r="FS19" s="502" t="s">
        <v>137</v>
      </c>
      <c r="FT19" s="502" t="s">
        <v>138</v>
      </c>
      <c r="FU19" s="502" t="s">
        <v>1385</v>
      </c>
      <c r="FV19" s="502" t="s">
        <v>139</v>
      </c>
      <c r="FW19" s="502" t="s">
        <v>8</v>
      </c>
      <c r="FX19" s="508" t="s">
        <v>164</v>
      </c>
      <c r="FY19" s="508" t="s">
        <v>120</v>
      </c>
      <c r="FZ19" s="502" t="s">
        <v>1316</v>
      </c>
      <c r="GA19" s="502">
        <v>3778900</v>
      </c>
      <c r="GB19" s="502" t="s">
        <v>1317</v>
      </c>
    </row>
    <row r="20" spans="1:184" s="503" customFormat="1" ht="90.75" customHeight="1" x14ac:dyDescent="0.25">
      <c r="A20" s="489" t="s">
        <v>103</v>
      </c>
      <c r="B20" s="490"/>
      <c r="C20" s="489" t="s">
        <v>126</v>
      </c>
      <c r="D20" s="490"/>
      <c r="E20" s="489" t="s">
        <v>127</v>
      </c>
      <c r="F20" s="489" t="s">
        <v>140</v>
      </c>
      <c r="G20" s="491" t="s">
        <v>107</v>
      </c>
      <c r="H20" s="491" t="s">
        <v>129</v>
      </c>
      <c r="I20" s="505">
        <v>1</v>
      </c>
      <c r="J20" s="491">
        <v>2017</v>
      </c>
      <c r="K20" s="493">
        <v>45200</v>
      </c>
      <c r="L20" s="491" t="s">
        <v>118</v>
      </c>
      <c r="M20" s="490">
        <v>1</v>
      </c>
      <c r="N20" s="506">
        <v>0.96899999999999997</v>
      </c>
      <c r="O20" s="506">
        <v>0.96399999999999997</v>
      </c>
      <c r="P20" s="506">
        <v>0.96</v>
      </c>
      <c r="Q20" s="506">
        <v>0.91700000000000004</v>
      </c>
      <c r="R20" s="506">
        <v>0.873</v>
      </c>
      <c r="S20" s="506">
        <v>0.83</v>
      </c>
      <c r="T20" s="506">
        <v>0.78700000000000003</v>
      </c>
      <c r="U20" s="506">
        <v>0.74299999999999999</v>
      </c>
      <c r="V20" s="506">
        <v>0.7</v>
      </c>
      <c r="W20" s="506">
        <v>0.69099999999999995</v>
      </c>
      <c r="X20" s="506">
        <v>0.68100000000000005</v>
      </c>
      <c r="Y20" s="506">
        <v>0.67200000000000004</v>
      </c>
      <c r="Z20" s="506">
        <v>0.66200000000000003</v>
      </c>
      <c r="AA20" s="506">
        <v>0.65300000000000002</v>
      </c>
      <c r="AB20" s="506">
        <v>0.64300000000000002</v>
      </c>
      <c r="AC20" s="506">
        <v>0.63400000000000001</v>
      </c>
      <c r="AD20" s="506">
        <v>0.624</v>
      </c>
      <c r="AE20" s="506">
        <v>0.61499999999999999</v>
      </c>
      <c r="AF20" s="506">
        <v>0.60499999999999998</v>
      </c>
      <c r="AG20" s="506">
        <v>0.59599999999999997</v>
      </c>
      <c r="AH20" s="506">
        <v>0.58599999999999997</v>
      </c>
      <c r="AI20" s="506">
        <v>0.57699999999999996</v>
      </c>
      <c r="AJ20" s="506">
        <v>0.56699999999999995</v>
      </c>
      <c r="AK20" s="506">
        <v>0.55800000000000005</v>
      </c>
      <c r="AL20" s="506">
        <v>0.54800000000000004</v>
      </c>
      <c r="AM20" s="506">
        <v>0.53900000000000003</v>
      </c>
      <c r="AN20" s="506">
        <v>0.52900000000000003</v>
      </c>
      <c r="AO20" s="506">
        <f t="shared" si="1"/>
        <v>0.52900000000000003</v>
      </c>
      <c r="AP20" s="489" t="s">
        <v>165</v>
      </c>
      <c r="AQ20" s="504">
        <v>0.01</v>
      </c>
      <c r="AR20" s="489" t="s">
        <v>166</v>
      </c>
      <c r="AS20" s="489" t="s">
        <v>167</v>
      </c>
      <c r="AT20" s="491" t="s">
        <v>1452</v>
      </c>
      <c r="AU20" s="491" t="s">
        <v>168</v>
      </c>
      <c r="AV20" s="491" t="s">
        <v>169</v>
      </c>
      <c r="AW20" s="491" t="s">
        <v>107</v>
      </c>
      <c r="AX20" s="491" t="s">
        <v>115</v>
      </c>
      <c r="AY20" s="491" t="s">
        <v>134</v>
      </c>
      <c r="AZ20" s="491" t="s">
        <v>117</v>
      </c>
      <c r="BA20" s="491" t="s">
        <v>117</v>
      </c>
      <c r="BB20" s="491" t="s">
        <v>117</v>
      </c>
      <c r="BC20" s="496">
        <v>45170</v>
      </c>
      <c r="BD20" s="497" t="s">
        <v>170</v>
      </c>
      <c r="BE20" s="497">
        <v>1</v>
      </c>
      <c r="BF20" s="497"/>
      <c r="BG20" s="497"/>
      <c r="BH20" s="497"/>
      <c r="BI20" s="497"/>
      <c r="BJ20" s="497"/>
      <c r="BK20" s="497"/>
      <c r="BL20" s="497"/>
      <c r="BM20" s="497"/>
      <c r="BN20" s="497"/>
      <c r="BO20" s="497"/>
      <c r="BP20" s="497"/>
      <c r="BQ20" s="497"/>
      <c r="BR20" s="497"/>
      <c r="BS20" s="497"/>
      <c r="BT20" s="497"/>
      <c r="BU20" s="497"/>
      <c r="BV20" s="497"/>
      <c r="BW20" s="497"/>
      <c r="BX20" s="497"/>
      <c r="BY20" s="497"/>
      <c r="BZ20" s="497"/>
      <c r="CA20" s="497"/>
      <c r="CB20" s="497"/>
      <c r="CC20" s="497"/>
      <c r="CD20" s="497"/>
      <c r="CE20" s="497"/>
      <c r="CF20" s="497"/>
      <c r="CG20" s="497">
        <v>1</v>
      </c>
      <c r="CH20" s="498">
        <v>891</v>
      </c>
      <c r="CI20" s="498">
        <v>891</v>
      </c>
      <c r="CJ20" s="499" t="s">
        <v>119</v>
      </c>
      <c r="CK20" s="500">
        <v>7630</v>
      </c>
      <c r="CL20" s="499"/>
      <c r="CM20" s="499"/>
      <c r="CN20" s="489"/>
      <c r="CO20" s="48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89"/>
      <c r="DT20" s="499"/>
      <c r="DU20" s="499"/>
      <c r="DV20" s="489"/>
      <c r="DW20" s="499"/>
      <c r="DX20" s="499"/>
      <c r="DY20" s="489"/>
      <c r="DZ20" s="499"/>
      <c r="EA20" s="499"/>
      <c r="EB20" s="489"/>
      <c r="EC20" s="499"/>
      <c r="ED20" s="499"/>
      <c r="EE20" s="48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501">
        <f t="shared" si="0"/>
        <v>891</v>
      </c>
      <c r="FQ20" s="502" t="s">
        <v>20</v>
      </c>
      <c r="FR20" s="502" t="s">
        <v>171</v>
      </c>
      <c r="FS20" s="502" t="s">
        <v>172</v>
      </c>
      <c r="FT20" s="502" t="s">
        <v>1407</v>
      </c>
      <c r="FU20" s="502">
        <v>3358133</v>
      </c>
      <c r="FV20" s="502" t="s">
        <v>1408</v>
      </c>
      <c r="FW20" s="502" t="s">
        <v>173</v>
      </c>
      <c r="FX20" s="502" t="s">
        <v>174</v>
      </c>
      <c r="FY20" s="511" t="s">
        <v>175</v>
      </c>
      <c r="FZ20" s="511" t="s">
        <v>1318</v>
      </c>
      <c r="GA20" s="511">
        <v>3778900</v>
      </c>
      <c r="GB20" s="511" t="s">
        <v>1317</v>
      </c>
    </row>
    <row r="21" spans="1:184" s="503" customFormat="1" ht="90.75" customHeight="1" x14ac:dyDescent="0.25">
      <c r="A21" s="489" t="s">
        <v>103</v>
      </c>
      <c r="B21" s="490"/>
      <c r="C21" s="489" t="s">
        <v>126</v>
      </c>
      <c r="D21" s="490"/>
      <c r="E21" s="489" t="s">
        <v>127</v>
      </c>
      <c r="F21" s="489" t="s">
        <v>140</v>
      </c>
      <c r="G21" s="491" t="s">
        <v>107</v>
      </c>
      <c r="H21" s="491" t="s">
        <v>129</v>
      </c>
      <c r="I21" s="505">
        <v>1</v>
      </c>
      <c r="J21" s="491">
        <v>2017</v>
      </c>
      <c r="K21" s="493">
        <v>45200</v>
      </c>
      <c r="L21" s="491" t="s">
        <v>118</v>
      </c>
      <c r="M21" s="490">
        <v>1</v>
      </c>
      <c r="N21" s="506">
        <v>0.96899999999999997</v>
      </c>
      <c r="O21" s="506">
        <v>0.96399999999999997</v>
      </c>
      <c r="P21" s="506">
        <v>0.96</v>
      </c>
      <c r="Q21" s="506">
        <v>0.91700000000000004</v>
      </c>
      <c r="R21" s="506">
        <v>0.873</v>
      </c>
      <c r="S21" s="506">
        <v>0.83</v>
      </c>
      <c r="T21" s="506">
        <v>0.78700000000000003</v>
      </c>
      <c r="U21" s="506">
        <v>0.74299999999999999</v>
      </c>
      <c r="V21" s="506">
        <v>0.7</v>
      </c>
      <c r="W21" s="506">
        <v>0.69099999999999995</v>
      </c>
      <c r="X21" s="506">
        <v>0.68100000000000005</v>
      </c>
      <c r="Y21" s="506">
        <v>0.67200000000000004</v>
      </c>
      <c r="Z21" s="506">
        <v>0.66200000000000003</v>
      </c>
      <c r="AA21" s="506">
        <v>0.65300000000000002</v>
      </c>
      <c r="AB21" s="506">
        <v>0.64300000000000002</v>
      </c>
      <c r="AC21" s="506">
        <v>0.63400000000000001</v>
      </c>
      <c r="AD21" s="506">
        <v>0.624</v>
      </c>
      <c r="AE21" s="506">
        <v>0.61499999999999999</v>
      </c>
      <c r="AF21" s="506">
        <v>0.60499999999999998</v>
      </c>
      <c r="AG21" s="506">
        <v>0.59599999999999997</v>
      </c>
      <c r="AH21" s="506">
        <v>0.58599999999999997</v>
      </c>
      <c r="AI21" s="506">
        <v>0.57699999999999996</v>
      </c>
      <c r="AJ21" s="506">
        <v>0.56699999999999995</v>
      </c>
      <c r="AK21" s="506">
        <v>0.55800000000000005</v>
      </c>
      <c r="AL21" s="506">
        <v>0.54800000000000004</v>
      </c>
      <c r="AM21" s="506">
        <v>0.53900000000000003</v>
      </c>
      <c r="AN21" s="506">
        <v>0.52900000000000003</v>
      </c>
      <c r="AO21" s="506">
        <f t="shared" si="1"/>
        <v>0.52900000000000003</v>
      </c>
      <c r="AP21" s="489" t="s">
        <v>176</v>
      </c>
      <c r="AQ21" s="504">
        <v>0.01</v>
      </c>
      <c r="AR21" s="489" t="s">
        <v>177</v>
      </c>
      <c r="AS21" s="489" t="s">
        <v>178</v>
      </c>
      <c r="AT21" s="491" t="s">
        <v>1452</v>
      </c>
      <c r="AU21" s="491" t="s">
        <v>179</v>
      </c>
      <c r="AV21" s="491" t="s">
        <v>180</v>
      </c>
      <c r="AW21" s="491" t="s">
        <v>107</v>
      </c>
      <c r="AX21" s="491" t="s">
        <v>108</v>
      </c>
      <c r="AY21" s="491" t="s">
        <v>116</v>
      </c>
      <c r="AZ21" s="491">
        <v>272</v>
      </c>
      <c r="BA21" s="491" t="s">
        <v>117</v>
      </c>
      <c r="BB21" s="491" t="s">
        <v>117</v>
      </c>
      <c r="BC21" s="496">
        <v>45170</v>
      </c>
      <c r="BD21" s="497" t="s">
        <v>181</v>
      </c>
      <c r="BE21" s="490">
        <v>0.1</v>
      </c>
      <c r="BF21" s="490">
        <v>0.2</v>
      </c>
      <c r="BG21" s="490">
        <v>0.3</v>
      </c>
      <c r="BH21" s="490">
        <v>0.4</v>
      </c>
      <c r="BI21" s="490">
        <v>0.6</v>
      </c>
      <c r="BJ21" s="490">
        <v>0.7</v>
      </c>
      <c r="BK21" s="490">
        <v>0.8</v>
      </c>
      <c r="BL21" s="490">
        <v>1</v>
      </c>
      <c r="BM21" s="497"/>
      <c r="BN21" s="497"/>
      <c r="BO21" s="497"/>
      <c r="BP21" s="497"/>
      <c r="BQ21" s="497"/>
      <c r="BR21" s="497"/>
      <c r="BS21" s="497"/>
      <c r="BT21" s="497"/>
      <c r="BU21" s="497"/>
      <c r="BV21" s="497"/>
      <c r="BW21" s="497"/>
      <c r="BX21" s="497"/>
      <c r="BY21" s="497"/>
      <c r="BZ21" s="497"/>
      <c r="CA21" s="497"/>
      <c r="CB21" s="497"/>
      <c r="CC21" s="497"/>
      <c r="CD21" s="497"/>
      <c r="CE21" s="497"/>
      <c r="CF21" s="497"/>
      <c r="CG21" s="490">
        <v>1</v>
      </c>
      <c r="CH21" s="498">
        <v>1633</v>
      </c>
      <c r="CI21" s="498">
        <v>1633</v>
      </c>
      <c r="CJ21" s="499" t="s">
        <v>119</v>
      </c>
      <c r="CK21" s="500">
        <v>272</v>
      </c>
      <c r="CL21" s="498">
        <v>1633</v>
      </c>
      <c r="CM21" s="498">
        <v>1633</v>
      </c>
      <c r="CN21" s="499" t="s">
        <v>119</v>
      </c>
      <c r="CO21" s="500">
        <v>272</v>
      </c>
      <c r="CP21" s="498">
        <v>1633</v>
      </c>
      <c r="CQ21" s="498">
        <v>0</v>
      </c>
      <c r="CR21" s="499" t="s">
        <v>119</v>
      </c>
      <c r="CS21" s="498">
        <v>1633</v>
      </c>
      <c r="CT21" s="498">
        <v>0</v>
      </c>
      <c r="CU21" s="499" t="s">
        <v>119</v>
      </c>
      <c r="CV21" s="498">
        <v>1633</v>
      </c>
      <c r="CW21" s="498">
        <v>0</v>
      </c>
      <c r="CX21" s="499" t="s">
        <v>119</v>
      </c>
      <c r="CY21" s="498">
        <v>1633</v>
      </c>
      <c r="CZ21" s="498">
        <v>0</v>
      </c>
      <c r="DA21" s="499" t="s">
        <v>119</v>
      </c>
      <c r="DB21" s="498">
        <v>1633</v>
      </c>
      <c r="DC21" s="498">
        <v>0</v>
      </c>
      <c r="DD21" s="499" t="s">
        <v>119</v>
      </c>
      <c r="DE21" s="498">
        <v>1633</v>
      </c>
      <c r="DF21" s="498">
        <v>0</v>
      </c>
      <c r="DG21" s="499" t="s">
        <v>119</v>
      </c>
      <c r="DH21" s="499"/>
      <c r="DI21" s="499"/>
      <c r="DJ21" s="499"/>
      <c r="DK21" s="499"/>
      <c r="DL21" s="499"/>
      <c r="DM21" s="499"/>
      <c r="DN21" s="499"/>
      <c r="DO21" s="499"/>
      <c r="DP21" s="499"/>
      <c r="DQ21" s="499"/>
      <c r="DR21" s="499"/>
      <c r="DS21" s="489"/>
      <c r="DT21" s="499"/>
      <c r="DU21" s="499"/>
      <c r="DV21" s="489"/>
      <c r="DW21" s="499"/>
      <c r="DX21" s="499"/>
      <c r="DY21" s="489"/>
      <c r="DZ21" s="499"/>
      <c r="EA21" s="499"/>
      <c r="EB21" s="489"/>
      <c r="EC21" s="499"/>
      <c r="ED21" s="499"/>
      <c r="EE21" s="48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c r="FF21" s="499"/>
      <c r="FG21" s="499"/>
      <c r="FH21" s="499"/>
      <c r="FI21" s="499"/>
      <c r="FJ21" s="499"/>
      <c r="FK21" s="499"/>
      <c r="FL21" s="499"/>
      <c r="FM21" s="499"/>
      <c r="FN21" s="499"/>
      <c r="FO21" s="499"/>
      <c r="FP21" s="501">
        <f t="shared" si="0"/>
        <v>13064</v>
      </c>
      <c r="FQ21" s="502" t="s">
        <v>8</v>
      </c>
      <c r="FR21" s="502" t="s">
        <v>10</v>
      </c>
      <c r="FS21" s="502" t="s">
        <v>182</v>
      </c>
      <c r="FT21" s="502" t="s">
        <v>1319</v>
      </c>
      <c r="FU21" s="502">
        <v>3778916</v>
      </c>
      <c r="FV21" s="502" t="s">
        <v>1320</v>
      </c>
      <c r="FW21" s="502"/>
      <c r="FX21" s="502"/>
      <c r="FY21" s="502"/>
      <c r="FZ21" s="502"/>
      <c r="GA21" s="502"/>
      <c r="GB21" s="502"/>
    </row>
    <row r="22" spans="1:184" s="503" customFormat="1" ht="90.75" customHeight="1" x14ac:dyDescent="0.25">
      <c r="A22" s="489" t="s">
        <v>103</v>
      </c>
      <c r="B22" s="490"/>
      <c r="C22" s="489" t="s">
        <v>126</v>
      </c>
      <c r="D22" s="490"/>
      <c r="E22" s="489" t="s">
        <v>127</v>
      </c>
      <c r="F22" s="489" t="s">
        <v>140</v>
      </c>
      <c r="G22" s="491" t="s">
        <v>107</v>
      </c>
      <c r="H22" s="491" t="s">
        <v>129</v>
      </c>
      <c r="I22" s="505">
        <v>1</v>
      </c>
      <c r="J22" s="491">
        <v>2017</v>
      </c>
      <c r="K22" s="493">
        <v>45200</v>
      </c>
      <c r="L22" s="491" t="s">
        <v>118</v>
      </c>
      <c r="M22" s="490">
        <v>1</v>
      </c>
      <c r="N22" s="506">
        <v>0.96899999999999997</v>
      </c>
      <c r="O22" s="506">
        <v>0.96399999999999997</v>
      </c>
      <c r="P22" s="506">
        <v>0.96</v>
      </c>
      <c r="Q22" s="506">
        <v>0.91700000000000004</v>
      </c>
      <c r="R22" s="506">
        <v>0.873</v>
      </c>
      <c r="S22" s="506">
        <v>0.83</v>
      </c>
      <c r="T22" s="506">
        <v>0.78700000000000003</v>
      </c>
      <c r="U22" s="506">
        <v>0.74299999999999999</v>
      </c>
      <c r="V22" s="506">
        <v>0.7</v>
      </c>
      <c r="W22" s="506">
        <v>0.69099999999999995</v>
      </c>
      <c r="X22" s="506">
        <v>0.68100000000000005</v>
      </c>
      <c r="Y22" s="506">
        <v>0.67200000000000004</v>
      </c>
      <c r="Z22" s="506">
        <v>0.66200000000000003</v>
      </c>
      <c r="AA22" s="506">
        <v>0.65300000000000002</v>
      </c>
      <c r="AB22" s="506">
        <v>0.64300000000000002</v>
      </c>
      <c r="AC22" s="506">
        <v>0.63400000000000001</v>
      </c>
      <c r="AD22" s="506">
        <v>0.624</v>
      </c>
      <c r="AE22" s="506">
        <v>0.61499999999999999</v>
      </c>
      <c r="AF22" s="506">
        <v>0.60499999999999998</v>
      </c>
      <c r="AG22" s="506">
        <v>0.59599999999999997</v>
      </c>
      <c r="AH22" s="506">
        <v>0.58599999999999997</v>
      </c>
      <c r="AI22" s="506">
        <v>0.57699999999999996</v>
      </c>
      <c r="AJ22" s="506">
        <v>0.56699999999999995</v>
      </c>
      <c r="AK22" s="506">
        <v>0.55800000000000005</v>
      </c>
      <c r="AL22" s="506">
        <v>0.54800000000000004</v>
      </c>
      <c r="AM22" s="506">
        <v>0.53900000000000003</v>
      </c>
      <c r="AN22" s="506">
        <v>0.52900000000000003</v>
      </c>
      <c r="AO22" s="506">
        <f t="shared" si="1"/>
        <v>0.52900000000000003</v>
      </c>
      <c r="AP22" s="489" t="s">
        <v>183</v>
      </c>
      <c r="AQ22" s="504">
        <v>0.02</v>
      </c>
      <c r="AR22" s="489" t="s">
        <v>184</v>
      </c>
      <c r="AS22" s="489" t="s">
        <v>185</v>
      </c>
      <c r="AT22" s="491" t="s">
        <v>1452</v>
      </c>
      <c r="AU22" s="491" t="s">
        <v>179</v>
      </c>
      <c r="AV22" s="491" t="s">
        <v>180</v>
      </c>
      <c r="AW22" s="491" t="s">
        <v>107</v>
      </c>
      <c r="AX22" s="491" t="s">
        <v>108</v>
      </c>
      <c r="AY22" s="491" t="s">
        <v>116</v>
      </c>
      <c r="AZ22" s="491">
        <v>272</v>
      </c>
      <c r="BA22" s="491">
        <v>0</v>
      </c>
      <c r="BB22" s="491">
        <v>2030</v>
      </c>
      <c r="BC22" s="507">
        <v>47849</v>
      </c>
      <c r="BD22" s="497" t="s">
        <v>118</v>
      </c>
      <c r="BE22" s="490"/>
      <c r="BF22" s="490"/>
      <c r="BG22" s="490"/>
      <c r="BH22" s="490"/>
      <c r="BI22" s="490"/>
      <c r="BJ22" s="490"/>
      <c r="BK22" s="490"/>
      <c r="BL22" s="490"/>
      <c r="BM22" s="490">
        <v>0.05</v>
      </c>
      <c r="BN22" s="490">
        <v>0.1</v>
      </c>
      <c r="BO22" s="490">
        <v>0.15</v>
      </c>
      <c r="BP22" s="490">
        <v>0.2</v>
      </c>
      <c r="BQ22" s="490">
        <v>0.25</v>
      </c>
      <c r="BR22" s="490">
        <v>0.3</v>
      </c>
      <c r="BS22" s="490">
        <v>0.35</v>
      </c>
      <c r="BT22" s="490">
        <v>0.4</v>
      </c>
      <c r="BU22" s="490">
        <v>0.45</v>
      </c>
      <c r="BV22" s="490">
        <v>0.5</v>
      </c>
      <c r="BW22" s="490">
        <v>0.55000000000000004</v>
      </c>
      <c r="BX22" s="490">
        <v>0.6</v>
      </c>
      <c r="BY22" s="490">
        <v>0.65</v>
      </c>
      <c r="BZ22" s="490">
        <v>0.7</v>
      </c>
      <c r="CA22" s="490">
        <v>0.75</v>
      </c>
      <c r="CB22" s="490">
        <v>0.8</v>
      </c>
      <c r="CC22" s="490">
        <v>0.85</v>
      </c>
      <c r="CD22" s="490">
        <v>0.9</v>
      </c>
      <c r="CE22" s="490">
        <v>0.95</v>
      </c>
      <c r="CF22" s="490">
        <v>1</v>
      </c>
      <c r="CG22" s="490">
        <v>1</v>
      </c>
      <c r="CH22" s="499"/>
      <c r="CI22" s="499"/>
      <c r="CJ22" s="499"/>
      <c r="CK22" s="489"/>
      <c r="CL22" s="499"/>
      <c r="CM22" s="499"/>
      <c r="CN22" s="489"/>
      <c r="CO22" s="489"/>
      <c r="CP22" s="499"/>
      <c r="CQ22" s="499"/>
      <c r="CR22" s="499"/>
      <c r="CS22" s="499"/>
      <c r="CT22" s="499"/>
      <c r="CU22" s="499"/>
      <c r="CV22" s="499"/>
      <c r="CW22" s="499"/>
      <c r="CX22" s="499"/>
      <c r="CY22" s="499"/>
      <c r="CZ22" s="499"/>
      <c r="DA22" s="499"/>
      <c r="DB22" s="499"/>
      <c r="DC22" s="499"/>
      <c r="DD22" s="499"/>
      <c r="DE22" s="499"/>
      <c r="DF22" s="499"/>
      <c r="DG22" s="499"/>
      <c r="DH22" s="498">
        <v>3000</v>
      </c>
      <c r="DI22" s="498">
        <v>0</v>
      </c>
      <c r="DJ22" s="499" t="s">
        <v>119</v>
      </c>
      <c r="DK22" s="498">
        <v>3000</v>
      </c>
      <c r="DL22" s="498">
        <v>0</v>
      </c>
      <c r="DM22" s="499" t="s">
        <v>119</v>
      </c>
      <c r="DN22" s="498">
        <v>3000</v>
      </c>
      <c r="DO22" s="498">
        <v>0</v>
      </c>
      <c r="DP22" s="499" t="s">
        <v>119</v>
      </c>
      <c r="DQ22" s="498">
        <v>3000</v>
      </c>
      <c r="DR22" s="498">
        <v>0</v>
      </c>
      <c r="DS22" s="499" t="s">
        <v>119</v>
      </c>
      <c r="DT22" s="498">
        <v>3000</v>
      </c>
      <c r="DU22" s="498">
        <v>0</v>
      </c>
      <c r="DV22" s="499" t="s">
        <v>119</v>
      </c>
      <c r="DW22" s="498">
        <v>3000</v>
      </c>
      <c r="DX22" s="498">
        <v>0</v>
      </c>
      <c r="DY22" s="499" t="s">
        <v>119</v>
      </c>
      <c r="DZ22" s="498">
        <v>3000</v>
      </c>
      <c r="EA22" s="498">
        <v>0</v>
      </c>
      <c r="EB22" s="499" t="s">
        <v>119</v>
      </c>
      <c r="EC22" s="498">
        <v>3000</v>
      </c>
      <c r="ED22" s="498">
        <v>0</v>
      </c>
      <c r="EE22" s="499" t="s">
        <v>119</v>
      </c>
      <c r="EF22" s="498">
        <v>3000</v>
      </c>
      <c r="EG22" s="498">
        <v>0</v>
      </c>
      <c r="EH22" s="499" t="s">
        <v>119</v>
      </c>
      <c r="EI22" s="498">
        <v>3000</v>
      </c>
      <c r="EJ22" s="498">
        <v>0</v>
      </c>
      <c r="EK22" s="499" t="s">
        <v>119</v>
      </c>
      <c r="EL22" s="498">
        <v>3000</v>
      </c>
      <c r="EM22" s="498">
        <v>0</v>
      </c>
      <c r="EN22" s="499" t="s">
        <v>119</v>
      </c>
      <c r="EO22" s="498">
        <v>3000</v>
      </c>
      <c r="EP22" s="498">
        <v>0</v>
      </c>
      <c r="EQ22" s="499" t="s">
        <v>119</v>
      </c>
      <c r="ER22" s="498">
        <v>3000</v>
      </c>
      <c r="ES22" s="498">
        <v>0</v>
      </c>
      <c r="ET22" s="499" t="s">
        <v>119</v>
      </c>
      <c r="EU22" s="498">
        <v>3000</v>
      </c>
      <c r="EV22" s="498">
        <v>0</v>
      </c>
      <c r="EW22" s="499" t="s">
        <v>119</v>
      </c>
      <c r="EX22" s="498">
        <v>3000</v>
      </c>
      <c r="EY22" s="498">
        <v>0</v>
      </c>
      <c r="EZ22" s="499" t="s">
        <v>119</v>
      </c>
      <c r="FA22" s="498">
        <v>3000</v>
      </c>
      <c r="FB22" s="498">
        <v>0</v>
      </c>
      <c r="FC22" s="499" t="s">
        <v>119</v>
      </c>
      <c r="FD22" s="498">
        <v>3000</v>
      </c>
      <c r="FE22" s="498">
        <v>0</v>
      </c>
      <c r="FF22" s="499" t="s">
        <v>119</v>
      </c>
      <c r="FG22" s="498">
        <v>3000</v>
      </c>
      <c r="FH22" s="498">
        <v>0</v>
      </c>
      <c r="FI22" s="499" t="s">
        <v>119</v>
      </c>
      <c r="FJ22" s="498">
        <v>3000</v>
      </c>
      <c r="FK22" s="498">
        <v>0</v>
      </c>
      <c r="FL22" s="499" t="s">
        <v>119</v>
      </c>
      <c r="FM22" s="498">
        <v>3000</v>
      </c>
      <c r="FN22" s="498">
        <v>0</v>
      </c>
      <c r="FO22" s="499" t="s">
        <v>119</v>
      </c>
      <c r="FP22" s="501">
        <f t="shared" si="0"/>
        <v>60000</v>
      </c>
      <c r="FQ22" s="502" t="s">
        <v>8</v>
      </c>
      <c r="FR22" s="502" t="s">
        <v>10</v>
      </c>
      <c r="FS22" s="502" t="s">
        <v>182</v>
      </c>
      <c r="FT22" s="502" t="s">
        <v>1319</v>
      </c>
      <c r="FU22" s="502">
        <v>3778916</v>
      </c>
      <c r="FV22" s="502" t="s">
        <v>1320</v>
      </c>
      <c r="FW22" s="502"/>
      <c r="FX22" s="502"/>
      <c r="FY22" s="502"/>
      <c r="FZ22" s="502"/>
      <c r="GA22" s="502"/>
      <c r="GB22" s="502"/>
    </row>
    <row r="23" spans="1:184" s="503" customFormat="1" ht="90.75" customHeight="1" x14ac:dyDescent="0.25">
      <c r="A23" s="489" t="s">
        <v>103</v>
      </c>
      <c r="B23" s="490"/>
      <c r="C23" s="489" t="s">
        <v>186</v>
      </c>
      <c r="D23" s="490">
        <v>0.2</v>
      </c>
      <c r="E23" s="512" t="s">
        <v>187</v>
      </c>
      <c r="F23" s="512" t="s">
        <v>188</v>
      </c>
      <c r="G23" s="513" t="s">
        <v>107</v>
      </c>
      <c r="H23" s="513" t="s">
        <v>108</v>
      </c>
      <c r="I23" s="514">
        <v>0.747</v>
      </c>
      <c r="J23" s="513">
        <v>2019</v>
      </c>
      <c r="K23" s="515">
        <v>45292</v>
      </c>
      <c r="L23" s="516">
        <v>55153</v>
      </c>
      <c r="M23" s="517"/>
      <c r="N23" s="518">
        <v>0.73799999999999999</v>
      </c>
      <c r="O23" s="518"/>
      <c r="P23" s="518"/>
      <c r="Q23" s="518"/>
      <c r="R23" s="518">
        <v>0.74866666666666659</v>
      </c>
      <c r="S23" s="518"/>
      <c r="T23" s="518"/>
      <c r="U23" s="518"/>
      <c r="V23" s="518">
        <v>0.755</v>
      </c>
      <c r="W23" s="518"/>
      <c r="X23" s="518"/>
      <c r="Y23" s="518"/>
      <c r="Z23" s="518">
        <v>0.75700000000000001</v>
      </c>
      <c r="AA23" s="518"/>
      <c r="AB23" s="518"/>
      <c r="AC23" s="518"/>
      <c r="AD23" s="518">
        <v>0.75900000000000001</v>
      </c>
      <c r="AE23" s="518"/>
      <c r="AF23" s="518"/>
      <c r="AG23" s="518"/>
      <c r="AH23" s="518">
        <v>0.76100000000000001</v>
      </c>
      <c r="AI23" s="518"/>
      <c r="AJ23" s="518"/>
      <c r="AK23" s="518"/>
      <c r="AL23" s="518">
        <v>0.76300000000000001</v>
      </c>
      <c r="AM23" s="518"/>
      <c r="AN23" s="518"/>
      <c r="AO23" s="518">
        <v>0.76300000000000001</v>
      </c>
      <c r="AP23" s="489" t="s">
        <v>189</v>
      </c>
      <c r="AQ23" s="504">
        <v>0.02</v>
      </c>
      <c r="AR23" s="489" t="s">
        <v>190</v>
      </c>
      <c r="AS23" s="489" t="s">
        <v>191</v>
      </c>
      <c r="AT23" s="491" t="s">
        <v>1452</v>
      </c>
      <c r="AU23" s="491" t="s">
        <v>168</v>
      </c>
      <c r="AV23" s="491" t="s">
        <v>192</v>
      </c>
      <c r="AW23" s="491" t="s">
        <v>107</v>
      </c>
      <c r="AX23" s="491" t="s">
        <v>108</v>
      </c>
      <c r="AY23" s="491" t="s">
        <v>116</v>
      </c>
      <c r="AZ23" s="491">
        <v>284</v>
      </c>
      <c r="BA23" s="491" t="s">
        <v>117</v>
      </c>
      <c r="BB23" s="491" t="s">
        <v>117</v>
      </c>
      <c r="BC23" s="496">
        <v>45170</v>
      </c>
      <c r="BD23" s="497" t="s">
        <v>118</v>
      </c>
      <c r="BE23" s="497">
        <v>0</v>
      </c>
      <c r="BF23" s="497">
        <v>1</v>
      </c>
      <c r="BG23" s="497">
        <v>2</v>
      </c>
      <c r="BH23" s="497">
        <v>3</v>
      </c>
      <c r="BI23" s="497">
        <v>4</v>
      </c>
      <c r="BJ23" s="497">
        <v>5</v>
      </c>
      <c r="BK23" s="497">
        <v>6</v>
      </c>
      <c r="BL23" s="497">
        <v>7</v>
      </c>
      <c r="BM23" s="497">
        <v>8</v>
      </c>
      <c r="BN23" s="497">
        <v>9</v>
      </c>
      <c r="BO23" s="497">
        <v>10</v>
      </c>
      <c r="BP23" s="497">
        <v>11</v>
      </c>
      <c r="BQ23" s="497">
        <v>12</v>
      </c>
      <c r="BR23" s="497">
        <v>13</v>
      </c>
      <c r="BS23" s="497">
        <v>14</v>
      </c>
      <c r="BT23" s="497">
        <v>15</v>
      </c>
      <c r="BU23" s="497">
        <v>16</v>
      </c>
      <c r="BV23" s="497">
        <v>17</v>
      </c>
      <c r="BW23" s="497">
        <v>18</v>
      </c>
      <c r="BX23" s="497">
        <v>19</v>
      </c>
      <c r="BY23" s="497">
        <v>20</v>
      </c>
      <c r="BZ23" s="497">
        <v>21</v>
      </c>
      <c r="CA23" s="497">
        <v>22</v>
      </c>
      <c r="CB23" s="497">
        <v>23</v>
      </c>
      <c r="CC23" s="497">
        <v>24</v>
      </c>
      <c r="CD23" s="497">
        <v>25</v>
      </c>
      <c r="CE23" s="497">
        <v>26</v>
      </c>
      <c r="CF23" s="497">
        <v>27</v>
      </c>
      <c r="CG23" s="497">
        <f>CF23</f>
        <v>27</v>
      </c>
      <c r="CH23" s="498">
        <v>50</v>
      </c>
      <c r="CI23" s="498">
        <v>363</v>
      </c>
      <c r="CJ23" s="499" t="s">
        <v>119</v>
      </c>
      <c r="CK23" s="500">
        <v>7583</v>
      </c>
      <c r="CL23" s="498">
        <v>50</v>
      </c>
      <c r="CM23" s="498">
        <v>560</v>
      </c>
      <c r="CN23" s="499" t="s">
        <v>119</v>
      </c>
      <c r="CO23" s="500">
        <v>7583</v>
      </c>
      <c r="CP23" s="498">
        <v>50</v>
      </c>
      <c r="CQ23" s="498">
        <v>0</v>
      </c>
      <c r="CR23" s="499" t="s">
        <v>119</v>
      </c>
      <c r="CS23" s="498">
        <v>50</v>
      </c>
      <c r="CT23" s="498">
        <v>0</v>
      </c>
      <c r="CU23" s="499" t="s">
        <v>119</v>
      </c>
      <c r="CV23" s="498">
        <v>50</v>
      </c>
      <c r="CW23" s="498">
        <v>0</v>
      </c>
      <c r="CX23" s="499" t="s">
        <v>119</v>
      </c>
      <c r="CY23" s="498">
        <v>50</v>
      </c>
      <c r="CZ23" s="498">
        <v>0</v>
      </c>
      <c r="DA23" s="499" t="s">
        <v>119</v>
      </c>
      <c r="DB23" s="498">
        <v>50</v>
      </c>
      <c r="DC23" s="498">
        <v>0</v>
      </c>
      <c r="DD23" s="499" t="s">
        <v>119</v>
      </c>
      <c r="DE23" s="498">
        <v>50</v>
      </c>
      <c r="DF23" s="498">
        <v>0</v>
      </c>
      <c r="DG23" s="499" t="s">
        <v>119</v>
      </c>
      <c r="DH23" s="498">
        <v>50</v>
      </c>
      <c r="DI23" s="498">
        <v>0</v>
      </c>
      <c r="DJ23" s="499" t="s">
        <v>119</v>
      </c>
      <c r="DK23" s="498">
        <v>50</v>
      </c>
      <c r="DL23" s="498">
        <v>0</v>
      </c>
      <c r="DM23" s="499" t="s">
        <v>119</v>
      </c>
      <c r="DN23" s="498">
        <v>50</v>
      </c>
      <c r="DO23" s="498">
        <v>0</v>
      </c>
      <c r="DP23" s="499" t="s">
        <v>119</v>
      </c>
      <c r="DQ23" s="498">
        <v>50</v>
      </c>
      <c r="DR23" s="498">
        <v>0</v>
      </c>
      <c r="DS23" s="499" t="s">
        <v>119</v>
      </c>
      <c r="DT23" s="498">
        <v>50</v>
      </c>
      <c r="DU23" s="498">
        <v>0</v>
      </c>
      <c r="DV23" s="499" t="s">
        <v>119</v>
      </c>
      <c r="DW23" s="498">
        <v>50</v>
      </c>
      <c r="DX23" s="498">
        <v>0</v>
      </c>
      <c r="DY23" s="499" t="s">
        <v>119</v>
      </c>
      <c r="DZ23" s="498">
        <v>50</v>
      </c>
      <c r="EA23" s="498">
        <v>0</v>
      </c>
      <c r="EB23" s="499" t="s">
        <v>119</v>
      </c>
      <c r="EC23" s="498">
        <v>50</v>
      </c>
      <c r="ED23" s="498">
        <v>0</v>
      </c>
      <c r="EE23" s="499" t="s">
        <v>119</v>
      </c>
      <c r="EF23" s="498">
        <v>50</v>
      </c>
      <c r="EG23" s="498">
        <v>0</v>
      </c>
      <c r="EH23" s="499" t="s">
        <v>119</v>
      </c>
      <c r="EI23" s="498">
        <v>50</v>
      </c>
      <c r="EJ23" s="498">
        <v>0</v>
      </c>
      <c r="EK23" s="499" t="s">
        <v>119</v>
      </c>
      <c r="EL23" s="498">
        <v>50</v>
      </c>
      <c r="EM23" s="498">
        <v>0</v>
      </c>
      <c r="EN23" s="499" t="s">
        <v>119</v>
      </c>
      <c r="EO23" s="498">
        <v>50</v>
      </c>
      <c r="EP23" s="498">
        <v>0</v>
      </c>
      <c r="EQ23" s="499" t="s">
        <v>119</v>
      </c>
      <c r="ER23" s="498">
        <v>50</v>
      </c>
      <c r="ES23" s="498">
        <v>0</v>
      </c>
      <c r="ET23" s="499" t="s">
        <v>119</v>
      </c>
      <c r="EU23" s="498">
        <v>50</v>
      </c>
      <c r="EV23" s="498">
        <v>0</v>
      </c>
      <c r="EW23" s="499" t="s">
        <v>119</v>
      </c>
      <c r="EX23" s="498">
        <v>50</v>
      </c>
      <c r="EY23" s="498">
        <v>0</v>
      </c>
      <c r="EZ23" s="499" t="s">
        <v>119</v>
      </c>
      <c r="FA23" s="498">
        <v>50</v>
      </c>
      <c r="FB23" s="498">
        <v>0</v>
      </c>
      <c r="FC23" s="499" t="s">
        <v>119</v>
      </c>
      <c r="FD23" s="498">
        <v>50</v>
      </c>
      <c r="FE23" s="498">
        <v>0</v>
      </c>
      <c r="FF23" s="499" t="s">
        <v>119</v>
      </c>
      <c r="FG23" s="498">
        <v>50</v>
      </c>
      <c r="FH23" s="498">
        <v>0</v>
      </c>
      <c r="FI23" s="499" t="s">
        <v>119</v>
      </c>
      <c r="FJ23" s="498">
        <v>50</v>
      </c>
      <c r="FK23" s="498">
        <v>0</v>
      </c>
      <c r="FL23" s="499" t="s">
        <v>119</v>
      </c>
      <c r="FM23" s="498">
        <v>50</v>
      </c>
      <c r="FN23" s="498">
        <v>0</v>
      </c>
      <c r="FO23" s="499" t="s">
        <v>119</v>
      </c>
      <c r="FP23" s="501">
        <f t="shared" si="0"/>
        <v>1400</v>
      </c>
      <c r="FQ23" s="502" t="s">
        <v>16</v>
      </c>
      <c r="FR23" s="502" t="s">
        <v>193</v>
      </c>
      <c r="FS23" s="502" t="s">
        <v>194</v>
      </c>
      <c r="FT23" s="502" t="s">
        <v>1405</v>
      </c>
      <c r="FU23" s="502">
        <v>36494000</v>
      </c>
      <c r="FV23" s="502" t="s">
        <v>1445</v>
      </c>
      <c r="FW23" s="519"/>
      <c r="FX23" s="519"/>
      <c r="FY23" s="502"/>
      <c r="FZ23" s="502"/>
      <c r="GA23" s="502"/>
      <c r="GB23" s="502"/>
    </row>
    <row r="24" spans="1:184" s="503" customFormat="1" ht="90.75" customHeight="1" x14ac:dyDescent="0.25">
      <c r="A24" s="489" t="s">
        <v>103</v>
      </c>
      <c r="B24" s="490"/>
      <c r="C24" s="489" t="s">
        <v>186</v>
      </c>
      <c r="D24" s="490"/>
      <c r="E24" s="512" t="s">
        <v>187</v>
      </c>
      <c r="F24" s="512" t="s">
        <v>188</v>
      </c>
      <c r="G24" s="513" t="s">
        <v>107</v>
      </c>
      <c r="H24" s="513" t="s">
        <v>108</v>
      </c>
      <c r="I24" s="514">
        <v>0.747</v>
      </c>
      <c r="J24" s="513">
        <v>2019</v>
      </c>
      <c r="K24" s="515">
        <v>45292</v>
      </c>
      <c r="L24" s="516">
        <v>55153</v>
      </c>
      <c r="M24" s="517"/>
      <c r="N24" s="518">
        <v>0.73799999999999999</v>
      </c>
      <c r="O24" s="518"/>
      <c r="P24" s="518"/>
      <c r="Q24" s="518"/>
      <c r="R24" s="518">
        <v>0.74866666666666659</v>
      </c>
      <c r="S24" s="518"/>
      <c r="T24" s="518"/>
      <c r="U24" s="518"/>
      <c r="V24" s="518">
        <v>0.755</v>
      </c>
      <c r="W24" s="518"/>
      <c r="X24" s="518"/>
      <c r="Y24" s="518"/>
      <c r="Z24" s="518">
        <v>0.75700000000000001</v>
      </c>
      <c r="AA24" s="518"/>
      <c r="AB24" s="518"/>
      <c r="AC24" s="518"/>
      <c r="AD24" s="518">
        <v>0.75900000000000001</v>
      </c>
      <c r="AE24" s="518"/>
      <c r="AF24" s="518"/>
      <c r="AG24" s="518"/>
      <c r="AH24" s="518">
        <v>0.76100000000000001</v>
      </c>
      <c r="AI24" s="518"/>
      <c r="AJ24" s="518"/>
      <c r="AK24" s="518"/>
      <c r="AL24" s="518">
        <v>0.76300000000000001</v>
      </c>
      <c r="AM24" s="518"/>
      <c r="AN24" s="518"/>
      <c r="AO24" s="518">
        <v>0.76300000000000001</v>
      </c>
      <c r="AP24" s="489" t="s">
        <v>195</v>
      </c>
      <c r="AQ24" s="504">
        <v>0.04</v>
      </c>
      <c r="AR24" s="489" t="s">
        <v>196</v>
      </c>
      <c r="AS24" s="489" t="s">
        <v>197</v>
      </c>
      <c r="AT24" s="491" t="s">
        <v>1452</v>
      </c>
      <c r="AU24" s="491" t="s">
        <v>168</v>
      </c>
      <c r="AV24" s="491" t="s">
        <v>198</v>
      </c>
      <c r="AW24" s="491" t="s">
        <v>107</v>
      </c>
      <c r="AX24" s="491" t="s">
        <v>115</v>
      </c>
      <c r="AY24" s="491" t="s">
        <v>116</v>
      </c>
      <c r="AZ24" s="491" t="s">
        <v>199</v>
      </c>
      <c r="BA24" s="491">
        <v>9</v>
      </c>
      <c r="BB24" s="491">
        <v>2022</v>
      </c>
      <c r="BC24" s="507">
        <v>45292</v>
      </c>
      <c r="BD24" s="497" t="s">
        <v>200</v>
      </c>
      <c r="BE24" s="497"/>
      <c r="BF24" s="497">
        <v>2</v>
      </c>
      <c r="BG24" s="497"/>
      <c r="BH24" s="497">
        <v>1</v>
      </c>
      <c r="BI24" s="497">
        <v>2</v>
      </c>
      <c r="BJ24" s="497"/>
      <c r="BK24" s="497"/>
      <c r="BL24" s="497"/>
      <c r="BM24" s="497"/>
      <c r="BN24" s="497"/>
      <c r="BO24" s="497"/>
      <c r="BP24" s="497"/>
      <c r="BQ24" s="497"/>
      <c r="BR24" s="497"/>
      <c r="BS24" s="497"/>
      <c r="BT24" s="497"/>
      <c r="BU24" s="497"/>
      <c r="BV24" s="497"/>
      <c r="BW24" s="497"/>
      <c r="BX24" s="497"/>
      <c r="BY24" s="497"/>
      <c r="BZ24" s="497"/>
      <c r="CA24" s="497"/>
      <c r="CB24" s="497"/>
      <c r="CC24" s="497"/>
      <c r="CD24" s="497"/>
      <c r="CE24" s="497"/>
      <c r="CF24" s="497"/>
      <c r="CG24" s="497">
        <f t="shared" ref="CG24:CG25" si="3">SUM(BE24:CF24)</f>
        <v>5</v>
      </c>
      <c r="CH24" s="498">
        <v>4104195</v>
      </c>
      <c r="CI24" s="498" t="s">
        <v>201</v>
      </c>
      <c r="CJ24" s="499" t="s">
        <v>202</v>
      </c>
      <c r="CK24" s="500" t="s">
        <v>203</v>
      </c>
      <c r="CL24" s="499">
        <v>2958079</v>
      </c>
      <c r="CM24" s="499" t="s">
        <v>201</v>
      </c>
      <c r="CN24" s="489" t="s">
        <v>202</v>
      </c>
      <c r="CO24" s="489" t="s">
        <v>203</v>
      </c>
      <c r="CP24" s="499">
        <v>2765736</v>
      </c>
      <c r="CQ24" s="499" t="s">
        <v>201</v>
      </c>
      <c r="CR24" s="499" t="s">
        <v>203</v>
      </c>
      <c r="CS24" s="499">
        <v>376382</v>
      </c>
      <c r="CT24" s="499" t="s">
        <v>201</v>
      </c>
      <c r="CU24" s="499" t="s">
        <v>202</v>
      </c>
      <c r="CV24" s="499">
        <v>111034</v>
      </c>
      <c r="CW24" s="499" t="s">
        <v>201</v>
      </c>
      <c r="CX24" s="499" t="s">
        <v>202</v>
      </c>
      <c r="CY24" s="499">
        <v>88281</v>
      </c>
      <c r="CZ24" s="499" t="s">
        <v>201</v>
      </c>
      <c r="DA24" s="499" t="s">
        <v>202</v>
      </c>
      <c r="DB24" s="499">
        <v>63764</v>
      </c>
      <c r="DC24" s="499" t="s">
        <v>201</v>
      </c>
      <c r="DD24" s="499" t="s">
        <v>202</v>
      </c>
      <c r="DE24" s="499">
        <v>21847</v>
      </c>
      <c r="DF24" s="499" t="s">
        <v>201</v>
      </c>
      <c r="DG24" s="499" t="s">
        <v>202</v>
      </c>
      <c r="DH24" s="499">
        <v>27054</v>
      </c>
      <c r="DI24" s="499" t="s">
        <v>201</v>
      </c>
      <c r="DJ24" s="499" t="s">
        <v>202</v>
      </c>
      <c r="DK24" s="499"/>
      <c r="DL24" s="499"/>
      <c r="DM24" s="499"/>
      <c r="DN24" s="499"/>
      <c r="DO24" s="499"/>
      <c r="DP24" s="499"/>
      <c r="DQ24" s="499"/>
      <c r="DR24" s="499"/>
      <c r="DS24" s="489"/>
      <c r="DT24" s="499"/>
      <c r="DU24" s="499"/>
      <c r="DV24" s="489"/>
      <c r="DW24" s="499"/>
      <c r="DX24" s="499"/>
      <c r="DY24" s="489"/>
      <c r="DZ24" s="499"/>
      <c r="EA24" s="499"/>
      <c r="EB24" s="489"/>
      <c r="EC24" s="499"/>
      <c r="ED24" s="499"/>
      <c r="EE24" s="48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501">
        <f t="shared" si="0"/>
        <v>10516372</v>
      </c>
      <c r="FQ24" s="502" t="s">
        <v>16</v>
      </c>
      <c r="FR24" s="502" t="s">
        <v>204</v>
      </c>
      <c r="FS24" s="502" t="s">
        <v>205</v>
      </c>
      <c r="FT24" s="502" t="s">
        <v>1413</v>
      </c>
      <c r="FU24" s="502">
        <v>2201700</v>
      </c>
      <c r="FV24" s="291" t="s">
        <v>1414</v>
      </c>
      <c r="FW24" s="502"/>
      <c r="FX24" s="502"/>
      <c r="FY24" s="502"/>
      <c r="FZ24" s="502"/>
      <c r="GA24" s="502"/>
      <c r="GB24" s="502"/>
    </row>
    <row r="25" spans="1:184" s="503" customFormat="1" ht="90.75" customHeight="1" x14ac:dyDescent="0.25">
      <c r="A25" s="489" t="s">
        <v>103</v>
      </c>
      <c r="B25" s="490"/>
      <c r="C25" s="489" t="s">
        <v>186</v>
      </c>
      <c r="D25" s="490"/>
      <c r="E25" s="512" t="s">
        <v>187</v>
      </c>
      <c r="F25" s="512" t="s">
        <v>188</v>
      </c>
      <c r="G25" s="513" t="s">
        <v>107</v>
      </c>
      <c r="H25" s="513" t="s">
        <v>108</v>
      </c>
      <c r="I25" s="514">
        <v>0.747</v>
      </c>
      <c r="J25" s="513">
        <v>2019</v>
      </c>
      <c r="K25" s="515">
        <v>45292</v>
      </c>
      <c r="L25" s="516">
        <v>55153</v>
      </c>
      <c r="M25" s="517"/>
      <c r="N25" s="518">
        <v>0.73799999999999999</v>
      </c>
      <c r="O25" s="518"/>
      <c r="P25" s="518"/>
      <c r="Q25" s="518"/>
      <c r="R25" s="518">
        <v>0.74866666666666659</v>
      </c>
      <c r="S25" s="518"/>
      <c r="T25" s="518"/>
      <c r="U25" s="518"/>
      <c r="V25" s="518">
        <v>0.755</v>
      </c>
      <c r="W25" s="518"/>
      <c r="X25" s="518"/>
      <c r="Y25" s="518"/>
      <c r="Z25" s="518">
        <v>0.75700000000000001</v>
      </c>
      <c r="AA25" s="518"/>
      <c r="AB25" s="518"/>
      <c r="AC25" s="518"/>
      <c r="AD25" s="518">
        <v>0.75900000000000001</v>
      </c>
      <c r="AE25" s="518"/>
      <c r="AF25" s="518"/>
      <c r="AG25" s="518"/>
      <c r="AH25" s="518">
        <v>0.76100000000000001</v>
      </c>
      <c r="AI25" s="518"/>
      <c r="AJ25" s="518"/>
      <c r="AK25" s="518"/>
      <c r="AL25" s="518">
        <v>0.76300000000000001</v>
      </c>
      <c r="AM25" s="518"/>
      <c r="AN25" s="518"/>
      <c r="AO25" s="518">
        <v>0.76300000000000001</v>
      </c>
      <c r="AP25" s="489" t="s">
        <v>206</v>
      </c>
      <c r="AQ25" s="504">
        <v>0.04</v>
      </c>
      <c r="AR25" s="489" t="s">
        <v>207</v>
      </c>
      <c r="AS25" s="489" t="s">
        <v>208</v>
      </c>
      <c r="AT25" s="491" t="s">
        <v>1452</v>
      </c>
      <c r="AU25" s="491" t="s">
        <v>168</v>
      </c>
      <c r="AV25" s="491" t="s">
        <v>198</v>
      </c>
      <c r="AW25" s="491" t="s">
        <v>107</v>
      </c>
      <c r="AX25" s="491" t="s">
        <v>115</v>
      </c>
      <c r="AY25" s="491" t="s">
        <v>116</v>
      </c>
      <c r="AZ25" s="491" t="s">
        <v>209</v>
      </c>
      <c r="BA25" s="491" t="s">
        <v>117</v>
      </c>
      <c r="BB25" s="491" t="s">
        <v>117</v>
      </c>
      <c r="BC25" s="507">
        <v>46753</v>
      </c>
      <c r="BD25" s="497" t="s">
        <v>210</v>
      </c>
      <c r="BE25" s="497"/>
      <c r="BF25" s="497"/>
      <c r="BG25" s="497"/>
      <c r="BH25" s="497"/>
      <c r="BI25" s="497"/>
      <c r="BJ25" s="497">
        <v>1</v>
      </c>
      <c r="BK25" s="497"/>
      <c r="BL25" s="497"/>
      <c r="BM25" s="497"/>
      <c r="BN25" s="497">
        <v>1</v>
      </c>
      <c r="BO25" s="497"/>
      <c r="BP25" s="497"/>
      <c r="BQ25" s="497"/>
      <c r="BR25" s="497"/>
      <c r="BS25" s="497"/>
      <c r="BT25" s="497"/>
      <c r="BU25" s="497"/>
      <c r="BV25" s="497"/>
      <c r="BW25" s="497"/>
      <c r="BX25" s="497"/>
      <c r="BY25" s="497"/>
      <c r="BZ25" s="497"/>
      <c r="CA25" s="497"/>
      <c r="CB25" s="497"/>
      <c r="CC25" s="497"/>
      <c r="CD25" s="497"/>
      <c r="CE25" s="497"/>
      <c r="CF25" s="497"/>
      <c r="CG25" s="497">
        <f t="shared" si="3"/>
        <v>2</v>
      </c>
      <c r="CH25" s="499"/>
      <c r="CI25" s="499"/>
      <c r="CJ25" s="499"/>
      <c r="CK25" s="489"/>
      <c r="CL25" s="499"/>
      <c r="CM25" s="499"/>
      <c r="CN25" s="489"/>
      <c r="CO25" s="489"/>
      <c r="CP25" s="499"/>
      <c r="CQ25" s="499"/>
      <c r="CR25" s="499"/>
      <c r="CS25" s="499"/>
      <c r="CT25" s="499"/>
      <c r="CU25" s="499"/>
      <c r="CV25" s="499"/>
      <c r="CW25" s="499"/>
      <c r="CX25" s="499"/>
      <c r="CY25" s="498">
        <v>17600064</v>
      </c>
      <c r="CZ25" s="499"/>
      <c r="DA25" s="499" t="s">
        <v>211</v>
      </c>
      <c r="DB25" s="499"/>
      <c r="DC25" s="499"/>
      <c r="DD25" s="499"/>
      <c r="DE25" s="499"/>
      <c r="DF25" s="499"/>
      <c r="DG25" s="499"/>
      <c r="DH25" s="499"/>
      <c r="DI25" s="499"/>
      <c r="DJ25" s="499"/>
      <c r="DK25" s="498" t="s">
        <v>212</v>
      </c>
      <c r="DL25" s="499"/>
      <c r="DM25" s="499" t="s">
        <v>211</v>
      </c>
      <c r="DN25" s="499"/>
      <c r="DO25" s="499"/>
      <c r="DP25" s="499"/>
      <c r="DQ25" s="499"/>
      <c r="DR25" s="499"/>
      <c r="DS25" s="489"/>
      <c r="DT25" s="499"/>
      <c r="DU25" s="499"/>
      <c r="DV25" s="489"/>
      <c r="DW25" s="499"/>
      <c r="DX25" s="499"/>
      <c r="DY25" s="489"/>
      <c r="DZ25" s="499"/>
      <c r="EA25" s="499"/>
      <c r="EB25" s="489"/>
      <c r="EC25" s="499"/>
      <c r="ED25" s="499"/>
      <c r="EE25" s="48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501">
        <f t="shared" si="0"/>
        <v>36694983</v>
      </c>
      <c r="FQ25" s="502" t="s">
        <v>16</v>
      </c>
      <c r="FR25" s="502" t="s">
        <v>213</v>
      </c>
      <c r="FS25" s="502" t="s">
        <v>214</v>
      </c>
      <c r="FT25" s="502" t="s">
        <v>1344</v>
      </c>
      <c r="FU25" s="502" t="s">
        <v>1345</v>
      </c>
      <c r="FV25" s="502" t="s">
        <v>1346</v>
      </c>
      <c r="FW25" s="502"/>
      <c r="FX25" s="502"/>
      <c r="FY25" s="502"/>
      <c r="FZ25" s="502"/>
      <c r="GA25" s="502"/>
      <c r="GB25" s="502"/>
    </row>
    <row r="26" spans="1:184" s="503" customFormat="1" ht="90.75" customHeight="1" x14ac:dyDescent="0.25">
      <c r="A26" s="489" t="s">
        <v>103</v>
      </c>
      <c r="B26" s="490"/>
      <c r="C26" s="489" t="s">
        <v>186</v>
      </c>
      <c r="D26" s="490"/>
      <c r="E26" s="512" t="s">
        <v>187</v>
      </c>
      <c r="F26" s="512" t="s">
        <v>188</v>
      </c>
      <c r="G26" s="513" t="s">
        <v>107</v>
      </c>
      <c r="H26" s="513" t="s">
        <v>108</v>
      </c>
      <c r="I26" s="514">
        <v>0.747</v>
      </c>
      <c r="J26" s="513">
        <v>2019</v>
      </c>
      <c r="K26" s="515">
        <v>45292</v>
      </c>
      <c r="L26" s="516">
        <v>55153</v>
      </c>
      <c r="M26" s="517"/>
      <c r="N26" s="518">
        <v>0.73799999999999999</v>
      </c>
      <c r="O26" s="518"/>
      <c r="P26" s="518"/>
      <c r="Q26" s="518"/>
      <c r="R26" s="518">
        <v>0.74866666666666659</v>
      </c>
      <c r="S26" s="518"/>
      <c r="T26" s="518"/>
      <c r="U26" s="518"/>
      <c r="V26" s="518">
        <v>0.755</v>
      </c>
      <c r="W26" s="518"/>
      <c r="X26" s="518"/>
      <c r="Y26" s="518"/>
      <c r="Z26" s="518">
        <v>0.75700000000000001</v>
      </c>
      <c r="AA26" s="518"/>
      <c r="AB26" s="518"/>
      <c r="AC26" s="518"/>
      <c r="AD26" s="518">
        <v>0.75900000000000001</v>
      </c>
      <c r="AE26" s="518"/>
      <c r="AF26" s="518"/>
      <c r="AG26" s="518"/>
      <c r="AH26" s="518">
        <v>0.76100000000000001</v>
      </c>
      <c r="AI26" s="518"/>
      <c r="AJ26" s="518"/>
      <c r="AK26" s="518"/>
      <c r="AL26" s="518">
        <v>0.76300000000000001</v>
      </c>
      <c r="AM26" s="518"/>
      <c r="AN26" s="518"/>
      <c r="AO26" s="518">
        <v>0.76300000000000001</v>
      </c>
      <c r="AP26" s="489" t="s">
        <v>215</v>
      </c>
      <c r="AQ26" s="504">
        <v>0.02</v>
      </c>
      <c r="AR26" s="489" t="s">
        <v>216</v>
      </c>
      <c r="AS26" s="489" t="s">
        <v>217</v>
      </c>
      <c r="AT26" s="491" t="s">
        <v>1452</v>
      </c>
      <c r="AU26" s="491" t="s">
        <v>168</v>
      </c>
      <c r="AV26" s="491" t="s">
        <v>198</v>
      </c>
      <c r="AW26" s="491" t="s">
        <v>107</v>
      </c>
      <c r="AX26" s="491" t="s">
        <v>108</v>
      </c>
      <c r="AY26" s="491" t="s">
        <v>116</v>
      </c>
      <c r="AZ26" s="491">
        <v>390</v>
      </c>
      <c r="BA26" s="491">
        <v>139</v>
      </c>
      <c r="BB26" s="491">
        <v>2022</v>
      </c>
      <c r="BC26" s="496">
        <v>45170</v>
      </c>
      <c r="BD26" s="497" t="s">
        <v>118</v>
      </c>
      <c r="BE26" s="497">
        <v>149</v>
      </c>
      <c r="BF26" s="497">
        <v>159</v>
      </c>
      <c r="BG26" s="497">
        <v>169</v>
      </c>
      <c r="BH26" s="497">
        <v>179</v>
      </c>
      <c r="BI26" s="497">
        <v>189</v>
      </c>
      <c r="BJ26" s="497">
        <v>199</v>
      </c>
      <c r="BK26" s="497">
        <v>209</v>
      </c>
      <c r="BL26" s="497">
        <v>219</v>
      </c>
      <c r="BM26" s="497">
        <v>229</v>
      </c>
      <c r="BN26" s="497">
        <v>239</v>
      </c>
      <c r="BO26" s="497">
        <v>249</v>
      </c>
      <c r="BP26" s="497">
        <v>259</v>
      </c>
      <c r="BQ26" s="497">
        <v>269</v>
      </c>
      <c r="BR26" s="497">
        <v>279</v>
      </c>
      <c r="BS26" s="497">
        <v>289</v>
      </c>
      <c r="BT26" s="497">
        <v>299</v>
      </c>
      <c r="BU26" s="497">
        <v>309</v>
      </c>
      <c r="BV26" s="497">
        <v>319</v>
      </c>
      <c r="BW26" s="497">
        <v>329</v>
      </c>
      <c r="BX26" s="497">
        <v>339</v>
      </c>
      <c r="BY26" s="497">
        <v>349</v>
      </c>
      <c r="BZ26" s="497">
        <v>359</v>
      </c>
      <c r="CA26" s="497">
        <v>369</v>
      </c>
      <c r="CB26" s="497">
        <v>379</v>
      </c>
      <c r="CC26" s="497">
        <v>389</v>
      </c>
      <c r="CD26" s="497">
        <v>399</v>
      </c>
      <c r="CE26" s="497">
        <v>409</v>
      </c>
      <c r="CF26" s="497">
        <v>419</v>
      </c>
      <c r="CG26" s="497">
        <f t="shared" ref="CG26:CG27" si="4">CF26</f>
        <v>419</v>
      </c>
      <c r="CH26" s="498">
        <v>230</v>
      </c>
      <c r="CI26" s="498">
        <v>1.1080000000000001</v>
      </c>
      <c r="CJ26" s="499" t="s">
        <v>119</v>
      </c>
      <c r="CK26" s="500">
        <v>7588</v>
      </c>
      <c r="CL26" s="498">
        <v>230</v>
      </c>
      <c r="CM26" s="498">
        <v>1.351</v>
      </c>
      <c r="CN26" s="499" t="s">
        <v>119</v>
      </c>
      <c r="CO26" s="500">
        <v>7588</v>
      </c>
      <c r="CP26" s="498">
        <v>230</v>
      </c>
      <c r="CQ26" s="498">
        <v>0</v>
      </c>
      <c r="CR26" s="499" t="s">
        <v>119</v>
      </c>
      <c r="CS26" s="498">
        <v>230</v>
      </c>
      <c r="CT26" s="498">
        <v>0</v>
      </c>
      <c r="CU26" s="499" t="s">
        <v>119</v>
      </c>
      <c r="CV26" s="498">
        <v>230</v>
      </c>
      <c r="CW26" s="498">
        <v>0</v>
      </c>
      <c r="CX26" s="499" t="s">
        <v>119</v>
      </c>
      <c r="CY26" s="498">
        <v>230</v>
      </c>
      <c r="CZ26" s="498">
        <v>0</v>
      </c>
      <c r="DA26" s="499" t="s">
        <v>119</v>
      </c>
      <c r="DB26" s="498">
        <v>230</v>
      </c>
      <c r="DC26" s="498">
        <v>0</v>
      </c>
      <c r="DD26" s="499" t="s">
        <v>119</v>
      </c>
      <c r="DE26" s="498">
        <v>230</v>
      </c>
      <c r="DF26" s="498">
        <v>0</v>
      </c>
      <c r="DG26" s="499" t="s">
        <v>119</v>
      </c>
      <c r="DH26" s="498">
        <v>230</v>
      </c>
      <c r="DI26" s="498">
        <v>0</v>
      </c>
      <c r="DJ26" s="499" t="s">
        <v>119</v>
      </c>
      <c r="DK26" s="498">
        <v>230</v>
      </c>
      <c r="DL26" s="498">
        <v>0</v>
      </c>
      <c r="DM26" s="499" t="s">
        <v>119</v>
      </c>
      <c r="DN26" s="498">
        <v>230</v>
      </c>
      <c r="DO26" s="498">
        <v>0</v>
      </c>
      <c r="DP26" s="499" t="s">
        <v>119</v>
      </c>
      <c r="DQ26" s="498">
        <v>230</v>
      </c>
      <c r="DR26" s="498">
        <v>0</v>
      </c>
      <c r="DS26" s="499" t="s">
        <v>119</v>
      </c>
      <c r="DT26" s="498">
        <v>230</v>
      </c>
      <c r="DU26" s="498">
        <v>0</v>
      </c>
      <c r="DV26" s="499" t="s">
        <v>119</v>
      </c>
      <c r="DW26" s="498">
        <v>230</v>
      </c>
      <c r="DX26" s="498">
        <v>0</v>
      </c>
      <c r="DY26" s="499" t="s">
        <v>119</v>
      </c>
      <c r="DZ26" s="498">
        <v>230</v>
      </c>
      <c r="EA26" s="498">
        <v>0</v>
      </c>
      <c r="EB26" s="499" t="s">
        <v>119</v>
      </c>
      <c r="EC26" s="498">
        <v>230</v>
      </c>
      <c r="ED26" s="498">
        <v>0</v>
      </c>
      <c r="EE26" s="499" t="s">
        <v>119</v>
      </c>
      <c r="EF26" s="498">
        <v>230</v>
      </c>
      <c r="EG26" s="498">
        <v>0</v>
      </c>
      <c r="EH26" s="499" t="s">
        <v>119</v>
      </c>
      <c r="EI26" s="498">
        <v>230</v>
      </c>
      <c r="EJ26" s="498">
        <v>0</v>
      </c>
      <c r="EK26" s="499" t="s">
        <v>119</v>
      </c>
      <c r="EL26" s="498">
        <v>230</v>
      </c>
      <c r="EM26" s="498">
        <v>0</v>
      </c>
      <c r="EN26" s="499" t="s">
        <v>119</v>
      </c>
      <c r="EO26" s="498">
        <v>230</v>
      </c>
      <c r="EP26" s="498">
        <v>0</v>
      </c>
      <c r="EQ26" s="499" t="s">
        <v>119</v>
      </c>
      <c r="ER26" s="498">
        <v>230</v>
      </c>
      <c r="ES26" s="498">
        <v>0</v>
      </c>
      <c r="ET26" s="499" t="s">
        <v>119</v>
      </c>
      <c r="EU26" s="498">
        <v>230</v>
      </c>
      <c r="EV26" s="498">
        <v>0</v>
      </c>
      <c r="EW26" s="499" t="s">
        <v>119</v>
      </c>
      <c r="EX26" s="498">
        <v>230</v>
      </c>
      <c r="EY26" s="498">
        <v>0</v>
      </c>
      <c r="EZ26" s="499" t="s">
        <v>119</v>
      </c>
      <c r="FA26" s="498">
        <v>230</v>
      </c>
      <c r="FB26" s="498">
        <v>0</v>
      </c>
      <c r="FC26" s="499" t="s">
        <v>119</v>
      </c>
      <c r="FD26" s="498">
        <v>230</v>
      </c>
      <c r="FE26" s="498">
        <v>0</v>
      </c>
      <c r="FF26" s="499" t="s">
        <v>119</v>
      </c>
      <c r="FG26" s="498">
        <v>230</v>
      </c>
      <c r="FH26" s="498">
        <v>0</v>
      </c>
      <c r="FI26" s="499" t="s">
        <v>119</v>
      </c>
      <c r="FJ26" s="498">
        <v>230</v>
      </c>
      <c r="FK26" s="498">
        <v>0</v>
      </c>
      <c r="FL26" s="499" t="s">
        <v>119</v>
      </c>
      <c r="FM26" s="498">
        <v>230</v>
      </c>
      <c r="FN26" s="498">
        <v>0</v>
      </c>
      <c r="FO26" s="499" t="s">
        <v>119</v>
      </c>
      <c r="FP26" s="501">
        <f t="shared" si="0"/>
        <v>6440</v>
      </c>
      <c r="FQ26" s="502" t="s">
        <v>16</v>
      </c>
      <c r="FR26" s="502" t="s">
        <v>193</v>
      </c>
      <c r="FS26" s="502" t="s">
        <v>194</v>
      </c>
      <c r="FT26" s="502" t="s">
        <v>1405</v>
      </c>
      <c r="FU26" s="502">
        <v>36494000</v>
      </c>
      <c r="FV26" s="502" t="s">
        <v>1445</v>
      </c>
      <c r="FW26" s="502"/>
      <c r="FX26" s="502"/>
      <c r="FY26" s="502"/>
      <c r="FZ26" s="502"/>
      <c r="GA26" s="502"/>
      <c r="GB26" s="502"/>
    </row>
    <row r="27" spans="1:184" s="503" customFormat="1" ht="90.75" customHeight="1" x14ac:dyDescent="0.25">
      <c r="A27" s="489" t="s">
        <v>103</v>
      </c>
      <c r="B27" s="490"/>
      <c r="C27" s="489" t="s">
        <v>186</v>
      </c>
      <c r="D27" s="490"/>
      <c r="E27" s="512" t="s">
        <v>187</v>
      </c>
      <c r="F27" s="512" t="s">
        <v>188</v>
      </c>
      <c r="G27" s="513" t="s">
        <v>107</v>
      </c>
      <c r="H27" s="513" t="s">
        <v>108</v>
      </c>
      <c r="I27" s="514">
        <v>0.747</v>
      </c>
      <c r="J27" s="513">
        <v>2019</v>
      </c>
      <c r="K27" s="515">
        <v>45292</v>
      </c>
      <c r="L27" s="516">
        <v>55153</v>
      </c>
      <c r="M27" s="517"/>
      <c r="N27" s="518">
        <v>0.73799999999999999</v>
      </c>
      <c r="O27" s="518"/>
      <c r="P27" s="518"/>
      <c r="Q27" s="518"/>
      <c r="R27" s="518">
        <v>0.74866666666666659</v>
      </c>
      <c r="S27" s="518"/>
      <c r="T27" s="518"/>
      <c r="U27" s="518"/>
      <c r="V27" s="518">
        <v>0.755</v>
      </c>
      <c r="W27" s="518"/>
      <c r="X27" s="518"/>
      <c r="Y27" s="518"/>
      <c r="Z27" s="518">
        <v>0.75700000000000001</v>
      </c>
      <c r="AA27" s="518"/>
      <c r="AB27" s="518"/>
      <c r="AC27" s="518"/>
      <c r="AD27" s="518">
        <v>0.75900000000000001</v>
      </c>
      <c r="AE27" s="518"/>
      <c r="AF27" s="518"/>
      <c r="AG27" s="518"/>
      <c r="AH27" s="518">
        <v>0.76100000000000001</v>
      </c>
      <c r="AI27" s="518"/>
      <c r="AJ27" s="518"/>
      <c r="AK27" s="518"/>
      <c r="AL27" s="518">
        <v>0.76300000000000001</v>
      </c>
      <c r="AM27" s="518"/>
      <c r="AN27" s="518"/>
      <c r="AO27" s="518">
        <v>0.76300000000000001</v>
      </c>
      <c r="AP27" s="489" t="s">
        <v>218</v>
      </c>
      <c r="AQ27" s="504">
        <v>0.03</v>
      </c>
      <c r="AR27" s="489" t="s">
        <v>219</v>
      </c>
      <c r="AS27" s="489" t="s">
        <v>220</v>
      </c>
      <c r="AT27" s="491" t="s">
        <v>1452</v>
      </c>
      <c r="AU27" s="491" t="s">
        <v>168</v>
      </c>
      <c r="AV27" s="491" t="s">
        <v>198</v>
      </c>
      <c r="AW27" s="491" t="s">
        <v>107</v>
      </c>
      <c r="AX27" s="491" t="s">
        <v>108</v>
      </c>
      <c r="AY27" s="491" t="s">
        <v>116</v>
      </c>
      <c r="AZ27" s="491">
        <v>390</v>
      </c>
      <c r="BA27" s="491">
        <v>1</v>
      </c>
      <c r="BB27" s="491">
        <v>2023</v>
      </c>
      <c r="BC27" s="496">
        <v>45170</v>
      </c>
      <c r="BD27" s="497" t="s">
        <v>118</v>
      </c>
      <c r="BE27" s="497">
        <v>2</v>
      </c>
      <c r="BF27" s="497">
        <v>3</v>
      </c>
      <c r="BG27" s="497">
        <v>4</v>
      </c>
      <c r="BH27" s="497">
        <v>5</v>
      </c>
      <c r="BI27" s="497">
        <v>6</v>
      </c>
      <c r="BJ27" s="497">
        <v>7</v>
      </c>
      <c r="BK27" s="497">
        <v>8</v>
      </c>
      <c r="BL27" s="497">
        <v>9</v>
      </c>
      <c r="BM27" s="497">
        <v>10</v>
      </c>
      <c r="BN27" s="497">
        <v>11</v>
      </c>
      <c r="BO27" s="497">
        <v>12</v>
      </c>
      <c r="BP27" s="497">
        <v>13</v>
      </c>
      <c r="BQ27" s="497">
        <v>14</v>
      </c>
      <c r="BR27" s="497">
        <v>15</v>
      </c>
      <c r="BS27" s="497">
        <v>16</v>
      </c>
      <c r="BT27" s="497">
        <v>17</v>
      </c>
      <c r="BU27" s="497">
        <v>18</v>
      </c>
      <c r="BV27" s="497">
        <v>19</v>
      </c>
      <c r="BW27" s="497">
        <v>20</v>
      </c>
      <c r="BX27" s="497">
        <v>21</v>
      </c>
      <c r="BY27" s="497">
        <v>22</v>
      </c>
      <c r="BZ27" s="497">
        <v>23</v>
      </c>
      <c r="CA27" s="497">
        <v>24</v>
      </c>
      <c r="CB27" s="497">
        <v>25</v>
      </c>
      <c r="CC27" s="497">
        <v>26</v>
      </c>
      <c r="CD27" s="497">
        <v>27</v>
      </c>
      <c r="CE27" s="497">
        <v>28</v>
      </c>
      <c r="CF27" s="497">
        <v>29</v>
      </c>
      <c r="CG27" s="497">
        <f t="shared" si="4"/>
        <v>29</v>
      </c>
      <c r="CH27" s="498">
        <v>700</v>
      </c>
      <c r="CI27" s="498">
        <v>1.1080000000000001</v>
      </c>
      <c r="CJ27" s="499" t="s">
        <v>119</v>
      </c>
      <c r="CK27" s="500">
        <v>7588</v>
      </c>
      <c r="CL27" s="498">
        <v>700</v>
      </c>
      <c r="CM27" s="498">
        <v>1.351</v>
      </c>
      <c r="CN27" s="499" t="s">
        <v>119</v>
      </c>
      <c r="CO27" s="500">
        <v>7588</v>
      </c>
      <c r="CP27" s="498">
        <v>700</v>
      </c>
      <c r="CQ27" s="498">
        <v>0</v>
      </c>
      <c r="CR27" s="499" t="s">
        <v>119</v>
      </c>
      <c r="CS27" s="498">
        <v>700</v>
      </c>
      <c r="CT27" s="498">
        <v>0</v>
      </c>
      <c r="CU27" s="499" t="s">
        <v>119</v>
      </c>
      <c r="CV27" s="498">
        <v>700</v>
      </c>
      <c r="CW27" s="498">
        <v>0</v>
      </c>
      <c r="CX27" s="499" t="s">
        <v>119</v>
      </c>
      <c r="CY27" s="498">
        <v>700</v>
      </c>
      <c r="CZ27" s="498">
        <v>0</v>
      </c>
      <c r="DA27" s="499" t="s">
        <v>119</v>
      </c>
      <c r="DB27" s="498">
        <v>700</v>
      </c>
      <c r="DC27" s="498">
        <v>0</v>
      </c>
      <c r="DD27" s="499" t="s">
        <v>119</v>
      </c>
      <c r="DE27" s="498">
        <v>700</v>
      </c>
      <c r="DF27" s="498">
        <v>0</v>
      </c>
      <c r="DG27" s="499" t="s">
        <v>119</v>
      </c>
      <c r="DH27" s="498">
        <v>700</v>
      </c>
      <c r="DI27" s="498">
        <v>0</v>
      </c>
      <c r="DJ27" s="499" t="s">
        <v>119</v>
      </c>
      <c r="DK27" s="498">
        <v>700</v>
      </c>
      <c r="DL27" s="498">
        <v>0</v>
      </c>
      <c r="DM27" s="499" t="s">
        <v>119</v>
      </c>
      <c r="DN27" s="498">
        <v>700</v>
      </c>
      <c r="DO27" s="498">
        <v>0</v>
      </c>
      <c r="DP27" s="499" t="s">
        <v>119</v>
      </c>
      <c r="DQ27" s="498">
        <v>700</v>
      </c>
      <c r="DR27" s="498">
        <v>0</v>
      </c>
      <c r="DS27" s="499" t="s">
        <v>119</v>
      </c>
      <c r="DT27" s="498">
        <v>700</v>
      </c>
      <c r="DU27" s="498">
        <v>0</v>
      </c>
      <c r="DV27" s="499" t="s">
        <v>119</v>
      </c>
      <c r="DW27" s="498">
        <v>700</v>
      </c>
      <c r="DX27" s="498">
        <v>0</v>
      </c>
      <c r="DY27" s="499" t="s">
        <v>119</v>
      </c>
      <c r="DZ27" s="498">
        <v>700</v>
      </c>
      <c r="EA27" s="498">
        <v>0</v>
      </c>
      <c r="EB27" s="499" t="s">
        <v>119</v>
      </c>
      <c r="EC27" s="498">
        <v>700</v>
      </c>
      <c r="ED27" s="498">
        <v>0</v>
      </c>
      <c r="EE27" s="499" t="s">
        <v>119</v>
      </c>
      <c r="EF27" s="498">
        <v>700</v>
      </c>
      <c r="EG27" s="498">
        <v>0</v>
      </c>
      <c r="EH27" s="499" t="s">
        <v>119</v>
      </c>
      <c r="EI27" s="498">
        <v>700</v>
      </c>
      <c r="EJ27" s="498">
        <v>0</v>
      </c>
      <c r="EK27" s="499" t="s">
        <v>119</v>
      </c>
      <c r="EL27" s="498">
        <v>700</v>
      </c>
      <c r="EM27" s="498">
        <v>0</v>
      </c>
      <c r="EN27" s="499" t="s">
        <v>119</v>
      </c>
      <c r="EO27" s="498">
        <v>700</v>
      </c>
      <c r="EP27" s="498">
        <v>0</v>
      </c>
      <c r="EQ27" s="499" t="s">
        <v>119</v>
      </c>
      <c r="ER27" s="498">
        <v>700</v>
      </c>
      <c r="ES27" s="498">
        <v>0</v>
      </c>
      <c r="ET27" s="499" t="s">
        <v>119</v>
      </c>
      <c r="EU27" s="498">
        <v>700</v>
      </c>
      <c r="EV27" s="498">
        <v>0</v>
      </c>
      <c r="EW27" s="499" t="s">
        <v>119</v>
      </c>
      <c r="EX27" s="498">
        <v>700</v>
      </c>
      <c r="EY27" s="498">
        <v>0</v>
      </c>
      <c r="EZ27" s="499" t="s">
        <v>119</v>
      </c>
      <c r="FA27" s="498">
        <v>700</v>
      </c>
      <c r="FB27" s="498">
        <v>0</v>
      </c>
      <c r="FC27" s="499" t="s">
        <v>119</v>
      </c>
      <c r="FD27" s="498">
        <v>700</v>
      </c>
      <c r="FE27" s="498">
        <v>0</v>
      </c>
      <c r="FF27" s="499" t="s">
        <v>119</v>
      </c>
      <c r="FG27" s="498">
        <v>700</v>
      </c>
      <c r="FH27" s="498">
        <v>0</v>
      </c>
      <c r="FI27" s="499" t="s">
        <v>119</v>
      </c>
      <c r="FJ27" s="498">
        <v>700</v>
      </c>
      <c r="FK27" s="498">
        <v>0</v>
      </c>
      <c r="FL27" s="499" t="s">
        <v>119</v>
      </c>
      <c r="FM27" s="498">
        <v>700</v>
      </c>
      <c r="FN27" s="498">
        <v>0</v>
      </c>
      <c r="FO27" s="499" t="s">
        <v>119</v>
      </c>
      <c r="FP27" s="501">
        <f t="shared" si="0"/>
        <v>19600</v>
      </c>
      <c r="FQ27" s="502" t="s">
        <v>16</v>
      </c>
      <c r="FR27" s="502" t="s">
        <v>193</v>
      </c>
      <c r="FS27" s="502" t="s">
        <v>194</v>
      </c>
      <c r="FT27" s="502" t="s">
        <v>1405</v>
      </c>
      <c r="FU27" s="502">
        <v>36494000</v>
      </c>
      <c r="FV27" s="502" t="s">
        <v>1445</v>
      </c>
      <c r="FW27" s="502" t="s">
        <v>8</v>
      </c>
      <c r="FX27" s="502" t="s">
        <v>10</v>
      </c>
      <c r="FY27" s="502" t="s">
        <v>182</v>
      </c>
      <c r="FZ27" s="502" t="s">
        <v>1319</v>
      </c>
      <c r="GA27" s="502">
        <v>3778916</v>
      </c>
      <c r="GB27" s="502" t="s">
        <v>1320</v>
      </c>
    </row>
    <row r="28" spans="1:184" s="503" customFormat="1" ht="90.75" customHeight="1" x14ac:dyDescent="0.25">
      <c r="A28" s="489" t="s">
        <v>103</v>
      </c>
      <c r="B28" s="490"/>
      <c r="C28" s="489" t="s">
        <v>186</v>
      </c>
      <c r="D28" s="490"/>
      <c r="E28" s="512" t="s">
        <v>187</v>
      </c>
      <c r="F28" s="512" t="s">
        <v>188</v>
      </c>
      <c r="G28" s="513" t="s">
        <v>107</v>
      </c>
      <c r="H28" s="513" t="s">
        <v>108</v>
      </c>
      <c r="I28" s="514">
        <v>0.747</v>
      </c>
      <c r="J28" s="513">
        <v>2019</v>
      </c>
      <c r="K28" s="515">
        <v>45292</v>
      </c>
      <c r="L28" s="516">
        <v>55153</v>
      </c>
      <c r="M28" s="517"/>
      <c r="N28" s="518">
        <v>0.73799999999999999</v>
      </c>
      <c r="O28" s="518"/>
      <c r="P28" s="518"/>
      <c r="Q28" s="518"/>
      <c r="R28" s="518">
        <v>0.74866666666666659</v>
      </c>
      <c r="S28" s="518"/>
      <c r="T28" s="518"/>
      <c r="U28" s="518"/>
      <c r="V28" s="518">
        <v>0.755</v>
      </c>
      <c r="W28" s="518"/>
      <c r="X28" s="518"/>
      <c r="Y28" s="518"/>
      <c r="Z28" s="518">
        <v>0.75700000000000001</v>
      </c>
      <c r="AA28" s="518"/>
      <c r="AB28" s="518"/>
      <c r="AC28" s="518"/>
      <c r="AD28" s="518">
        <v>0.75900000000000001</v>
      </c>
      <c r="AE28" s="518"/>
      <c r="AF28" s="518"/>
      <c r="AG28" s="518"/>
      <c r="AH28" s="518">
        <v>0.76100000000000001</v>
      </c>
      <c r="AI28" s="518"/>
      <c r="AJ28" s="518"/>
      <c r="AK28" s="518"/>
      <c r="AL28" s="518">
        <v>0.76300000000000001</v>
      </c>
      <c r="AM28" s="518"/>
      <c r="AN28" s="518"/>
      <c r="AO28" s="518">
        <v>0.76300000000000001</v>
      </c>
      <c r="AP28" s="489" t="s">
        <v>221</v>
      </c>
      <c r="AQ28" s="504">
        <v>0.03</v>
      </c>
      <c r="AR28" s="489" t="s">
        <v>222</v>
      </c>
      <c r="AS28" s="489" t="s">
        <v>223</v>
      </c>
      <c r="AT28" s="491" t="s">
        <v>1452</v>
      </c>
      <c r="AU28" s="491" t="s">
        <v>179</v>
      </c>
      <c r="AV28" s="491" t="s">
        <v>180</v>
      </c>
      <c r="AW28" s="491" t="s">
        <v>107</v>
      </c>
      <c r="AX28" s="491" t="s">
        <v>115</v>
      </c>
      <c r="AY28" s="491" t="s">
        <v>134</v>
      </c>
      <c r="AZ28" s="491" t="s">
        <v>117</v>
      </c>
      <c r="BA28" s="491">
        <v>2</v>
      </c>
      <c r="BB28" s="491">
        <v>2022</v>
      </c>
      <c r="BC28" s="496">
        <v>45200</v>
      </c>
      <c r="BD28" s="497" t="s">
        <v>181</v>
      </c>
      <c r="BE28" s="497">
        <v>2</v>
      </c>
      <c r="BF28" s="497">
        <v>2</v>
      </c>
      <c r="BG28" s="497">
        <v>2</v>
      </c>
      <c r="BH28" s="497">
        <v>2</v>
      </c>
      <c r="BI28" s="497">
        <v>2</v>
      </c>
      <c r="BJ28" s="497">
        <v>2</v>
      </c>
      <c r="BK28" s="497">
        <v>2</v>
      </c>
      <c r="BL28" s="497">
        <v>1</v>
      </c>
      <c r="BM28" s="497"/>
      <c r="BN28" s="497"/>
      <c r="BO28" s="497"/>
      <c r="BP28" s="497"/>
      <c r="BQ28" s="497"/>
      <c r="BR28" s="497"/>
      <c r="BS28" s="497"/>
      <c r="BT28" s="497"/>
      <c r="BU28" s="497"/>
      <c r="BV28" s="497"/>
      <c r="BW28" s="497"/>
      <c r="BX28" s="497"/>
      <c r="BY28" s="497"/>
      <c r="BZ28" s="497"/>
      <c r="CA28" s="497"/>
      <c r="CB28" s="497"/>
      <c r="CC28" s="497"/>
      <c r="CD28" s="497"/>
      <c r="CE28" s="497"/>
      <c r="CF28" s="497"/>
      <c r="CG28" s="520">
        <f>SUM(BE28:CF28)</f>
        <v>15</v>
      </c>
      <c r="CH28" s="498">
        <v>4100</v>
      </c>
      <c r="CI28" s="521" t="s">
        <v>224</v>
      </c>
      <c r="CJ28" s="522"/>
      <c r="CK28" s="523"/>
      <c r="CL28" s="498">
        <v>4100</v>
      </c>
      <c r="CM28" s="521" t="s">
        <v>224</v>
      </c>
      <c r="CN28" s="522"/>
      <c r="CO28" s="523"/>
      <c r="CP28" s="498">
        <v>4100</v>
      </c>
      <c r="CQ28" s="498">
        <v>0</v>
      </c>
      <c r="CR28" s="499"/>
      <c r="CS28" s="498">
        <v>4100</v>
      </c>
      <c r="CT28" s="498">
        <v>0</v>
      </c>
      <c r="CU28" s="499"/>
      <c r="CV28" s="498">
        <v>4100</v>
      </c>
      <c r="CW28" s="499">
        <v>0</v>
      </c>
      <c r="CX28" s="499"/>
      <c r="CY28" s="498">
        <v>4100</v>
      </c>
      <c r="CZ28" s="499">
        <v>0</v>
      </c>
      <c r="DA28" s="499"/>
      <c r="DB28" s="498">
        <v>4100</v>
      </c>
      <c r="DC28" s="499">
        <v>0</v>
      </c>
      <c r="DD28" s="499"/>
      <c r="DE28" s="498">
        <v>4100</v>
      </c>
      <c r="DF28" s="499">
        <v>0</v>
      </c>
      <c r="DG28" s="499"/>
      <c r="DH28" s="524"/>
      <c r="DI28" s="499"/>
      <c r="DJ28" s="499"/>
      <c r="DK28" s="524"/>
      <c r="DL28" s="499"/>
      <c r="DM28" s="499"/>
      <c r="DN28" s="524"/>
      <c r="DO28" s="499"/>
      <c r="DP28" s="499"/>
      <c r="DQ28" s="524"/>
      <c r="DR28" s="499"/>
      <c r="DS28" s="499"/>
      <c r="DT28" s="524"/>
      <c r="DU28" s="499"/>
      <c r="DV28" s="499"/>
      <c r="DW28" s="524"/>
      <c r="DX28" s="499"/>
      <c r="DY28" s="499"/>
      <c r="DZ28" s="524"/>
      <c r="EA28" s="499"/>
      <c r="EB28" s="499"/>
      <c r="EC28" s="524"/>
      <c r="ED28" s="499"/>
      <c r="EE28" s="499"/>
      <c r="EF28" s="524"/>
      <c r="EG28" s="499"/>
      <c r="EH28" s="499"/>
      <c r="EI28" s="524"/>
      <c r="EJ28" s="499"/>
      <c r="EK28" s="499"/>
      <c r="EL28" s="524"/>
      <c r="EM28" s="499"/>
      <c r="EN28" s="499"/>
      <c r="EO28" s="524"/>
      <c r="EP28" s="499"/>
      <c r="EQ28" s="499"/>
      <c r="ER28" s="524"/>
      <c r="ES28" s="499"/>
      <c r="ET28" s="499"/>
      <c r="EU28" s="524"/>
      <c r="EV28" s="499"/>
      <c r="EW28" s="499"/>
      <c r="EX28" s="524"/>
      <c r="EY28" s="499"/>
      <c r="EZ28" s="499"/>
      <c r="FA28" s="524"/>
      <c r="FB28" s="499"/>
      <c r="FC28" s="499"/>
      <c r="FD28" s="524"/>
      <c r="FE28" s="499"/>
      <c r="FF28" s="499"/>
      <c r="FG28" s="524"/>
      <c r="FH28" s="499"/>
      <c r="FI28" s="499"/>
      <c r="FJ28" s="524"/>
      <c r="FK28" s="499"/>
      <c r="FL28" s="499"/>
      <c r="FM28" s="524"/>
      <c r="FN28" s="499"/>
      <c r="FO28" s="499"/>
      <c r="FP28" s="501">
        <f t="shared" si="0"/>
        <v>32800</v>
      </c>
      <c r="FQ28" s="502" t="s">
        <v>28</v>
      </c>
      <c r="FR28" s="502" t="s">
        <v>30</v>
      </c>
      <c r="FS28" s="502" t="s">
        <v>225</v>
      </c>
      <c r="FT28" s="502" t="s">
        <v>226</v>
      </c>
      <c r="FU28" s="500">
        <v>3385972</v>
      </c>
      <c r="FV28" s="525" t="s">
        <v>227</v>
      </c>
      <c r="FW28" s="502"/>
      <c r="FX28" s="502"/>
      <c r="FY28" s="489"/>
      <c r="FZ28" s="489"/>
      <c r="GA28" s="489"/>
      <c r="GB28" s="489"/>
    </row>
    <row r="29" spans="1:184" s="503" customFormat="1" ht="90.75" customHeight="1" x14ac:dyDescent="0.25">
      <c r="A29" s="489" t="s">
        <v>103</v>
      </c>
      <c r="B29" s="490"/>
      <c r="C29" s="489" t="s">
        <v>186</v>
      </c>
      <c r="D29" s="490"/>
      <c r="E29" s="512" t="s">
        <v>187</v>
      </c>
      <c r="F29" s="512" t="s">
        <v>188</v>
      </c>
      <c r="G29" s="513" t="s">
        <v>107</v>
      </c>
      <c r="H29" s="513" t="s">
        <v>108</v>
      </c>
      <c r="I29" s="514">
        <v>0.747</v>
      </c>
      <c r="J29" s="513">
        <v>2019</v>
      </c>
      <c r="K29" s="515">
        <v>45292</v>
      </c>
      <c r="L29" s="516">
        <v>55153</v>
      </c>
      <c r="M29" s="517"/>
      <c r="N29" s="518">
        <v>0.73799999999999999</v>
      </c>
      <c r="O29" s="518"/>
      <c r="P29" s="518"/>
      <c r="Q29" s="518"/>
      <c r="R29" s="518">
        <v>0.74866666666666659</v>
      </c>
      <c r="S29" s="518"/>
      <c r="T29" s="518"/>
      <c r="U29" s="518"/>
      <c r="V29" s="518">
        <v>0.755</v>
      </c>
      <c r="W29" s="518"/>
      <c r="X29" s="518"/>
      <c r="Y29" s="518"/>
      <c r="Z29" s="518">
        <v>0.75700000000000001</v>
      </c>
      <c r="AA29" s="518"/>
      <c r="AB29" s="518"/>
      <c r="AC29" s="518"/>
      <c r="AD29" s="518">
        <v>0.75900000000000001</v>
      </c>
      <c r="AE29" s="518"/>
      <c r="AF29" s="518"/>
      <c r="AG29" s="518"/>
      <c r="AH29" s="518">
        <v>0.76100000000000001</v>
      </c>
      <c r="AI29" s="518"/>
      <c r="AJ29" s="518"/>
      <c r="AK29" s="518"/>
      <c r="AL29" s="518">
        <v>0.76300000000000001</v>
      </c>
      <c r="AM29" s="518"/>
      <c r="AN29" s="518"/>
      <c r="AO29" s="518">
        <v>0.76300000000000001</v>
      </c>
      <c r="AP29" s="489" t="s">
        <v>228</v>
      </c>
      <c r="AQ29" s="504">
        <v>0.02</v>
      </c>
      <c r="AR29" s="489" t="s">
        <v>229</v>
      </c>
      <c r="AS29" s="489" t="s">
        <v>230</v>
      </c>
      <c r="AT29" s="491" t="s">
        <v>1452</v>
      </c>
      <c r="AU29" s="491" t="s">
        <v>231</v>
      </c>
      <c r="AV29" s="491" t="s">
        <v>232</v>
      </c>
      <c r="AW29" s="491" t="s">
        <v>107</v>
      </c>
      <c r="AX29" s="491" t="s">
        <v>108</v>
      </c>
      <c r="AY29" s="491" t="s">
        <v>134</v>
      </c>
      <c r="AZ29" s="491" t="s">
        <v>117</v>
      </c>
      <c r="BA29" s="491" t="s">
        <v>117</v>
      </c>
      <c r="BB29" s="491" t="s">
        <v>117</v>
      </c>
      <c r="BC29" s="507">
        <v>50406</v>
      </c>
      <c r="BD29" s="497" t="s">
        <v>233</v>
      </c>
      <c r="BE29" s="497"/>
      <c r="BF29" s="497"/>
      <c r="BG29" s="497"/>
      <c r="BH29" s="497"/>
      <c r="BI29" s="497"/>
      <c r="BJ29" s="497"/>
      <c r="BK29" s="497"/>
      <c r="BL29" s="497"/>
      <c r="BM29" s="497"/>
      <c r="BN29" s="497"/>
      <c r="BO29" s="497"/>
      <c r="BP29" s="497"/>
      <c r="BQ29" s="497"/>
      <c r="BR29" s="497"/>
      <c r="BS29" s="497"/>
      <c r="BT29" s="490">
        <v>0.3</v>
      </c>
      <c r="BU29" s="490">
        <v>0.7</v>
      </c>
      <c r="BV29" s="490">
        <v>1</v>
      </c>
      <c r="BW29" s="497"/>
      <c r="BX29" s="497"/>
      <c r="BY29" s="497"/>
      <c r="BZ29" s="497"/>
      <c r="CA29" s="497"/>
      <c r="CB29" s="497"/>
      <c r="CC29" s="497"/>
      <c r="CD29" s="497"/>
      <c r="CE29" s="497"/>
      <c r="CF29" s="497"/>
      <c r="CG29" s="490">
        <v>1</v>
      </c>
      <c r="CH29" s="499"/>
      <c r="CI29" s="499"/>
      <c r="CJ29" s="499"/>
      <c r="CK29" s="489"/>
      <c r="CL29" s="499"/>
      <c r="CM29" s="499"/>
      <c r="CN29" s="489"/>
      <c r="CO29" s="489"/>
      <c r="CP29" s="499"/>
      <c r="CQ29" s="499"/>
      <c r="CR29" s="499"/>
      <c r="CS29" s="499"/>
      <c r="CT29" s="499"/>
      <c r="CU29" s="499"/>
      <c r="CV29" s="499"/>
      <c r="CW29" s="499"/>
      <c r="CX29" s="499"/>
      <c r="CY29" s="499"/>
      <c r="CZ29" s="499"/>
      <c r="DA29" s="499"/>
      <c r="DB29" s="499"/>
      <c r="DC29" s="499"/>
      <c r="DD29" s="499"/>
      <c r="DE29" s="499"/>
      <c r="DF29" s="499"/>
      <c r="DG29" s="499"/>
      <c r="DH29" s="499"/>
      <c r="DI29" s="499"/>
      <c r="DJ29" s="499"/>
      <c r="DK29" s="499"/>
      <c r="DL29" s="499"/>
      <c r="DM29" s="499"/>
      <c r="DN29" s="499"/>
      <c r="DO29" s="499"/>
      <c r="DP29" s="499"/>
      <c r="DQ29" s="499"/>
      <c r="DR29" s="499"/>
      <c r="DS29" s="489"/>
      <c r="DT29" s="499"/>
      <c r="DU29" s="499"/>
      <c r="DV29" s="489"/>
      <c r="DW29" s="499"/>
      <c r="DX29" s="499"/>
      <c r="DY29" s="489"/>
      <c r="DZ29" s="499"/>
      <c r="EA29" s="499"/>
      <c r="EB29" s="489"/>
      <c r="EC29" s="498">
        <v>500</v>
      </c>
      <c r="ED29" s="498">
        <v>0</v>
      </c>
      <c r="EE29" s="489" t="s">
        <v>119</v>
      </c>
      <c r="EF29" s="498">
        <v>500</v>
      </c>
      <c r="EG29" s="498">
        <v>0</v>
      </c>
      <c r="EH29" s="489" t="s">
        <v>119</v>
      </c>
      <c r="EI29" s="498">
        <v>500</v>
      </c>
      <c r="EJ29" s="498">
        <v>0</v>
      </c>
      <c r="EK29" s="489" t="s">
        <v>119</v>
      </c>
      <c r="EL29" s="499"/>
      <c r="EM29" s="499"/>
      <c r="EN29" s="499"/>
      <c r="EO29" s="499"/>
      <c r="EP29" s="499"/>
      <c r="EQ29" s="499"/>
      <c r="ER29" s="499"/>
      <c r="ES29" s="499"/>
      <c r="ET29" s="499"/>
      <c r="EU29" s="499"/>
      <c r="EV29" s="499"/>
      <c r="EW29" s="499"/>
      <c r="EX29" s="499"/>
      <c r="EY29" s="499"/>
      <c r="EZ29" s="499"/>
      <c r="FA29" s="499"/>
      <c r="FB29" s="499"/>
      <c r="FC29" s="499"/>
      <c r="FD29" s="499"/>
      <c r="FE29" s="499"/>
      <c r="FF29" s="499"/>
      <c r="FG29" s="499"/>
      <c r="FH29" s="499"/>
      <c r="FI29" s="499"/>
      <c r="FJ29" s="499"/>
      <c r="FK29" s="499"/>
      <c r="FL29" s="499"/>
      <c r="FM29" s="499"/>
      <c r="FN29" s="499"/>
      <c r="FO29" s="499"/>
      <c r="FP29" s="501">
        <f t="shared" si="0"/>
        <v>1500</v>
      </c>
      <c r="FQ29" s="502" t="s">
        <v>16</v>
      </c>
      <c r="FR29" s="502" t="s">
        <v>193</v>
      </c>
      <c r="FS29" s="502" t="s">
        <v>234</v>
      </c>
      <c r="FT29" s="502" t="s">
        <v>1406</v>
      </c>
      <c r="FU29" s="502" t="s">
        <v>235</v>
      </c>
      <c r="FV29" s="502" t="s">
        <v>1446</v>
      </c>
      <c r="FW29" s="502"/>
      <c r="FX29" s="502"/>
      <c r="FY29" s="502"/>
      <c r="FZ29" s="502"/>
      <c r="GA29" s="502"/>
      <c r="GB29" s="502"/>
    </row>
    <row r="30" spans="1:184" s="503" customFormat="1" ht="90.75" customHeight="1" x14ac:dyDescent="0.25">
      <c r="A30" s="489" t="s">
        <v>103</v>
      </c>
      <c r="B30" s="490"/>
      <c r="C30" s="489" t="s">
        <v>236</v>
      </c>
      <c r="D30" s="490">
        <v>0.05</v>
      </c>
      <c r="E30" s="489" t="s">
        <v>237</v>
      </c>
      <c r="F30" s="489" t="s">
        <v>238</v>
      </c>
      <c r="G30" s="491" t="s">
        <v>107</v>
      </c>
      <c r="H30" s="491" t="s">
        <v>129</v>
      </c>
      <c r="I30" s="491">
        <v>250</v>
      </c>
      <c r="J30" s="491">
        <v>2017</v>
      </c>
      <c r="K30" s="493">
        <v>45200</v>
      </c>
      <c r="L30" s="491" t="s">
        <v>118</v>
      </c>
      <c r="M30" s="509">
        <v>250</v>
      </c>
      <c r="N30" s="509">
        <v>250</v>
      </c>
      <c r="O30" s="509"/>
      <c r="P30" s="509">
        <v>197</v>
      </c>
      <c r="Q30" s="509"/>
      <c r="R30" s="509">
        <v>144</v>
      </c>
      <c r="S30" s="509"/>
      <c r="T30" s="509">
        <v>91</v>
      </c>
      <c r="U30" s="509"/>
      <c r="V30" s="509">
        <v>84</v>
      </c>
      <c r="W30" s="509"/>
      <c r="X30" s="509">
        <v>77</v>
      </c>
      <c r="Y30" s="509"/>
      <c r="Z30" s="509">
        <v>70</v>
      </c>
      <c r="AA30" s="509"/>
      <c r="AB30" s="509">
        <v>64</v>
      </c>
      <c r="AC30" s="509"/>
      <c r="AD30" s="509">
        <v>57</v>
      </c>
      <c r="AE30" s="509"/>
      <c r="AF30" s="509">
        <v>50</v>
      </c>
      <c r="AG30" s="509"/>
      <c r="AH30" s="509">
        <v>44</v>
      </c>
      <c r="AI30" s="509"/>
      <c r="AJ30" s="509">
        <v>37</v>
      </c>
      <c r="AK30" s="509"/>
      <c r="AL30" s="509">
        <v>30</v>
      </c>
      <c r="AM30" s="509"/>
      <c r="AN30" s="509">
        <v>23</v>
      </c>
      <c r="AO30" s="509">
        <v>23</v>
      </c>
      <c r="AP30" s="489" t="s">
        <v>239</v>
      </c>
      <c r="AQ30" s="504">
        <v>1.4999999999999999E-2</v>
      </c>
      <c r="AR30" s="489" t="s">
        <v>240</v>
      </c>
      <c r="AS30" s="489" t="s">
        <v>241</v>
      </c>
      <c r="AT30" s="491" t="s">
        <v>1452</v>
      </c>
      <c r="AU30" s="491" t="s">
        <v>179</v>
      </c>
      <c r="AV30" s="491" t="s">
        <v>180</v>
      </c>
      <c r="AW30" s="491" t="s">
        <v>107</v>
      </c>
      <c r="AX30" s="491" t="s">
        <v>115</v>
      </c>
      <c r="AY30" s="491" t="s">
        <v>134</v>
      </c>
      <c r="AZ30" s="491" t="s">
        <v>117</v>
      </c>
      <c r="BA30" s="491" t="s">
        <v>117</v>
      </c>
      <c r="BB30" s="491" t="s">
        <v>117</v>
      </c>
      <c r="BC30" s="507">
        <v>46023</v>
      </c>
      <c r="BD30" s="497" t="s">
        <v>118</v>
      </c>
      <c r="BE30" s="497"/>
      <c r="BF30" s="497"/>
      <c r="BG30" s="497"/>
      <c r="BH30" s="497">
        <v>4</v>
      </c>
      <c r="BI30" s="497">
        <v>4</v>
      </c>
      <c r="BJ30" s="497">
        <v>4</v>
      </c>
      <c r="BK30" s="497">
        <v>4</v>
      </c>
      <c r="BL30" s="497">
        <v>4</v>
      </c>
      <c r="BM30" s="497">
        <v>4</v>
      </c>
      <c r="BN30" s="497">
        <v>4</v>
      </c>
      <c r="BO30" s="497">
        <v>4</v>
      </c>
      <c r="BP30" s="497">
        <v>4</v>
      </c>
      <c r="BQ30" s="497">
        <v>4</v>
      </c>
      <c r="BR30" s="497">
        <v>4</v>
      </c>
      <c r="BS30" s="497">
        <v>4</v>
      </c>
      <c r="BT30" s="497">
        <v>4</v>
      </c>
      <c r="BU30" s="497">
        <v>4</v>
      </c>
      <c r="BV30" s="497">
        <v>4</v>
      </c>
      <c r="BW30" s="497">
        <v>4</v>
      </c>
      <c r="BX30" s="497">
        <v>4</v>
      </c>
      <c r="BY30" s="497">
        <v>4</v>
      </c>
      <c r="BZ30" s="497">
        <v>4</v>
      </c>
      <c r="CA30" s="497">
        <v>4</v>
      </c>
      <c r="CB30" s="497">
        <v>4</v>
      </c>
      <c r="CC30" s="497">
        <v>4</v>
      </c>
      <c r="CD30" s="497">
        <v>4</v>
      </c>
      <c r="CE30" s="497">
        <v>4</v>
      </c>
      <c r="CF30" s="497">
        <v>4</v>
      </c>
      <c r="CG30" s="497">
        <f>SUM(BE30:CF30)</f>
        <v>100</v>
      </c>
      <c r="CH30" s="499"/>
      <c r="CI30" s="499"/>
      <c r="CJ30" s="499"/>
      <c r="CK30" s="489"/>
      <c r="CL30" s="499"/>
      <c r="CM30" s="499"/>
      <c r="CN30" s="489"/>
      <c r="CO30" s="489"/>
      <c r="CP30" s="499"/>
      <c r="CQ30" s="499"/>
      <c r="CR30" s="499"/>
      <c r="CS30" s="498">
        <v>10000</v>
      </c>
      <c r="CT30" s="498">
        <v>0</v>
      </c>
      <c r="CU30" s="499" t="s">
        <v>119</v>
      </c>
      <c r="CV30" s="498">
        <v>10000</v>
      </c>
      <c r="CW30" s="498">
        <v>0</v>
      </c>
      <c r="CX30" s="499" t="s">
        <v>119</v>
      </c>
      <c r="CY30" s="498">
        <v>10000</v>
      </c>
      <c r="CZ30" s="498">
        <v>0</v>
      </c>
      <c r="DA30" s="499" t="s">
        <v>119</v>
      </c>
      <c r="DB30" s="498">
        <v>10000</v>
      </c>
      <c r="DC30" s="498">
        <v>0</v>
      </c>
      <c r="DD30" s="499" t="s">
        <v>119</v>
      </c>
      <c r="DE30" s="498">
        <v>10000</v>
      </c>
      <c r="DF30" s="498">
        <v>0</v>
      </c>
      <c r="DG30" s="499" t="s">
        <v>119</v>
      </c>
      <c r="DH30" s="498">
        <v>10000</v>
      </c>
      <c r="DI30" s="498">
        <v>0</v>
      </c>
      <c r="DJ30" s="499" t="s">
        <v>119</v>
      </c>
      <c r="DK30" s="498">
        <v>10000</v>
      </c>
      <c r="DL30" s="498">
        <v>0</v>
      </c>
      <c r="DM30" s="499" t="s">
        <v>119</v>
      </c>
      <c r="DN30" s="498">
        <v>10000</v>
      </c>
      <c r="DO30" s="498">
        <v>0</v>
      </c>
      <c r="DP30" s="499" t="s">
        <v>119</v>
      </c>
      <c r="DQ30" s="498">
        <v>10000</v>
      </c>
      <c r="DR30" s="498">
        <v>0</v>
      </c>
      <c r="DS30" s="499" t="s">
        <v>119</v>
      </c>
      <c r="DT30" s="498">
        <v>10000</v>
      </c>
      <c r="DU30" s="498">
        <v>0</v>
      </c>
      <c r="DV30" s="499" t="s">
        <v>119</v>
      </c>
      <c r="DW30" s="498">
        <v>10000</v>
      </c>
      <c r="DX30" s="498">
        <v>0</v>
      </c>
      <c r="DY30" s="499" t="s">
        <v>119</v>
      </c>
      <c r="DZ30" s="498">
        <v>10000</v>
      </c>
      <c r="EA30" s="498">
        <v>0</v>
      </c>
      <c r="EB30" s="499" t="s">
        <v>119</v>
      </c>
      <c r="EC30" s="498">
        <v>10000</v>
      </c>
      <c r="ED30" s="498">
        <v>0</v>
      </c>
      <c r="EE30" s="499" t="s">
        <v>119</v>
      </c>
      <c r="EF30" s="498">
        <v>10000</v>
      </c>
      <c r="EG30" s="498">
        <v>0</v>
      </c>
      <c r="EH30" s="499" t="s">
        <v>119</v>
      </c>
      <c r="EI30" s="498">
        <v>10000</v>
      </c>
      <c r="EJ30" s="498">
        <v>0</v>
      </c>
      <c r="EK30" s="499" t="s">
        <v>119</v>
      </c>
      <c r="EL30" s="498">
        <v>10000</v>
      </c>
      <c r="EM30" s="498">
        <v>0</v>
      </c>
      <c r="EN30" s="499" t="s">
        <v>119</v>
      </c>
      <c r="EO30" s="498">
        <v>10000</v>
      </c>
      <c r="EP30" s="498">
        <v>0</v>
      </c>
      <c r="EQ30" s="499" t="s">
        <v>119</v>
      </c>
      <c r="ER30" s="498">
        <v>10000</v>
      </c>
      <c r="ES30" s="498">
        <v>0</v>
      </c>
      <c r="ET30" s="499" t="s">
        <v>119</v>
      </c>
      <c r="EU30" s="498">
        <v>10000</v>
      </c>
      <c r="EV30" s="498">
        <v>0</v>
      </c>
      <c r="EW30" s="499" t="s">
        <v>119</v>
      </c>
      <c r="EX30" s="498">
        <v>10000</v>
      </c>
      <c r="EY30" s="498">
        <v>0</v>
      </c>
      <c r="EZ30" s="499" t="s">
        <v>119</v>
      </c>
      <c r="FA30" s="498">
        <v>10000</v>
      </c>
      <c r="FB30" s="498">
        <v>0</v>
      </c>
      <c r="FC30" s="499" t="s">
        <v>119</v>
      </c>
      <c r="FD30" s="498">
        <v>10000</v>
      </c>
      <c r="FE30" s="498">
        <v>0</v>
      </c>
      <c r="FF30" s="499" t="s">
        <v>119</v>
      </c>
      <c r="FG30" s="498">
        <v>10000</v>
      </c>
      <c r="FH30" s="498">
        <v>0</v>
      </c>
      <c r="FI30" s="499" t="s">
        <v>119</v>
      </c>
      <c r="FJ30" s="498">
        <v>10000</v>
      </c>
      <c r="FK30" s="498">
        <v>0</v>
      </c>
      <c r="FL30" s="499" t="s">
        <v>119</v>
      </c>
      <c r="FM30" s="498">
        <v>10000</v>
      </c>
      <c r="FN30" s="498">
        <v>0</v>
      </c>
      <c r="FO30" s="499" t="s">
        <v>119</v>
      </c>
      <c r="FP30" s="501">
        <f t="shared" si="0"/>
        <v>250000</v>
      </c>
      <c r="FQ30" s="502" t="s">
        <v>12</v>
      </c>
      <c r="FR30" s="502" t="s">
        <v>242</v>
      </c>
      <c r="FS30" s="502" t="s">
        <v>243</v>
      </c>
      <c r="FT30" s="502" t="s">
        <v>1416</v>
      </c>
      <c r="FU30" s="502" t="s">
        <v>244</v>
      </c>
      <c r="FV30" s="502" t="s">
        <v>245</v>
      </c>
      <c r="FW30" s="502" t="s">
        <v>8</v>
      </c>
      <c r="FX30" s="508" t="s">
        <v>246</v>
      </c>
      <c r="FY30" s="508" t="s">
        <v>120</v>
      </c>
      <c r="FZ30" s="502" t="s">
        <v>1316</v>
      </c>
      <c r="GA30" s="502">
        <v>3778900</v>
      </c>
      <c r="GB30" s="502" t="s">
        <v>1317</v>
      </c>
    </row>
    <row r="31" spans="1:184" s="503" customFormat="1" ht="90.75" customHeight="1" x14ac:dyDescent="0.25">
      <c r="A31" s="489" t="s">
        <v>103</v>
      </c>
      <c r="B31" s="490"/>
      <c r="C31" s="489" t="s">
        <v>236</v>
      </c>
      <c r="D31" s="490"/>
      <c r="E31" s="489" t="s">
        <v>237</v>
      </c>
      <c r="F31" s="489" t="s">
        <v>238</v>
      </c>
      <c r="G31" s="491" t="s">
        <v>107</v>
      </c>
      <c r="H31" s="491" t="s">
        <v>129</v>
      </c>
      <c r="I31" s="491">
        <v>250</v>
      </c>
      <c r="J31" s="491">
        <v>2017</v>
      </c>
      <c r="K31" s="493">
        <v>45200</v>
      </c>
      <c r="L31" s="491" t="s">
        <v>118</v>
      </c>
      <c r="M31" s="509">
        <v>250</v>
      </c>
      <c r="N31" s="509">
        <v>250</v>
      </c>
      <c r="O31" s="509"/>
      <c r="P31" s="509">
        <v>197</v>
      </c>
      <c r="Q31" s="509"/>
      <c r="R31" s="509">
        <v>144</v>
      </c>
      <c r="S31" s="509"/>
      <c r="T31" s="509">
        <v>91</v>
      </c>
      <c r="U31" s="509"/>
      <c r="V31" s="509">
        <v>84</v>
      </c>
      <c r="W31" s="509"/>
      <c r="X31" s="509">
        <v>77</v>
      </c>
      <c r="Y31" s="509"/>
      <c r="Z31" s="509">
        <v>70</v>
      </c>
      <c r="AA31" s="509"/>
      <c r="AB31" s="509">
        <v>64</v>
      </c>
      <c r="AC31" s="509"/>
      <c r="AD31" s="509">
        <v>57</v>
      </c>
      <c r="AE31" s="509"/>
      <c r="AF31" s="509">
        <v>50</v>
      </c>
      <c r="AG31" s="509"/>
      <c r="AH31" s="509">
        <v>44</v>
      </c>
      <c r="AI31" s="509"/>
      <c r="AJ31" s="509">
        <v>37</v>
      </c>
      <c r="AK31" s="509"/>
      <c r="AL31" s="509">
        <v>30</v>
      </c>
      <c r="AM31" s="509"/>
      <c r="AN31" s="509">
        <v>23</v>
      </c>
      <c r="AO31" s="509">
        <v>23</v>
      </c>
      <c r="AP31" s="489" t="s">
        <v>1422</v>
      </c>
      <c r="AQ31" s="526"/>
      <c r="AR31" s="489" t="s">
        <v>247</v>
      </c>
      <c r="AS31" s="489" t="s">
        <v>248</v>
      </c>
      <c r="AT31" s="491" t="s">
        <v>1451</v>
      </c>
      <c r="AU31" s="491" t="s">
        <v>179</v>
      </c>
      <c r="AV31" s="491" t="s">
        <v>180</v>
      </c>
      <c r="AW31" s="491" t="s">
        <v>107</v>
      </c>
      <c r="AX31" s="491" t="s">
        <v>108</v>
      </c>
      <c r="AY31" s="491" t="s">
        <v>134</v>
      </c>
      <c r="AZ31" s="491" t="s">
        <v>117</v>
      </c>
      <c r="BA31" s="527">
        <v>649.89700000000005</v>
      </c>
      <c r="BB31" s="491">
        <v>2022</v>
      </c>
      <c r="BC31" s="496">
        <v>45170</v>
      </c>
      <c r="BD31" s="507">
        <v>45657</v>
      </c>
      <c r="BE31" s="490">
        <v>0.01</v>
      </c>
      <c r="BF31" s="490">
        <v>0.02</v>
      </c>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v>0.02</v>
      </c>
      <c r="CH31" s="498">
        <v>100</v>
      </c>
      <c r="CI31" s="498">
        <v>100</v>
      </c>
      <c r="CJ31" s="499" t="s">
        <v>119</v>
      </c>
      <c r="CK31" s="500">
        <v>7569</v>
      </c>
      <c r="CL31" s="498">
        <v>100</v>
      </c>
      <c r="CM31" s="498">
        <v>100</v>
      </c>
      <c r="CN31" s="499" t="s">
        <v>119</v>
      </c>
      <c r="CO31" s="500">
        <v>7569</v>
      </c>
      <c r="CP31" s="498">
        <v>100</v>
      </c>
      <c r="CQ31" s="498">
        <v>0</v>
      </c>
      <c r="CR31" s="499" t="s">
        <v>119</v>
      </c>
      <c r="CS31" s="498"/>
      <c r="CT31" s="498"/>
      <c r="CU31" s="499"/>
      <c r="CV31" s="498"/>
      <c r="CW31" s="498"/>
      <c r="CX31" s="499"/>
      <c r="CY31" s="498"/>
      <c r="CZ31" s="498"/>
      <c r="DA31" s="499"/>
      <c r="DB31" s="498"/>
      <c r="DC31" s="498"/>
      <c r="DD31" s="499"/>
      <c r="DE31" s="498"/>
      <c r="DF31" s="498"/>
      <c r="DG31" s="499"/>
      <c r="DH31" s="498"/>
      <c r="DI31" s="498"/>
      <c r="DJ31" s="499"/>
      <c r="DK31" s="498"/>
      <c r="DL31" s="498"/>
      <c r="DM31" s="499"/>
      <c r="DN31" s="498"/>
      <c r="DO31" s="498"/>
      <c r="DP31" s="499"/>
      <c r="DQ31" s="498"/>
      <c r="DR31" s="498"/>
      <c r="DS31" s="499"/>
      <c r="DT31" s="498"/>
      <c r="DU31" s="498"/>
      <c r="DV31" s="499"/>
      <c r="DW31" s="498"/>
      <c r="DX31" s="498"/>
      <c r="DY31" s="499"/>
      <c r="DZ31" s="498"/>
      <c r="EA31" s="498"/>
      <c r="EB31" s="499"/>
      <c r="EC31" s="498"/>
      <c r="ED31" s="498"/>
      <c r="EE31" s="499"/>
      <c r="EF31" s="498"/>
      <c r="EG31" s="498"/>
      <c r="EH31" s="499"/>
      <c r="EI31" s="498"/>
      <c r="EJ31" s="498"/>
      <c r="EK31" s="499"/>
      <c r="EL31" s="498"/>
      <c r="EM31" s="498"/>
      <c r="EN31" s="499"/>
      <c r="EO31" s="498"/>
      <c r="EP31" s="498"/>
      <c r="EQ31" s="499"/>
      <c r="ER31" s="498"/>
      <c r="ES31" s="498"/>
      <c r="ET31" s="499"/>
      <c r="EU31" s="498"/>
      <c r="EV31" s="498"/>
      <c r="EW31" s="499"/>
      <c r="EX31" s="498"/>
      <c r="EY31" s="498"/>
      <c r="EZ31" s="499"/>
      <c r="FA31" s="498"/>
      <c r="FB31" s="498"/>
      <c r="FC31" s="499"/>
      <c r="FD31" s="498"/>
      <c r="FE31" s="498"/>
      <c r="FF31" s="499"/>
      <c r="FG31" s="498"/>
      <c r="FH31" s="498"/>
      <c r="FI31" s="499"/>
      <c r="FJ31" s="498"/>
      <c r="FK31" s="498"/>
      <c r="FL31" s="499"/>
      <c r="FM31" s="498"/>
      <c r="FN31" s="498"/>
      <c r="FO31" s="499"/>
      <c r="FP31" s="501">
        <v>200</v>
      </c>
      <c r="FQ31" s="502" t="s">
        <v>12</v>
      </c>
      <c r="FR31" s="502" t="s">
        <v>242</v>
      </c>
      <c r="FS31" s="502" t="s">
        <v>249</v>
      </c>
      <c r="FT31" s="502" t="s">
        <v>1416</v>
      </c>
      <c r="FU31" s="502" t="s">
        <v>244</v>
      </c>
      <c r="FV31" s="502" t="s">
        <v>245</v>
      </c>
      <c r="FW31" s="502"/>
      <c r="FX31" s="502"/>
      <c r="FY31" s="502"/>
      <c r="FZ31" s="502"/>
      <c r="GA31" s="502"/>
      <c r="GB31" s="502"/>
    </row>
    <row r="32" spans="1:184" s="503" customFormat="1" ht="90.75" customHeight="1" x14ac:dyDescent="0.25">
      <c r="A32" s="489" t="s">
        <v>103</v>
      </c>
      <c r="B32" s="490"/>
      <c r="C32" s="489" t="s">
        <v>236</v>
      </c>
      <c r="D32" s="490"/>
      <c r="E32" s="489" t="s">
        <v>237</v>
      </c>
      <c r="F32" s="489" t="s">
        <v>238</v>
      </c>
      <c r="G32" s="491" t="s">
        <v>107</v>
      </c>
      <c r="H32" s="491" t="s">
        <v>129</v>
      </c>
      <c r="I32" s="491">
        <v>250</v>
      </c>
      <c r="J32" s="491">
        <v>2017</v>
      </c>
      <c r="K32" s="493">
        <v>45200</v>
      </c>
      <c r="L32" s="491" t="s">
        <v>118</v>
      </c>
      <c r="M32" s="509">
        <v>250</v>
      </c>
      <c r="N32" s="509">
        <v>250</v>
      </c>
      <c r="O32" s="509"/>
      <c r="P32" s="509">
        <v>197</v>
      </c>
      <c r="Q32" s="509"/>
      <c r="R32" s="509">
        <v>144</v>
      </c>
      <c r="S32" s="509"/>
      <c r="T32" s="509">
        <v>91</v>
      </c>
      <c r="U32" s="509"/>
      <c r="V32" s="509">
        <v>84</v>
      </c>
      <c r="W32" s="509"/>
      <c r="X32" s="509">
        <v>77</v>
      </c>
      <c r="Y32" s="509"/>
      <c r="Z32" s="509">
        <v>70</v>
      </c>
      <c r="AA32" s="509"/>
      <c r="AB32" s="509">
        <v>64</v>
      </c>
      <c r="AC32" s="509"/>
      <c r="AD32" s="509">
        <v>57</v>
      </c>
      <c r="AE32" s="509"/>
      <c r="AF32" s="509">
        <v>50</v>
      </c>
      <c r="AG32" s="509"/>
      <c r="AH32" s="509">
        <v>44</v>
      </c>
      <c r="AI32" s="509"/>
      <c r="AJ32" s="509">
        <v>37</v>
      </c>
      <c r="AK32" s="509"/>
      <c r="AL32" s="509">
        <v>30</v>
      </c>
      <c r="AM32" s="509"/>
      <c r="AN32" s="509">
        <v>23</v>
      </c>
      <c r="AO32" s="509">
        <v>23</v>
      </c>
      <c r="AP32" s="489" t="s">
        <v>250</v>
      </c>
      <c r="AQ32" s="504">
        <v>0.02</v>
      </c>
      <c r="AR32" s="489" t="s">
        <v>251</v>
      </c>
      <c r="AS32" s="489" t="s">
        <v>252</v>
      </c>
      <c r="AT32" s="491" t="s">
        <v>1452</v>
      </c>
      <c r="AU32" s="491" t="s">
        <v>179</v>
      </c>
      <c r="AV32" s="491" t="s">
        <v>180</v>
      </c>
      <c r="AW32" s="491" t="s">
        <v>107</v>
      </c>
      <c r="AX32" s="491" t="s">
        <v>115</v>
      </c>
      <c r="AY32" s="491" t="s">
        <v>134</v>
      </c>
      <c r="AZ32" s="491" t="s">
        <v>117</v>
      </c>
      <c r="BA32" s="527">
        <v>68.873000000000005</v>
      </c>
      <c r="BB32" s="491">
        <v>2022</v>
      </c>
      <c r="BC32" s="496">
        <v>45170</v>
      </c>
      <c r="BD32" s="497" t="s">
        <v>118</v>
      </c>
      <c r="BE32" s="520">
        <v>68.873999999999995</v>
      </c>
      <c r="BF32" s="520">
        <v>68.878</v>
      </c>
      <c r="BG32" s="520">
        <v>68.882000000000005</v>
      </c>
      <c r="BH32" s="520">
        <v>68.885999999999996</v>
      </c>
      <c r="BI32" s="520">
        <v>68.89</v>
      </c>
      <c r="BJ32" s="520">
        <v>68.894000000000005</v>
      </c>
      <c r="BK32" s="520">
        <v>68.897999999999996</v>
      </c>
      <c r="BL32" s="520">
        <v>68.902000000000001</v>
      </c>
      <c r="BM32" s="520">
        <v>68.906000000000006</v>
      </c>
      <c r="BN32" s="520">
        <v>68.91</v>
      </c>
      <c r="BO32" s="520">
        <v>68.914000000000001</v>
      </c>
      <c r="BP32" s="520">
        <v>68.918000000000006</v>
      </c>
      <c r="BQ32" s="520">
        <v>68.921999999999997</v>
      </c>
      <c r="BR32" s="520">
        <v>68.926000000000002</v>
      </c>
      <c r="BS32" s="520">
        <v>68.930000000000007</v>
      </c>
      <c r="BT32" s="520">
        <v>68.933999999999997</v>
      </c>
      <c r="BU32" s="520">
        <v>68.938000000000002</v>
      </c>
      <c r="BV32" s="520">
        <v>68.941999999999993</v>
      </c>
      <c r="BW32" s="520">
        <v>68.945999999999998</v>
      </c>
      <c r="BX32" s="520">
        <v>68.95</v>
      </c>
      <c r="BY32" s="520">
        <v>68.953999999999994</v>
      </c>
      <c r="BZ32" s="520">
        <v>68.957999999999998</v>
      </c>
      <c r="CA32" s="520">
        <v>68.962000000000003</v>
      </c>
      <c r="CB32" s="520">
        <v>68.965999999999994</v>
      </c>
      <c r="CC32" s="520">
        <v>68.97</v>
      </c>
      <c r="CD32" s="520">
        <v>68.974000000000004</v>
      </c>
      <c r="CE32" s="520">
        <v>68.977999999999994</v>
      </c>
      <c r="CF32" s="520">
        <v>68.981999999999999</v>
      </c>
      <c r="CG32" s="520">
        <f>SUM(BE32:CF32)</f>
        <v>1929.9839999999999</v>
      </c>
      <c r="CH32" s="498">
        <v>15000</v>
      </c>
      <c r="CI32" s="499"/>
      <c r="CJ32" s="499" t="s">
        <v>119</v>
      </c>
      <c r="CK32" s="500">
        <v>7569</v>
      </c>
      <c r="CL32" s="498">
        <v>15000</v>
      </c>
      <c r="CM32" s="499"/>
      <c r="CN32" s="499" t="s">
        <v>119</v>
      </c>
      <c r="CO32" s="500">
        <v>7569</v>
      </c>
      <c r="CP32" s="498">
        <v>15000</v>
      </c>
      <c r="CQ32" s="498">
        <v>0</v>
      </c>
      <c r="CR32" s="499" t="s">
        <v>119</v>
      </c>
      <c r="CS32" s="498">
        <v>15000</v>
      </c>
      <c r="CT32" s="498">
        <v>0</v>
      </c>
      <c r="CU32" s="499" t="s">
        <v>119</v>
      </c>
      <c r="CV32" s="498">
        <v>15000</v>
      </c>
      <c r="CW32" s="498">
        <v>0</v>
      </c>
      <c r="CX32" s="499" t="s">
        <v>119</v>
      </c>
      <c r="CY32" s="498">
        <v>15000</v>
      </c>
      <c r="CZ32" s="498">
        <v>0</v>
      </c>
      <c r="DA32" s="499" t="s">
        <v>119</v>
      </c>
      <c r="DB32" s="498">
        <v>15000</v>
      </c>
      <c r="DC32" s="498">
        <v>0</v>
      </c>
      <c r="DD32" s="499" t="s">
        <v>119</v>
      </c>
      <c r="DE32" s="498">
        <v>15000</v>
      </c>
      <c r="DF32" s="498">
        <v>0</v>
      </c>
      <c r="DG32" s="499" t="s">
        <v>119</v>
      </c>
      <c r="DH32" s="498">
        <v>15000</v>
      </c>
      <c r="DI32" s="498">
        <v>0</v>
      </c>
      <c r="DJ32" s="499" t="s">
        <v>119</v>
      </c>
      <c r="DK32" s="498">
        <v>15000</v>
      </c>
      <c r="DL32" s="498">
        <v>0</v>
      </c>
      <c r="DM32" s="499" t="s">
        <v>119</v>
      </c>
      <c r="DN32" s="498">
        <v>15000</v>
      </c>
      <c r="DO32" s="498">
        <v>0</v>
      </c>
      <c r="DP32" s="499" t="s">
        <v>119</v>
      </c>
      <c r="DQ32" s="498">
        <v>15000</v>
      </c>
      <c r="DR32" s="498">
        <v>0</v>
      </c>
      <c r="DS32" s="499" t="s">
        <v>119</v>
      </c>
      <c r="DT32" s="498">
        <v>15000</v>
      </c>
      <c r="DU32" s="498">
        <v>0</v>
      </c>
      <c r="DV32" s="499" t="s">
        <v>119</v>
      </c>
      <c r="DW32" s="498">
        <v>15000</v>
      </c>
      <c r="DX32" s="498">
        <v>0</v>
      </c>
      <c r="DY32" s="499" t="s">
        <v>119</v>
      </c>
      <c r="DZ32" s="498">
        <v>15000</v>
      </c>
      <c r="EA32" s="498">
        <v>0</v>
      </c>
      <c r="EB32" s="499" t="s">
        <v>119</v>
      </c>
      <c r="EC32" s="498">
        <v>15000</v>
      </c>
      <c r="ED32" s="498">
        <v>0</v>
      </c>
      <c r="EE32" s="499" t="s">
        <v>119</v>
      </c>
      <c r="EF32" s="498">
        <v>15000</v>
      </c>
      <c r="EG32" s="498">
        <v>0</v>
      </c>
      <c r="EH32" s="499" t="s">
        <v>119</v>
      </c>
      <c r="EI32" s="498">
        <v>15000</v>
      </c>
      <c r="EJ32" s="498">
        <v>0</v>
      </c>
      <c r="EK32" s="499" t="s">
        <v>119</v>
      </c>
      <c r="EL32" s="498">
        <v>15000</v>
      </c>
      <c r="EM32" s="498">
        <v>0</v>
      </c>
      <c r="EN32" s="499" t="s">
        <v>119</v>
      </c>
      <c r="EO32" s="498">
        <v>15000</v>
      </c>
      <c r="EP32" s="498">
        <v>0</v>
      </c>
      <c r="EQ32" s="499" t="s">
        <v>119</v>
      </c>
      <c r="ER32" s="498">
        <v>15000</v>
      </c>
      <c r="ES32" s="498">
        <v>0</v>
      </c>
      <c r="ET32" s="499" t="s">
        <v>119</v>
      </c>
      <c r="EU32" s="498">
        <v>15000</v>
      </c>
      <c r="EV32" s="498">
        <v>0</v>
      </c>
      <c r="EW32" s="499" t="s">
        <v>119</v>
      </c>
      <c r="EX32" s="498">
        <v>15000</v>
      </c>
      <c r="EY32" s="498">
        <v>0</v>
      </c>
      <c r="EZ32" s="499" t="s">
        <v>119</v>
      </c>
      <c r="FA32" s="498">
        <v>15000</v>
      </c>
      <c r="FB32" s="498">
        <v>0</v>
      </c>
      <c r="FC32" s="499" t="s">
        <v>119</v>
      </c>
      <c r="FD32" s="498">
        <v>15000</v>
      </c>
      <c r="FE32" s="498">
        <v>0</v>
      </c>
      <c r="FF32" s="499" t="s">
        <v>119</v>
      </c>
      <c r="FG32" s="498">
        <v>15000</v>
      </c>
      <c r="FH32" s="498">
        <v>0</v>
      </c>
      <c r="FI32" s="499" t="s">
        <v>119</v>
      </c>
      <c r="FJ32" s="498">
        <v>15000</v>
      </c>
      <c r="FK32" s="498">
        <v>0</v>
      </c>
      <c r="FL32" s="499" t="s">
        <v>119</v>
      </c>
      <c r="FM32" s="498">
        <v>15000</v>
      </c>
      <c r="FN32" s="498">
        <v>0</v>
      </c>
      <c r="FO32" s="499" t="s">
        <v>119</v>
      </c>
      <c r="FP32" s="501">
        <f t="shared" si="0"/>
        <v>420000</v>
      </c>
      <c r="FQ32" s="502" t="s">
        <v>12</v>
      </c>
      <c r="FR32" s="502" t="s">
        <v>242</v>
      </c>
      <c r="FS32" s="502" t="s">
        <v>253</v>
      </c>
      <c r="FT32" s="502" t="s">
        <v>1417</v>
      </c>
      <c r="FU32" s="502" t="s">
        <v>254</v>
      </c>
      <c r="FV32" s="502" t="s">
        <v>245</v>
      </c>
      <c r="FW32" s="528"/>
      <c r="FX32" s="528"/>
      <c r="FY32" s="528"/>
      <c r="FZ32" s="528"/>
      <c r="GA32" s="528"/>
      <c r="GB32" s="528"/>
    </row>
    <row r="33" spans="1:184" s="503" customFormat="1" ht="90.75" customHeight="1" x14ac:dyDescent="0.25">
      <c r="A33" s="489" t="s">
        <v>103</v>
      </c>
      <c r="B33" s="490"/>
      <c r="C33" s="489" t="s">
        <v>236</v>
      </c>
      <c r="D33" s="490"/>
      <c r="E33" s="489" t="s">
        <v>237</v>
      </c>
      <c r="F33" s="489" t="s">
        <v>238</v>
      </c>
      <c r="G33" s="491" t="s">
        <v>107</v>
      </c>
      <c r="H33" s="491" t="s">
        <v>129</v>
      </c>
      <c r="I33" s="491">
        <v>250</v>
      </c>
      <c r="J33" s="491">
        <v>2017</v>
      </c>
      <c r="K33" s="493">
        <v>45200</v>
      </c>
      <c r="L33" s="491" t="s">
        <v>118</v>
      </c>
      <c r="M33" s="509">
        <v>250</v>
      </c>
      <c r="N33" s="509">
        <v>250</v>
      </c>
      <c r="O33" s="509"/>
      <c r="P33" s="509">
        <v>197</v>
      </c>
      <c r="Q33" s="509"/>
      <c r="R33" s="509">
        <v>144</v>
      </c>
      <c r="S33" s="509"/>
      <c r="T33" s="509">
        <v>91</v>
      </c>
      <c r="U33" s="509"/>
      <c r="V33" s="509">
        <v>84</v>
      </c>
      <c r="W33" s="509"/>
      <c r="X33" s="509">
        <v>77</v>
      </c>
      <c r="Y33" s="509"/>
      <c r="Z33" s="509">
        <v>70</v>
      </c>
      <c r="AA33" s="509"/>
      <c r="AB33" s="509">
        <v>64</v>
      </c>
      <c r="AC33" s="509"/>
      <c r="AD33" s="509">
        <v>57</v>
      </c>
      <c r="AE33" s="509"/>
      <c r="AF33" s="509">
        <v>50</v>
      </c>
      <c r="AG33" s="509"/>
      <c r="AH33" s="509">
        <v>44</v>
      </c>
      <c r="AI33" s="509"/>
      <c r="AJ33" s="509">
        <v>37</v>
      </c>
      <c r="AK33" s="509"/>
      <c r="AL33" s="509">
        <v>30</v>
      </c>
      <c r="AM33" s="509"/>
      <c r="AN33" s="509">
        <v>23</v>
      </c>
      <c r="AO33" s="509">
        <v>23</v>
      </c>
      <c r="AP33" s="489" t="s">
        <v>1421</v>
      </c>
      <c r="AQ33" s="504">
        <v>1.4999999999999999E-2</v>
      </c>
      <c r="AR33" s="489" t="s">
        <v>1419</v>
      </c>
      <c r="AS33" s="489" t="s">
        <v>1420</v>
      </c>
      <c r="AT33" s="491" t="s">
        <v>1452</v>
      </c>
      <c r="AU33" s="491" t="s">
        <v>179</v>
      </c>
      <c r="AV33" s="491" t="s">
        <v>180</v>
      </c>
      <c r="AW33" s="491" t="s">
        <v>107</v>
      </c>
      <c r="AX33" s="491" t="s">
        <v>560</v>
      </c>
      <c r="AY33" s="491" t="s">
        <v>134</v>
      </c>
      <c r="AZ33" s="491" t="s">
        <v>117</v>
      </c>
      <c r="BA33" s="527" t="s">
        <v>117</v>
      </c>
      <c r="BB33" s="491" t="s">
        <v>117</v>
      </c>
      <c r="BC33" s="496">
        <v>45658</v>
      </c>
      <c r="BD33" s="497" t="s">
        <v>118</v>
      </c>
      <c r="BE33" s="520"/>
      <c r="BF33" s="520"/>
      <c r="BG33" s="520">
        <v>590000</v>
      </c>
      <c r="BH33" s="520">
        <v>590000</v>
      </c>
      <c r="BI33" s="520">
        <v>590000</v>
      </c>
      <c r="BJ33" s="520">
        <v>590000</v>
      </c>
      <c r="BK33" s="520">
        <v>590000</v>
      </c>
      <c r="BL33" s="520">
        <v>590000</v>
      </c>
      <c r="BM33" s="520">
        <v>590000</v>
      </c>
      <c r="BN33" s="520">
        <v>590000</v>
      </c>
      <c r="BO33" s="520">
        <v>590000</v>
      </c>
      <c r="BP33" s="520">
        <v>590000</v>
      </c>
      <c r="BQ33" s="520">
        <v>590000</v>
      </c>
      <c r="BR33" s="520">
        <v>590000</v>
      </c>
      <c r="BS33" s="520">
        <v>590000</v>
      </c>
      <c r="BT33" s="520">
        <v>590000</v>
      </c>
      <c r="BU33" s="520">
        <v>590000</v>
      </c>
      <c r="BV33" s="520">
        <v>590000</v>
      </c>
      <c r="BW33" s="520">
        <v>590000</v>
      </c>
      <c r="BX33" s="520">
        <v>590000</v>
      </c>
      <c r="BY33" s="520">
        <v>590000</v>
      </c>
      <c r="BZ33" s="520">
        <v>590000</v>
      </c>
      <c r="CA33" s="520">
        <v>590000</v>
      </c>
      <c r="CB33" s="520">
        <v>590000</v>
      </c>
      <c r="CC33" s="520">
        <v>590000</v>
      </c>
      <c r="CD33" s="520">
        <v>590000</v>
      </c>
      <c r="CE33" s="520">
        <v>590000</v>
      </c>
      <c r="CF33" s="520">
        <v>590000</v>
      </c>
      <c r="CG33" s="520">
        <v>590000</v>
      </c>
      <c r="CH33" s="498">
        <v>100</v>
      </c>
      <c r="CI33" s="498">
        <v>100</v>
      </c>
      <c r="CJ33" s="499" t="s">
        <v>119</v>
      </c>
      <c r="CK33" s="500">
        <v>7569</v>
      </c>
      <c r="CL33" s="498"/>
      <c r="CM33" s="498"/>
      <c r="CN33" s="499"/>
      <c r="CO33" s="500"/>
      <c r="CP33" s="498"/>
      <c r="CQ33" s="498"/>
      <c r="CR33" s="499"/>
      <c r="CS33" s="498">
        <v>100</v>
      </c>
      <c r="CT33" s="498">
        <v>0</v>
      </c>
      <c r="CU33" s="499" t="s">
        <v>119</v>
      </c>
      <c r="CV33" s="498">
        <v>100</v>
      </c>
      <c r="CW33" s="498">
        <v>0</v>
      </c>
      <c r="CX33" s="499" t="s">
        <v>119</v>
      </c>
      <c r="CY33" s="498">
        <v>100</v>
      </c>
      <c r="CZ33" s="498">
        <v>0</v>
      </c>
      <c r="DA33" s="499" t="s">
        <v>119</v>
      </c>
      <c r="DB33" s="498">
        <v>100</v>
      </c>
      <c r="DC33" s="498">
        <v>0</v>
      </c>
      <c r="DD33" s="499" t="s">
        <v>119</v>
      </c>
      <c r="DE33" s="498">
        <v>100</v>
      </c>
      <c r="DF33" s="498">
        <v>0</v>
      </c>
      <c r="DG33" s="499" t="s">
        <v>119</v>
      </c>
      <c r="DH33" s="498">
        <v>100</v>
      </c>
      <c r="DI33" s="498">
        <v>0</v>
      </c>
      <c r="DJ33" s="499" t="s">
        <v>119</v>
      </c>
      <c r="DK33" s="498">
        <v>100</v>
      </c>
      <c r="DL33" s="498">
        <v>0</v>
      </c>
      <c r="DM33" s="499" t="s">
        <v>119</v>
      </c>
      <c r="DN33" s="498">
        <v>100</v>
      </c>
      <c r="DO33" s="498">
        <v>0</v>
      </c>
      <c r="DP33" s="499" t="s">
        <v>119</v>
      </c>
      <c r="DQ33" s="498">
        <v>100</v>
      </c>
      <c r="DR33" s="498">
        <v>0</v>
      </c>
      <c r="DS33" s="499" t="s">
        <v>119</v>
      </c>
      <c r="DT33" s="498">
        <v>100</v>
      </c>
      <c r="DU33" s="498">
        <v>0</v>
      </c>
      <c r="DV33" s="499" t="s">
        <v>119</v>
      </c>
      <c r="DW33" s="498">
        <v>100</v>
      </c>
      <c r="DX33" s="498">
        <v>0</v>
      </c>
      <c r="DY33" s="499" t="s">
        <v>119</v>
      </c>
      <c r="DZ33" s="498">
        <v>100</v>
      </c>
      <c r="EA33" s="498">
        <v>0</v>
      </c>
      <c r="EB33" s="499" t="s">
        <v>119</v>
      </c>
      <c r="EC33" s="498">
        <v>100</v>
      </c>
      <c r="ED33" s="498">
        <v>0</v>
      </c>
      <c r="EE33" s="499" t="s">
        <v>119</v>
      </c>
      <c r="EF33" s="498">
        <v>100</v>
      </c>
      <c r="EG33" s="498">
        <v>0</v>
      </c>
      <c r="EH33" s="499" t="s">
        <v>119</v>
      </c>
      <c r="EI33" s="498">
        <v>100</v>
      </c>
      <c r="EJ33" s="498">
        <v>0</v>
      </c>
      <c r="EK33" s="499" t="s">
        <v>119</v>
      </c>
      <c r="EL33" s="498">
        <v>100</v>
      </c>
      <c r="EM33" s="498">
        <v>0</v>
      </c>
      <c r="EN33" s="499" t="s">
        <v>119</v>
      </c>
      <c r="EO33" s="498">
        <v>100</v>
      </c>
      <c r="EP33" s="498">
        <v>0</v>
      </c>
      <c r="EQ33" s="499" t="s">
        <v>119</v>
      </c>
      <c r="ER33" s="498">
        <v>100</v>
      </c>
      <c r="ES33" s="498">
        <v>0</v>
      </c>
      <c r="ET33" s="499" t="s">
        <v>119</v>
      </c>
      <c r="EU33" s="498">
        <v>100</v>
      </c>
      <c r="EV33" s="498">
        <v>0</v>
      </c>
      <c r="EW33" s="499" t="s">
        <v>119</v>
      </c>
      <c r="EX33" s="498">
        <v>100</v>
      </c>
      <c r="EY33" s="498">
        <v>0</v>
      </c>
      <c r="EZ33" s="499" t="s">
        <v>119</v>
      </c>
      <c r="FA33" s="498">
        <v>100</v>
      </c>
      <c r="FB33" s="498">
        <v>0</v>
      </c>
      <c r="FC33" s="499" t="s">
        <v>119</v>
      </c>
      <c r="FD33" s="498">
        <v>100</v>
      </c>
      <c r="FE33" s="498">
        <v>0</v>
      </c>
      <c r="FF33" s="499" t="s">
        <v>119</v>
      </c>
      <c r="FG33" s="498">
        <v>100</v>
      </c>
      <c r="FH33" s="498">
        <v>0</v>
      </c>
      <c r="FI33" s="499" t="s">
        <v>119</v>
      </c>
      <c r="FJ33" s="498">
        <v>100</v>
      </c>
      <c r="FK33" s="498">
        <v>0</v>
      </c>
      <c r="FL33" s="499" t="s">
        <v>119</v>
      </c>
      <c r="FM33" s="498">
        <v>100</v>
      </c>
      <c r="FN33" s="498">
        <v>0</v>
      </c>
      <c r="FO33" s="499" t="s">
        <v>119</v>
      </c>
      <c r="FP33" s="501">
        <f t="shared" ref="FP33" si="5">CH33+CL33+CP33+CS33+CV33+CY33+DB33+DE33+DH33+DK33+DN33+DQ33+DT33+DW33+DZ33+EC33+EF33+EI33+EL33+EO33+ER33+EU33+EX33+FA33+FD33+FG33+FJ33+FM33</f>
        <v>2600</v>
      </c>
      <c r="FQ33" s="502" t="s">
        <v>12</v>
      </c>
      <c r="FR33" s="502" t="s">
        <v>242</v>
      </c>
      <c r="FS33" s="502" t="s">
        <v>1428</v>
      </c>
      <c r="FT33" s="502" t="s">
        <v>1427</v>
      </c>
      <c r="FU33" s="502" t="s">
        <v>244</v>
      </c>
      <c r="FV33" s="502" t="s">
        <v>245</v>
      </c>
      <c r="FW33" s="502"/>
      <c r="FX33" s="502"/>
      <c r="FY33" s="502"/>
      <c r="FZ33" s="502"/>
      <c r="GA33" s="502"/>
      <c r="GB33" s="502"/>
    </row>
    <row r="34" spans="1:184" s="503" customFormat="1" ht="90.75" customHeight="1" x14ac:dyDescent="0.25">
      <c r="A34" s="489" t="s">
        <v>103</v>
      </c>
      <c r="B34" s="490"/>
      <c r="C34" s="489" t="s">
        <v>255</v>
      </c>
      <c r="D34" s="490">
        <v>0.04</v>
      </c>
      <c r="E34" s="489" t="s">
        <v>256</v>
      </c>
      <c r="F34" s="489" t="s">
        <v>257</v>
      </c>
      <c r="G34" s="491" t="s">
        <v>107</v>
      </c>
      <c r="H34" s="491" t="s">
        <v>108</v>
      </c>
      <c r="I34" s="505">
        <v>0.42</v>
      </c>
      <c r="J34" s="491">
        <v>2022</v>
      </c>
      <c r="K34" s="493">
        <v>45200</v>
      </c>
      <c r="L34" s="491" t="s">
        <v>118</v>
      </c>
      <c r="M34" s="490">
        <v>0.42</v>
      </c>
      <c r="N34" s="490">
        <v>0.42</v>
      </c>
      <c r="O34" s="490">
        <v>0.42</v>
      </c>
      <c r="P34" s="490">
        <v>0.42</v>
      </c>
      <c r="Q34" s="490">
        <v>0.42</v>
      </c>
      <c r="R34" s="490">
        <v>0.42</v>
      </c>
      <c r="S34" s="490">
        <v>0.42</v>
      </c>
      <c r="T34" s="490">
        <v>0.42</v>
      </c>
      <c r="U34" s="490">
        <v>0.42</v>
      </c>
      <c r="V34" s="490">
        <v>0.9</v>
      </c>
      <c r="W34" s="490">
        <v>0.9</v>
      </c>
      <c r="X34" s="490">
        <v>0.9</v>
      </c>
      <c r="Y34" s="490">
        <v>0.9</v>
      </c>
      <c r="Z34" s="490">
        <v>0.9</v>
      </c>
      <c r="AA34" s="490">
        <v>0.9</v>
      </c>
      <c r="AB34" s="490">
        <v>0.9</v>
      </c>
      <c r="AC34" s="490">
        <v>0.9</v>
      </c>
      <c r="AD34" s="490">
        <v>0.9</v>
      </c>
      <c r="AE34" s="490">
        <v>0.9</v>
      </c>
      <c r="AF34" s="490">
        <v>0.9</v>
      </c>
      <c r="AG34" s="490">
        <v>0.9</v>
      </c>
      <c r="AH34" s="490">
        <v>0.9</v>
      </c>
      <c r="AI34" s="490">
        <v>0.9</v>
      </c>
      <c r="AJ34" s="490">
        <v>0.9</v>
      </c>
      <c r="AK34" s="490">
        <v>0.9</v>
      </c>
      <c r="AL34" s="490">
        <v>0.9</v>
      </c>
      <c r="AM34" s="490">
        <v>0.9</v>
      </c>
      <c r="AN34" s="490">
        <v>0.9</v>
      </c>
      <c r="AO34" s="490">
        <v>0.9</v>
      </c>
      <c r="AP34" s="489" t="s">
        <v>258</v>
      </c>
      <c r="AQ34" s="504">
        <v>2.5000000000000001E-2</v>
      </c>
      <c r="AR34" s="489" t="s">
        <v>259</v>
      </c>
      <c r="AS34" s="489" t="s">
        <v>260</v>
      </c>
      <c r="AT34" s="491" t="s">
        <v>1452</v>
      </c>
      <c r="AU34" s="491" t="s">
        <v>261</v>
      </c>
      <c r="AV34" s="491" t="s">
        <v>262</v>
      </c>
      <c r="AW34" s="491" t="s">
        <v>107</v>
      </c>
      <c r="AX34" s="491" t="s">
        <v>108</v>
      </c>
      <c r="AY34" s="491" t="s">
        <v>116</v>
      </c>
      <c r="AZ34" s="491">
        <v>296</v>
      </c>
      <c r="BA34" s="505">
        <v>0.3</v>
      </c>
      <c r="BB34" s="491">
        <v>2022</v>
      </c>
      <c r="BC34" s="496">
        <v>45170</v>
      </c>
      <c r="BD34" s="497" t="s">
        <v>118</v>
      </c>
      <c r="BE34" s="490">
        <v>0.3</v>
      </c>
      <c r="BF34" s="490">
        <v>0.3</v>
      </c>
      <c r="BG34" s="490">
        <v>0.3</v>
      </c>
      <c r="BH34" s="490">
        <v>0.3</v>
      </c>
      <c r="BI34" s="490">
        <v>0.3</v>
      </c>
      <c r="BJ34" s="490">
        <v>0.3</v>
      </c>
      <c r="BK34" s="490">
        <v>0.3</v>
      </c>
      <c r="BL34" s="490">
        <v>0.3</v>
      </c>
      <c r="BM34" s="490">
        <v>0.3</v>
      </c>
      <c r="BN34" s="490">
        <v>1</v>
      </c>
      <c r="BO34" s="490">
        <v>1</v>
      </c>
      <c r="BP34" s="490">
        <v>1</v>
      </c>
      <c r="BQ34" s="490">
        <v>1</v>
      </c>
      <c r="BR34" s="490">
        <v>1</v>
      </c>
      <c r="BS34" s="490">
        <v>1</v>
      </c>
      <c r="BT34" s="490">
        <v>1</v>
      </c>
      <c r="BU34" s="490">
        <v>1</v>
      </c>
      <c r="BV34" s="490">
        <v>1</v>
      </c>
      <c r="BW34" s="490">
        <v>1</v>
      </c>
      <c r="BX34" s="490">
        <v>1</v>
      </c>
      <c r="BY34" s="490">
        <v>1</v>
      </c>
      <c r="BZ34" s="490">
        <v>1</v>
      </c>
      <c r="CA34" s="490">
        <v>1</v>
      </c>
      <c r="CB34" s="490">
        <v>1</v>
      </c>
      <c r="CC34" s="490">
        <v>1</v>
      </c>
      <c r="CD34" s="490">
        <v>1</v>
      </c>
      <c r="CE34" s="490">
        <v>1</v>
      </c>
      <c r="CF34" s="490">
        <v>1</v>
      </c>
      <c r="CG34" s="490">
        <v>1</v>
      </c>
      <c r="CH34" s="498" t="s">
        <v>263</v>
      </c>
      <c r="CI34" s="498">
        <f>76090606375/1000000</f>
        <v>76090.606375000003</v>
      </c>
      <c r="CJ34" s="499" t="s">
        <v>119</v>
      </c>
      <c r="CK34" s="489" t="s">
        <v>264</v>
      </c>
      <c r="CL34" s="498">
        <v>83905</v>
      </c>
      <c r="CM34" s="498">
        <v>83905</v>
      </c>
      <c r="CN34" s="499" t="s">
        <v>119</v>
      </c>
      <c r="CO34" s="489" t="s">
        <v>264</v>
      </c>
      <c r="CP34" s="498">
        <v>88822</v>
      </c>
      <c r="CQ34" s="498">
        <v>0</v>
      </c>
      <c r="CR34" s="499" t="s">
        <v>119</v>
      </c>
      <c r="CS34" s="498">
        <v>92979</v>
      </c>
      <c r="CT34" s="498">
        <v>0</v>
      </c>
      <c r="CU34" s="499" t="s">
        <v>119</v>
      </c>
      <c r="CV34" s="498">
        <v>95768</v>
      </c>
      <c r="CW34" s="498">
        <v>0</v>
      </c>
      <c r="CX34" s="499" t="s">
        <v>119</v>
      </c>
      <c r="CY34" s="498">
        <v>98641</v>
      </c>
      <c r="CZ34" s="498">
        <v>0</v>
      </c>
      <c r="DA34" s="499" t="s">
        <v>119</v>
      </c>
      <c r="DB34" s="498">
        <v>101600</v>
      </c>
      <c r="DC34" s="498">
        <v>0</v>
      </c>
      <c r="DD34" s="499" t="s">
        <v>119</v>
      </c>
      <c r="DE34" s="498">
        <v>104648</v>
      </c>
      <c r="DF34" s="498">
        <v>0</v>
      </c>
      <c r="DG34" s="499" t="s">
        <v>119</v>
      </c>
      <c r="DH34" s="498">
        <v>107788</v>
      </c>
      <c r="DI34" s="498">
        <v>0</v>
      </c>
      <c r="DJ34" s="499" t="s">
        <v>119</v>
      </c>
      <c r="DK34" s="498">
        <v>111022</v>
      </c>
      <c r="DL34" s="498">
        <v>0</v>
      </c>
      <c r="DM34" s="499" t="s">
        <v>119</v>
      </c>
      <c r="DN34" s="498">
        <v>114352</v>
      </c>
      <c r="DO34" s="498">
        <v>0</v>
      </c>
      <c r="DP34" s="499" t="s">
        <v>119</v>
      </c>
      <c r="DQ34" s="498">
        <v>117783</v>
      </c>
      <c r="DR34" s="498">
        <v>0</v>
      </c>
      <c r="DS34" s="499" t="s">
        <v>119</v>
      </c>
      <c r="DT34" s="498">
        <v>121316</v>
      </c>
      <c r="DU34" s="498">
        <v>0</v>
      </c>
      <c r="DV34" s="499" t="s">
        <v>119</v>
      </c>
      <c r="DW34" s="498">
        <v>124956</v>
      </c>
      <c r="DX34" s="498">
        <v>0</v>
      </c>
      <c r="DY34" s="499" t="s">
        <v>119</v>
      </c>
      <c r="DZ34" s="498">
        <v>128704</v>
      </c>
      <c r="EA34" s="498">
        <v>0</v>
      </c>
      <c r="EB34" s="499" t="s">
        <v>119</v>
      </c>
      <c r="EC34" s="498">
        <v>132566</v>
      </c>
      <c r="ED34" s="498">
        <v>0</v>
      </c>
      <c r="EE34" s="499" t="s">
        <v>119</v>
      </c>
      <c r="EF34" s="498">
        <v>136543</v>
      </c>
      <c r="EG34" s="498">
        <v>0</v>
      </c>
      <c r="EH34" s="499" t="s">
        <v>119</v>
      </c>
      <c r="EI34" s="498">
        <v>140639</v>
      </c>
      <c r="EJ34" s="498">
        <v>0</v>
      </c>
      <c r="EK34" s="499" t="s">
        <v>119</v>
      </c>
      <c r="EL34" s="498">
        <v>144858</v>
      </c>
      <c r="EM34" s="498">
        <v>0</v>
      </c>
      <c r="EN34" s="499" t="s">
        <v>119</v>
      </c>
      <c r="EO34" s="498">
        <v>149204</v>
      </c>
      <c r="EP34" s="498">
        <v>0</v>
      </c>
      <c r="EQ34" s="499" t="s">
        <v>119</v>
      </c>
      <c r="ER34" s="498">
        <v>153680</v>
      </c>
      <c r="ES34" s="498">
        <v>0</v>
      </c>
      <c r="ET34" s="499" t="s">
        <v>119</v>
      </c>
      <c r="EU34" s="498">
        <v>158290</v>
      </c>
      <c r="EV34" s="498">
        <v>0</v>
      </c>
      <c r="EW34" s="499" t="s">
        <v>119</v>
      </c>
      <c r="EX34" s="498">
        <v>163039</v>
      </c>
      <c r="EY34" s="498">
        <v>0</v>
      </c>
      <c r="EZ34" s="499" t="s">
        <v>119</v>
      </c>
      <c r="FA34" s="498">
        <v>167930</v>
      </c>
      <c r="FB34" s="498">
        <v>0</v>
      </c>
      <c r="FC34" s="499" t="s">
        <v>119</v>
      </c>
      <c r="FD34" s="498">
        <v>172968</v>
      </c>
      <c r="FE34" s="498">
        <v>0</v>
      </c>
      <c r="FF34" s="499" t="s">
        <v>119</v>
      </c>
      <c r="FG34" s="498">
        <v>178157</v>
      </c>
      <c r="FH34" s="498">
        <v>0</v>
      </c>
      <c r="FI34" s="499" t="s">
        <v>119</v>
      </c>
      <c r="FJ34" s="498">
        <v>183502</v>
      </c>
      <c r="FK34" s="498">
        <v>0</v>
      </c>
      <c r="FL34" s="499" t="s">
        <v>119</v>
      </c>
      <c r="FM34" s="498">
        <v>189007</v>
      </c>
      <c r="FN34" s="498">
        <v>0</v>
      </c>
      <c r="FO34" s="499" t="s">
        <v>119</v>
      </c>
      <c r="FP34" s="529">
        <f t="shared" si="0"/>
        <v>4996352</v>
      </c>
      <c r="FQ34" s="502" t="s">
        <v>12</v>
      </c>
      <c r="FR34" s="502" t="s">
        <v>265</v>
      </c>
      <c r="FS34" s="502" t="s">
        <v>266</v>
      </c>
      <c r="FT34" s="502" t="s">
        <v>1337</v>
      </c>
      <c r="FU34" s="502">
        <v>3447165</v>
      </c>
      <c r="FV34" s="502" t="s">
        <v>1338</v>
      </c>
      <c r="FW34" s="519"/>
      <c r="FX34" s="519"/>
      <c r="FY34" s="519"/>
      <c r="FZ34" s="519"/>
      <c r="GA34" s="519"/>
      <c r="GB34" s="519"/>
    </row>
    <row r="35" spans="1:184" s="503" customFormat="1" ht="90.75" customHeight="1" x14ac:dyDescent="0.25">
      <c r="A35" s="489" t="s">
        <v>103</v>
      </c>
      <c r="B35" s="490"/>
      <c r="C35" s="489" t="s">
        <v>255</v>
      </c>
      <c r="D35" s="490"/>
      <c r="E35" s="489" t="s">
        <v>256</v>
      </c>
      <c r="F35" s="489" t="s">
        <v>257</v>
      </c>
      <c r="G35" s="491" t="s">
        <v>107</v>
      </c>
      <c r="H35" s="491" t="s">
        <v>108</v>
      </c>
      <c r="I35" s="505">
        <v>0.42</v>
      </c>
      <c r="J35" s="491">
        <v>2022</v>
      </c>
      <c r="K35" s="493">
        <v>45200</v>
      </c>
      <c r="L35" s="491" t="s">
        <v>118</v>
      </c>
      <c r="M35" s="490">
        <v>0.42</v>
      </c>
      <c r="N35" s="490">
        <v>0.42</v>
      </c>
      <c r="O35" s="490">
        <v>0.42</v>
      </c>
      <c r="P35" s="490">
        <v>0.42</v>
      </c>
      <c r="Q35" s="490">
        <v>0.42</v>
      </c>
      <c r="R35" s="490">
        <v>0.42</v>
      </c>
      <c r="S35" s="490">
        <v>0.42</v>
      </c>
      <c r="T35" s="490">
        <v>0.42</v>
      </c>
      <c r="U35" s="490">
        <v>0.42</v>
      </c>
      <c r="V35" s="490">
        <v>0.9</v>
      </c>
      <c r="W35" s="490">
        <v>0.9</v>
      </c>
      <c r="X35" s="490">
        <v>0.9</v>
      </c>
      <c r="Y35" s="490">
        <v>0.9</v>
      </c>
      <c r="Z35" s="490">
        <v>0.9</v>
      </c>
      <c r="AA35" s="490">
        <v>0.9</v>
      </c>
      <c r="AB35" s="490">
        <v>0.9</v>
      </c>
      <c r="AC35" s="490">
        <v>0.9</v>
      </c>
      <c r="AD35" s="490">
        <v>0.9</v>
      </c>
      <c r="AE35" s="490">
        <v>0.9</v>
      </c>
      <c r="AF35" s="490">
        <v>0.9</v>
      </c>
      <c r="AG35" s="490">
        <v>0.9</v>
      </c>
      <c r="AH35" s="490">
        <v>0.9</v>
      </c>
      <c r="AI35" s="490">
        <v>0.9</v>
      </c>
      <c r="AJ35" s="490">
        <v>0.9</v>
      </c>
      <c r="AK35" s="490">
        <v>0.9</v>
      </c>
      <c r="AL35" s="490">
        <v>0.9</v>
      </c>
      <c r="AM35" s="490">
        <v>0.9</v>
      </c>
      <c r="AN35" s="490">
        <v>0.9</v>
      </c>
      <c r="AO35" s="490">
        <v>0.9</v>
      </c>
      <c r="AP35" s="489" t="s">
        <v>267</v>
      </c>
      <c r="AQ35" s="504">
        <v>1.4999999999999999E-2</v>
      </c>
      <c r="AR35" s="489" t="s">
        <v>268</v>
      </c>
      <c r="AS35" s="489" t="s">
        <v>269</v>
      </c>
      <c r="AT35" s="491" t="s">
        <v>1452</v>
      </c>
      <c r="AU35" s="491" t="s">
        <v>113</v>
      </c>
      <c r="AV35" s="491" t="s">
        <v>163</v>
      </c>
      <c r="AW35" s="491" t="s">
        <v>107</v>
      </c>
      <c r="AX35" s="491" t="s">
        <v>108</v>
      </c>
      <c r="AY35" s="491" t="s">
        <v>116</v>
      </c>
      <c r="AZ35" s="491">
        <v>296</v>
      </c>
      <c r="BA35" s="505">
        <v>0.7</v>
      </c>
      <c r="BB35" s="491">
        <v>2022</v>
      </c>
      <c r="BC35" s="496">
        <v>45170</v>
      </c>
      <c r="BD35" s="497" t="s">
        <v>118</v>
      </c>
      <c r="BE35" s="490">
        <v>0.7</v>
      </c>
      <c r="BF35" s="490">
        <v>0.7</v>
      </c>
      <c r="BG35" s="490">
        <v>0.9</v>
      </c>
      <c r="BH35" s="490">
        <v>0.9</v>
      </c>
      <c r="BI35" s="490">
        <v>0.9</v>
      </c>
      <c r="BJ35" s="490">
        <v>0.9</v>
      </c>
      <c r="BK35" s="490">
        <v>0.9</v>
      </c>
      <c r="BL35" s="490">
        <v>0.9</v>
      </c>
      <c r="BM35" s="490">
        <v>0.9</v>
      </c>
      <c r="BN35" s="490">
        <v>0.76</v>
      </c>
      <c r="BO35" s="490">
        <v>0.76</v>
      </c>
      <c r="BP35" s="490">
        <v>0.9</v>
      </c>
      <c r="BQ35" s="490">
        <v>0.9</v>
      </c>
      <c r="BR35" s="490">
        <v>0.9</v>
      </c>
      <c r="BS35" s="490">
        <v>0.9</v>
      </c>
      <c r="BT35" s="490">
        <v>0.9</v>
      </c>
      <c r="BU35" s="490">
        <v>0.9</v>
      </c>
      <c r="BV35" s="490">
        <v>0.9</v>
      </c>
      <c r="BW35" s="490">
        <v>0.9</v>
      </c>
      <c r="BX35" s="490">
        <v>0.9</v>
      </c>
      <c r="BY35" s="490">
        <v>0.9</v>
      </c>
      <c r="BZ35" s="490">
        <v>0.9</v>
      </c>
      <c r="CA35" s="490">
        <v>0.9</v>
      </c>
      <c r="CB35" s="490">
        <v>0.9</v>
      </c>
      <c r="CC35" s="490">
        <v>0.9</v>
      </c>
      <c r="CD35" s="490">
        <v>0.9</v>
      </c>
      <c r="CE35" s="490">
        <v>0.9</v>
      </c>
      <c r="CF35" s="490">
        <v>0.9</v>
      </c>
      <c r="CG35" s="490">
        <v>0.9</v>
      </c>
      <c r="CH35" s="530" t="s">
        <v>270</v>
      </c>
      <c r="CI35" s="522"/>
      <c r="CJ35" s="522"/>
      <c r="CK35" s="522"/>
      <c r="CL35" s="522"/>
      <c r="CM35" s="522"/>
      <c r="CN35" s="522"/>
      <c r="CO35" s="523"/>
      <c r="CP35" s="498"/>
      <c r="CQ35" s="498"/>
      <c r="CR35" s="499"/>
      <c r="CS35" s="498"/>
      <c r="CT35" s="498"/>
      <c r="CU35" s="499"/>
      <c r="CV35" s="498"/>
      <c r="CW35" s="498"/>
      <c r="CX35" s="499"/>
      <c r="CY35" s="498"/>
      <c r="CZ35" s="498"/>
      <c r="DA35" s="499"/>
      <c r="DB35" s="498"/>
      <c r="DC35" s="498"/>
      <c r="DD35" s="499"/>
      <c r="DE35" s="498"/>
      <c r="DF35" s="498"/>
      <c r="DG35" s="499"/>
      <c r="DH35" s="498"/>
      <c r="DI35" s="498"/>
      <c r="DJ35" s="499"/>
      <c r="DK35" s="498"/>
      <c r="DL35" s="498"/>
      <c r="DM35" s="499"/>
      <c r="DN35" s="498"/>
      <c r="DO35" s="498"/>
      <c r="DP35" s="499"/>
      <c r="DQ35" s="498"/>
      <c r="DR35" s="498"/>
      <c r="DS35" s="499"/>
      <c r="DT35" s="498"/>
      <c r="DU35" s="498"/>
      <c r="DV35" s="499"/>
      <c r="DW35" s="498"/>
      <c r="DX35" s="498"/>
      <c r="DY35" s="499"/>
      <c r="DZ35" s="498"/>
      <c r="EA35" s="498"/>
      <c r="EB35" s="499"/>
      <c r="EC35" s="498"/>
      <c r="ED35" s="498"/>
      <c r="EE35" s="499"/>
      <c r="EF35" s="498"/>
      <c r="EG35" s="498"/>
      <c r="EH35" s="499"/>
      <c r="EI35" s="498"/>
      <c r="EJ35" s="498"/>
      <c r="EK35" s="499"/>
      <c r="EL35" s="498"/>
      <c r="EM35" s="498"/>
      <c r="EN35" s="499"/>
      <c r="EO35" s="498"/>
      <c r="EP35" s="498"/>
      <c r="EQ35" s="499"/>
      <c r="ER35" s="498"/>
      <c r="ES35" s="498"/>
      <c r="ET35" s="499"/>
      <c r="EU35" s="498"/>
      <c r="EV35" s="498"/>
      <c r="EW35" s="499"/>
      <c r="EX35" s="498"/>
      <c r="EY35" s="498"/>
      <c r="EZ35" s="499"/>
      <c r="FA35" s="498"/>
      <c r="FB35" s="498"/>
      <c r="FC35" s="499"/>
      <c r="FD35" s="498"/>
      <c r="FE35" s="498"/>
      <c r="FF35" s="499"/>
      <c r="FG35" s="498"/>
      <c r="FH35" s="498"/>
      <c r="FI35" s="499"/>
      <c r="FJ35" s="498"/>
      <c r="FK35" s="498"/>
      <c r="FL35" s="499"/>
      <c r="FM35" s="498"/>
      <c r="FN35" s="498"/>
      <c r="FO35" s="499"/>
      <c r="FP35" s="501"/>
      <c r="FQ35" s="502" t="s">
        <v>12</v>
      </c>
      <c r="FR35" s="502" t="s">
        <v>265</v>
      </c>
      <c r="FS35" s="502" t="s">
        <v>266</v>
      </c>
      <c r="FT35" s="502" t="s">
        <v>1337</v>
      </c>
      <c r="FU35" s="502">
        <v>3447165</v>
      </c>
      <c r="FV35" s="502" t="s">
        <v>1338</v>
      </c>
      <c r="FW35" s="502"/>
      <c r="FX35" s="502"/>
      <c r="FY35" s="502"/>
      <c r="FZ35" s="502"/>
      <c r="GA35" s="502"/>
      <c r="GB35" s="502"/>
    </row>
    <row r="36" spans="1:184" s="503" customFormat="1" ht="90.75" customHeight="1" x14ac:dyDescent="0.25">
      <c r="A36" s="502" t="s">
        <v>271</v>
      </c>
      <c r="B36" s="490">
        <v>0.44</v>
      </c>
      <c r="C36" s="489" t="s">
        <v>272</v>
      </c>
      <c r="D36" s="490">
        <v>0.44</v>
      </c>
      <c r="E36" s="489" t="s">
        <v>273</v>
      </c>
      <c r="F36" s="489" t="s">
        <v>274</v>
      </c>
      <c r="G36" s="491" t="s">
        <v>275</v>
      </c>
      <c r="H36" s="491" t="s">
        <v>129</v>
      </c>
      <c r="I36" s="491" t="s">
        <v>276</v>
      </c>
      <c r="J36" s="491">
        <v>2020</v>
      </c>
      <c r="K36" s="493">
        <v>45658</v>
      </c>
      <c r="L36" s="491" t="s">
        <v>118</v>
      </c>
      <c r="M36" s="494"/>
      <c r="N36" s="494"/>
      <c r="O36" s="494" t="s">
        <v>277</v>
      </c>
      <c r="P36" s="494"/>
      <c r="Q36" s="494"/>
      <c r="R36" s="494"/>
      <c r="S36" s="494" t="s">
        <v>278</v>
      </c>
      <c r="T36" s="494"/>
      <c r="U36" s="494"/>
      <c r="V36" s="494"/>
      <c r="W36" s="494" t="s">
        <v>279</v>
      </c>
      <c r="X36" s="494"/>
      <c r="Y36" s="494"/>
      <c r="Z36" s="494"/>
      <c r="AA36" s="494" t="s">
        <v>280</v>
      </c>
      <c r="AB36" s="494"/>
      <c r="AC36" s="494"/>
      <c r="AD36" s="494"/>
      <c r="AE36" s="494" t="s">
        <v>281</v>
      </c>
      <c r="AF36" s="494"/>
      <c r="AG36" s="494"/>
      <c r="AH36" s="494"/>
      <c r="AI36" s="494" t="s">
        <v>282</v>
      </c>
      <c r="AJ36" s="494"/>
      <c r="AK36" s="494"/>
      <c r="AL36" s="494"/>
      <c r="AM36" s="494" t="s">
        <v>283</v>
      </c>
      <c r="AN36" s="494"/>
      <c r="AO36" s="494" t="s">
        <v>283</v>
      </c>
      <c r="AP36" s="489" t="s">
        <v>284</v>
      </c>
      <c r="AQ36" s="504">
        <v>0.02</v>
      </c>
      <c r="AR36" s="489" t="s">
        <v>285</v>
      </c>
      <c r="AS36" s="489" t="s">
        <v>286</v>
      </c>
      <c r="AT36" s="491" t="s">
        <v>1452</v>
      </c>
      <c r="AU36" s="491" t="s">
        <v>287</v>
      </c>
      <c r="AV36" s="491" t="s">
        <v>288</v>
      </c>
      <c r="AW36" s="491" t="s">
        <v>107</v>
      </c>
      <c r="AX36" s="491" t="s">
        <v>115</v>
      </c>
      <c r="AY36" s="491" t="s">
        <v>116</v>
      </c>
      <c r="AZ36" s="491" t="s">
        <v>289</v>
      </c>
      <c r="BA36" s="527">
        <v>192.09899999999999</v>
      </c>
      <c r="BB36" s="491">
        <v>2022</v>
      </c>
      <c r="BC36" s="496">
        <v>45170</v>
      </c>
      <c r="BD36" s="497" t="s">
        <v>118</v>
      </c>
      <c r="BE36" s="520">
        <v>30000</v>
      </c>
      <c r="BF36" s="520">
        <v>35000</v>
      </c>
      <c r="BG36" s="520">
        <v>35000</v>
      </c>
      <c r="BH36" s="520">
        <v>35000</v>
      </c>
      <c r="BI36" s="520">
        <v>35000</v>
      </c>
      <c r="BJ36" s="520">
        <v>40000</v>
      </c>
      <c r="BK36" s="520">
        <v>40000</v>
      </c>
      <c r="BL36" s="520">
        <v>40000</v>
      </c>
      <c r="BM36" s="520">
        <v>40000</v>
      </c>
      <c r="BN36" s="520">
        <v>45000</v>
      </c>
      <c r="BO36" s="520">
        <v>45000</v>
      </c>
      <c r="BP36" s="520">
        <v>45000</v>
      </c>
      <c r="BQ36" s="520">
        <v>45000</v>
      </c>
      <c r="BR36" s="520">
        <v>45000</v>
      </c>
      <c r="BS36" s="520">
        <v>45000</v>
      </c>
      <c r="BT36" s="520">
        <v>45000</v>
      </c>
      <c r="BU36" s="520">
        <v>50000</v>
      </c>
      <c r="BV36" s="520">
        <v>55000</v>
      </c>
      <c r="BW36" s="520">
        <v>55000</v>
      </c>
      <c r="BX36" s="520">
        <v>55000</v>
      </c>
      <c r="BY36" s="520">
        <v>55000</v>
      </c>
      <c r="BZ36" s="520">
        <v>60000</v>
      </c>
      <c r="CA36" s="520">
        <v>60000</v>
      </c>
      <c r="CB36" s="520">
        <v>60000</v>
      </c>
      <c r="CC36" s="520">
        <v>60000</v>
      </c>
      <c r="CD36" s="520">
        <v>65000</v>
      </c>
      <c r="CE36" s="520">
        <v>65000</v>
      </c>
      <c r="CF36" s="520">
        <v>65000</v>
      </c>
      <c r="CG36" s="520">
        <f t="shared" ref="CG36:CG42" si="6">SUM(BE36:CF36)</f>
        <v>1350000</v>
      </c>
      <c r="CH36" s="498">
        <v>700</v>
      </c>
      <c r="CI36" s="498">
        <v>700</v>
      </c>
      <c r="CJ36" s="499" t="s">
        <v>119</v>
      </c>
      <c r="CK36" s="500">
        <v>7769</v>
      </c>
      <c r="CL36" s="498">
        <v>700</v>
      </c>
      <c r="CM36" s="498">
        <v>700</v>
      </c>
      <c r="CN36" s="499" t="s">
        <v>119</v>
      </c>
      <c r="CO36" s="500">
        <v>7769</v>
      </c>
      <c r="CP36" s="498">
        <v>700</v>
      </c>
      <c r="CQ36" s="498">
        <v>0</v>
      </c>
      <c r="CR36" s="499" t="s">
        <v>119</v>
      </c>
      <c r="CS36" s="498">
        <v>700</v>
      </c>
      <c r="CT36" s="498">
        <v>0</v>
      </c>
      <c r="CU36" s="499" t="s">
        <v>119</v>
      </c>
      <c r="CV36" s="498">
        <v>700</v>
      </c>
      <c r="CW36" s="498">
        <v>0</v>
      </c>
      <c r="CX36" s="499" t="s">
        <v>119</v>
      </c>
      <c r="CY36" s="498">
        <v>700</v>
      </c>
      <c r="CZ36" s="498">
        <v>0</v>
      </c>
      <c r="DA36" s="499" t="s">
        <v>119</v>
      </c>
      <c r="DB36" s="498">
        <v>700</v>
      </c>
      <c r="DC36" s="498">
        <v>0</v>
      </c>
      <c r="DD36" s="499" t="s">
        <v>119</v>
      </c>
      <c r="DE36" s="498">
        <v>700</v>
      </c>
      <c r="DF36" s="498">
        <v>0</v>
      </c>
      <c r="DG36" s="499" t="s">
        <v>119</v>
      </c>
      <c r="DH36" s="498">
        <v>700</v>
      </c>
      <c r="DI36" s="498">
        <v>0</v>
      </c>
      <c r="DJ36" s="499" t="s">
        <v>119</v>
      </c>
      <c r="DK36" s="498">
        <v>700</v>
      </c>
      <c r="DL36" s="498">
        <v>0</v>
      </c>
      <c r="DM36" s="499" t="s">
        <v>119</v>
      </c>
      <c r="DN36" s="498">
        <v>700</v>
      </c>
      <c r="DO36" s="498">
        <v>0</v>
      </c>
      <c r="DP36" s="499" t="s">
        <v>119</v>
      </c>
      <c r="DQ36" s="498">
        <v>700</v>
      </c>
      <c r="DR36" s="498">
        <v>0</v>
      </c>
      <c r="DS36" s="499" t="s">
        <v>119</v>
      </c>
      <c r="DT36" s="498">
        <v>700</v>
      </c>
      <c r="DU36" s="498">
        <v>0</v>
      </c>
      <c r="DV36" s="499" t="s">
        <v>119</v>
      </c>
      <c r="DW36" s="498">
        <v>700</v>
      </c>
      <c r="DX36" s="498">
        <v>0</v>
      </c>
      <c r="DY36" s="499" t="s">
        <v>119</v>
      </c>
      <c r="DZ36" s="498">
        <v>700</v>
      </c>
      <c r="EA36" s="498">
        <v>0</v>
      </c>
      <c r="EB36" s="499" t="s">
        <v>119</v>
      </c>
      <c r="EC36" s="498">
        <v>700</v>
      </c>
      <c r="ED36" s="498">
        <v>0</v>
      </c>
      <c r="EE36" s="499" t="s">
        <v>119</v>
      </c>
      <c r="EF36" s="498">
        <v>700</v>
      </c>
      <c r="EG36" s="498">
        <v>0</v>
      </c>
      <c r="EH36" s="499" t="s">
        <v>119</v>
      </c>
      <c r="EI36" s="498">
        <v>700</v>
      </c>
      <c r="EJ36" s="498">
        <v>0</v>
      </c>
      <c r="EK36" s="499" t="s">
        <v>119</v>
      </c>
      <c r="EL36" s="498">
        <v>700</v>
      </c>
      <c r="EM36" s="498">
        <v>0</v>
      </c>
      <c r="EN36" s="499" t="s">
        <v>119</v>
      </c>
      <c r="EO36" s="498">
        <v>700</v>
      </c>
      <c r="EP36" s="498">
        <v>0</v>
      </c>
      <c r="EQ36" s="499" t="s">
        <v>119</v>
      </c>
      <c r="ER36" s="498">
        <v>700</v>
      </c>
      <c r="ES36" s="498">
        <v>0</v>
      </c>
      <c r="ET36" s="499" t="s">
        <v>119</v>
      </c>
      <c r="EU36" s="498">
        <v>700</v>
      </c>
      <c r="EV36" s="498">
        <v>0</v>
      </c>
      <c r="EW36" s="499" t="s">
        <v>119</v>
      </c>
      <c r="EX36" s="498">
        <v>700</v>
      </c>
      <c r="EY36" s="498">
        <v>0</v>
      </c>
      <c r="EZ36" s="499" t="s">
        <v>119</v>
      </c>
      <c r="FA36" s="498">
        <v>700</v>
      </c>
      <c r="FB36" s="498">
        <v>0</v>
      </c>
      <c r="FC36" s="499" t="s">
        <v>119</v>
      </c>
      <c r="FD36" s="498">
        <v>700</v>
      </c>
      <c r="FE36" s="498">
        <v>0</v>
      </c>
      <c r="FF36" s="499" t="s">
        <v>119</v>
      </c>
      <c r="FG36" s="498">
        <v>700</v>
      </c>
      <c r="FH36" s="498">
        <v>0</v>
      </c>
      <c r="FI36" s="499" t="s">
        <v>119</v>
      </c>
      <c r="FJ36" s="498">
        <v>700</v>
      </c>
      <c r="FK36" s="498">
        <v>0</v>
      </c>
      <c r="FL36" s="499" t="s">
        <v>119</v>
      </c>
      <c r="FM36" s="498">
        <v>700</v>
      </c>
      <c r="FN36" s="498">
        <v>0</v>
      </c>
      <c r="FO36" s="499" t="s">
        <v>119</v>
      </c>
      <c r="FP36" s="501">
        <f t="shared" ref="FP36:FP46" si="7">CH36+CL36+CP36+CS36+CV36+CY36+DB36+DE36+DH36+DK36+DN36+DQ36+DT36+DW36+DZ36+EC36+EF36+EI36+EL36+EO36+ER36+EU36+EX36+FA36+FD36+FG36+FJ36+FM36</f>
        <v>19600</v>
      </c>
      <c r="FQ36" s="502" t="s">
        <v>8</v>
      </c>
      <c r="FR36" s="502" t="s">
        <v>10</v>
      </c>
      <c r="FS36" s="502" t="s">
        <v>290</v>
      </c>
      <c r="FT36" s="502" t="s">
        <v>1327</v>
      </c>
      <c r="FU36" s="502">
        <v>3778914</v>
      </c>
      <c r="FV36" s="502" t="s">
        <v>1315</v>
      </c>
      <c r="FW36" s="502" t="s">
        <v>291</v>
      </c>
      <c r="FX36" s="502" t="s">
        <v>292</v>
      </c>
      <c r="FY36" s="502" t="s">
        <v>293</v>
      </c>
      <c r="FZ36" s="502" t="s">
        <v>294</v>
      </c>
      <c r="GA36" s="502" t="s">
        <v>295</v>
      </c>
      <c r="GB36" s="531" t="s">
        <v>296</v>
      </c>
    </row>
    <row r="37" spans="1:184" s="503" customFormat="1" ht="90.75" customHeight="1" x14ac:dyDescent="0.25">
      <c r="A37" s="502" t="s">
        <v>271</v>
      </c>
      <c r="B37" s="490"/>
      <c r="C37" s="489" t="s">
        <v>272</v>
      </c>
      <c r="D37" s="490"/>
      <c r="E37" s="489" t="s">
        <v>273</v>
      </c>
      <c r="F37" s="489" t="s">
        <v>274</v>
      </c>
      <c r="G37" s="491" t="s">
        <v>275</v>
      </c>
      <c r="H37" s="491" t="s">
        <v>129</v>
      </c>
      <c r="I37" s="491" t="s">
        <v>276</v>
      </c>
      <c r="J37" s="491">
        <v>2020</v>
      </c>
      <c r="K37" s="493">
        <v>45658</v>
      </c>
      <c r="L37" s="491" t="s">
        <v>118</v>
      </c>
      <c r="M37" s="494"/>
      <c r="N37" s="494"/>
      <c r="O37" s="494" t="s">
        <v>277</v>
      </c>
      <c r="P37" s="494"/>
      <c r="Q37" s="494"/>
      <c r="R37" s="494"/>
      <c r="S37" s="494" t="s">
        <v>278</v>
      </c>
      <c r="T37" s="494"/>
      <c r="U37" s="494"/>
      <c r="V37" s="494"/>
      <c r="W37" s="494" t="s">
        <v>279</v>
      </c>
      <c r="X37" s="494"/>
      <c r="Y37" s="494"/>
      <c r="Z37" s="494"/>
      <c r="AA37" s="494" t="s">
        <v>280</v>
      </c>
      <c r="AB37" s="494"/>
      <c r="AC37" s="494"/>
      <c r="AD37" s="494"/>
      <c r="AE37" s="494" t="s">
        <v>281</v>
      </c>
      <c r="AF37" s="494"/>
      <c r="AG37" s="494"/>
      <c r="AH37" s="494"/>
      <c r="AI37" s="494" t="s">
        <v>282</v>
      </c>
      <c r="AJ37" s="494"/>
      <c r="AK37" s="494"/>
      <c r="AL37" s="494"/>
      <c r="AM37" s="494" t="s">
        <v>283</v>
      </c>
      <c r="AN37" s="494"/>
      <c r="AO37" s="494" t="s">
        <v>283</v>
      </c>
      <c r="AP37" s="489" t="s">
        <v>297</v>
      </c>
      <c r="AQ37" s="504">
        <v>0.04</v>
      </c>
      <c r="AR37" s="489" t="s">
        <v>298</v>
      </c>
      <c r="AS37" s="489" t="s">
        <v>299</v>
      </c>
      <c r="AT37" s="491" t="s">
        <v>1452</v>
      </c>
      <c r="AU37" s="491" t="s">
        <v>287</v>
      </c>
      <c r="AV37" s="491" t="s">
        <v>300</v>
      </c>
      <c r="AW37" s="491" t="s">
        <v>275</v>
      </c>
      <c r="AX37" s="491" t="s">
        <v>115</v>
      </c>
      <c r="AY37" s="491" t="s">
        <v>134</v>
      </c>
      <c r="AZ37" s="491" t="s">
        <v>117</v>
      </c>
      <c r="BA37" s="491" t="s">
        <v>117</v>
      </c>
      <c r="BB37" s="491" t="s">
        <v>117</v>
      </c>
      <c r="BC37" s="507">
        <v>45658</v>
      </c>
      <c r="BD37" s="497" t="s">
        <v>118</v>
      </c>
      <c r="BE37" s="520"/>
      <c r="BF37" s="520"/>
      <c r="BG37" s="520">
        <v>525</v>
      </c>
      <c r="BH37" s="520">
        <v>525</v>
      </c>
      <c r="BI37" s="520">
        <v>525</v>
      </c>
      <c r="BJ37" s="520">
        <v>1050</v>
      </c>
      <c r="BK37" s="520">
        <v>1050</v>
      </c>
      <c r="BL37" s="520">
        <v>1550</v>
      </c>
      <c r="BM37" s="520">
        <v>1550</v>
      </c>
      <c r="BN37" s="520">
        <v>1550</v>
      </c>
      <c r="BO37" s="520">
        <v>1550</v>
      </c>
      <c r="BP37" s="520">
        <v>1550</v>
      </c>
      <c r="BQ37" s="520">
        <v>1550</v>
      </c>
      <c r="BR37" s="520">
        <v>1550</v>
      </c>
      <c r="BS37" s="520">
        <v>1550</v>
      </c>
      <c r="BT37" s="520">
        <v>1550</v>
      </c>
      <c r="BU37" s="520">
        <v>1550</v>
      </c>
      <c r="BV37" s="520">
        <v>1550</v>
      </c>
      <c r="BW37" s="520">
        <v>1550</v>
      </c>
      <c r="BX37" s="520">
        <v>1550</v>
      </c>
      <c r="BY37" s="520">
        <v>1623</v>
      </c>
      <c r="BZ37" s="520">
        <v>2050</v>
      </c>
      <c r="CA37" s="520">
        <v>2050</v>
      </c>
      <c r="CB37" s="520">
        <v>2050</v>
      </c>
      <c r="CC37" s="520">
        <v>2050</v>
      </c>
      <c r="CD37" s="520">
        <v>2050</v>
      </c>
      <c r="CE37" s="520">
        <v>1550</v>
      </c>
      <c r="CF37" s="520">
        <v>1550</v>
      </c>
      <c r="CG37" s="520">
        <f t="shared" si="6"/>
        <v>38798</v>
      </c>
      <c r="CH37" s="499"/>
      <c r="CI37" s="499"/>
      <c r="CJ37" s="499"/>
      <c r="CK37" s="489"/>
      <c r="CL37" s="499"/>
      <c r="CM37" s="499"/>
      <c r="CN37" s="499"/>
      <c r="CO37" s="489"/>
      <c r="CP37" s="510">
        <v>708.08</v>
      </c>
      <c r="CQ37" s="498">
        <v>0</v>
      </c>
      <c r="CR37" s="499" t="s">
        <v>119</v>
      </c>
      <c r="CS37" s="510">
        <v>708.08</v>
      </c>
      <c r="CT37" s="498">
        <v>0</v>
      </c>
      <c r="CU37" s="499" t="s">
        <v>119</v>
      </c>
      <c r="CV37" s="510">
        <v>708.08</v>
      </c>
      <c r="CW37" s="498">
        <v>0</v>
      </c>
      <c r="CX37" s="499" t="s">
        <v>119</v>
      </c>
      <c r="CY37" s="510">
        <v>708.08</v>
      </c>
      <c r="CZ37" s="498">
        <v>0</v>
      </c>
      <c r="DA37" s="499" t="s">
        <v>119</v>
      </c>
      <c r="DB37" s="510">
        <v>708.08</v>
      </c>
      <c r="DC37" s="498">
        <v>0</v>
      </c>
      <c r="DD37" s="499" t="s">
        <v>119</v>
      </c>
      <c r="DE37" s="510">
        <v>708.08</v>
      </c>
      <c r="DF37" s="498">
        <v>0</v>
      </c>
      <c r="DG37" s="499" t="s">
        <v>119</v>
      </c>
      <c r="DH37" s="510">
        <v>708.08</v>
      </c>
      <c r="DI37" s="498">
        <v>0</v>
      </c>
      <c r="DJ37" s="499" t="s">
        <v>119</v>
      </c>
      <c r="DK37" s="510">
        <v>708.08</v>
      </c>
      <c r="DL37" s="498">
        <v>0</v>
      </c>
      <c r="DM37" s="499" t="s">
        <v>119</v>
      </c>
      <c r="DN37" s="510">
        <v>708.08</v>
      </c>
      <c r="DO37" s="498">
        <v>0</v>
      </c>
      <c r="DP37" s="499" t="s">
        <v>119</v>
      </c>
      <c r="DQ37" s="510">
        <v>708.08</v>
      </c>
      <c r="DR37" s="498">
        <v>0</v>
      </c>
      <c r="DS37" s="499" t="s">
        <v>119</v>
      </c>
      <c r="DT37" s="510">
        <v>708.08</v>
      </c>
      <c r="DU37" s="498">
        <v>0</v>
      </c>
      <c r="DV37" s="499" t="s">
        <v>119</v>
      </c>
      <c r="DW37" s="510">
        <v>708.08</v>
      </c>
      <c r="DX37" s="498">
        <v>0</v>
      </c>
      <c r="DY37" s="499" t="s">
        <v>119</v>
      </c>
      <c r="DZ37" s="510">
        <v>708.08</v>
      </c>
      <c r="EA37" s="498">
        <v>0</v>
      </c>
      <c r="EB37" s="499" t="s">
        <v>119</v>
      </c>
      <c r="EC37" s="510">
        <v>708.08</v>
      </c>
      <c r="ED37" s="498">
        <v>0</v>
      </c>
      <c r="EE37" s="499" t="s">
        <v>119</v>
      </c>
      <c r="EF37" s="510">
        <v>708.08</v>
      </c>
      <c r="EG37" s="498">
        <v>0</v>
      </c>
      <c r="EH37" s="499" t="s">
        <v>119</v>
      </c>
      <c r="EI37" s="510">
        <v>708.08</v>
      </c>
      <c r="EJ37" s="498">
        <v>0</v>
      </c>
      <c r="EK37" s="499" t="s">
        <v>119</v>
      </c>
      <c r="EL37" s="510">
        <v>708.08</v>
      </c>
      <c r="EM37" s="498">
        <v>0</v>
      </c>
      <c r="EN37" s="499" t="s">
        <v>119</v>
      </c>
      <c r="EO37" s="510">
        <v>708.08</v>
      </c>
      <c r="EP37" s="498">
        <v>0</v>
      </c>
      <c r="EQ37" s="499" t="s">
        <v>119</v>
      </c>
      <c r="ER37" s="510">
        <v>708.08</v>
      </c>
      <c r="ES37" s="498">
        <v>0</v>
      </c>
      <c r="ET37" s="499" t="s">
        <v>119</v>
      </c>
      <c r="EU37" s="510">
        <v>708.08</v>
      </c>
      <c r="EV37" s="498">
        <v>0</v>
      </c>
      <c r="EW37" s="499" t="s">
        <v>119</v>
      </c>
      <c r="EX37" s="510">
        <v>708.08</v>
      </c>
      <c r="EY37" s="498">
        <v>0</v>
      </c>
      <c r="EZ37" s="499" t="s">
        <v>119</v>
      </c>
      <c r="FA37" s="510">
        <v>708.08</v>
      </c>
      <c r="FB37" s="498">
        <v>0</v>
      </c>
      <c r="FC37" s="499" t="s">
        <v>119</v>
      </c>
      <c r="FD37" s="510">
        <v>708.08</v>
      </c>
      <c r="FE37" s="498">
        <v>0</v>
      </c>
      <c r="FF37" s="499" t="s">
        <v>119</v>
      </c>
      <c r="FG37" s="510">
        <v>708.08</v>
      </c>
      <c r="FH37" s="498">
        <v>0</v>
      </c>
      <c r="FI37" s="499" t="s">
        <v>119</v>
      </c>
      <c r="FJ37" s="510">
        <v>708.08</v>
      </c>
      <c r="FK37" s="498">
        <v>0</v>
      </c>
      <c r="FL37" s="499" t="s">
        <v>119</v>
      </c>
      <c r="FM37" s="510">
        <v>708.08</v>
      </c>
      <c r="FN37" s="498">
        <v>0</v>
      </c>
      <c r="FO37" s="499" t="s">
        <v>119</v>
      </c>
      <c r="FP37" s="501">
        <f t="shared" si="7"/>
        <v>18410.080000000005</v>
      </c>
      <c r="FQ37" s="502" t="s">
        <v>8</v>
      </c>
      <c r="FR37" s="502" t="s">
        <v>10</v>
      </c>
      <c r="FS37" s="502" t="s">
        <v>301</v>
      </c>
      <c r="FT37" s="502" t="s">
        <v>1327</v>
      </c>
      <c r="FU37" s="502">
        <v>3778914</v>
      </c>
      <c r="FV37" s="502" t="s">
        <v>1315</v>
      </c>
      <c r="FW37" s="502" t="s">
        <v>302</v>
      </c>
      <c r="FX37" s="502" t="s">
        <v>303</v>
      </c>
      <c r="FY37" s="502" t="s">
        <v>304</v>
      </c>
      <c r="FZ37" s="502" t="s">
        <v>305</v>
      </c>
      <c r="GA37" s="502" t="s">
        <v>306</v>
      </c>
      <c r="GB37" s="532" t="s">
        <v>307</v>
      </c>
    </row>
    <row r="38" spans="1:184" s="503" customFormat="1" ht="90.75" customHeight="1" x14ac:dyDescent="0.25">
      <c r="A38" s="502" t="s">
        <v>271</v>
      </c>
      <c r="B38" s="490"/>
      <c r="C38" s="489" t="s">
        <v>272</v>
      </c>
      <c r="D38" s="490"/>
      <c r="E38" s="489" t="s">
        <v>273</v>
      </c>
      <c r="F38" s="489" t="s">
        <v>274</v>
      </c>
      <c r="G38" s="491" t="s">
        <v>275</v>
      </c>
      <c r="H38" s="491" t="s">
        <v>129</v>
      </c>
      <c r="I38" s="491" t="s">
        <v>276</v>
      </c>
      <c r="J38" s="491">
        <v>2020</v>
      </c>
      <c r="K38" s="493">
        <v>45658</v>
      </c>
      <c r="L38" s="491" t="s">
        <v>118</v>
      </c>
      <c r="M38" s="494"/>
      <c r="N38" s="494"/>
      <c r="O38" s="494" t="s">
        <v>277</v>
      </c>
      <c r="P38" s="494"/>
      <c r="Q38" s="494"/>
      <c r="R38" s="494"/>
      <c r="S38" s="494" t="s">
        <v>278</v>
      </c>
      <c r="T38" s="494"/>
      <c r="U38" s="494"/>
      <c r="V38" s="494"/>
      <c r="W38" s="494" t="s">
        <v>279</v>
      </c>
      <c r="X38" s="494"/>
      <c r="Y38" s="494"/>
      <c r="Z38" s="494"/>
      <c r="AA38" s="494" t="s">
        <v>280</v>
      </c>
      <c r="AB38" s="494"/>
      <c r="AC38" s="494"/>
      <c r="AD38" s="494"/>
      <c r="AE38" s="494" t="s">
        <v>281</v>
      </c>
      <c r="AF38" s="494"/>
      <c r="AG38" s="494"/>
      <c r="AH38" s="494"/>
      <c r="AI38" s="494" t="s">
        <v>282</v>
      </c>
      <c r="AJ38" s="494"/>
      <c r="AK38" s="494"/>
      <c r="AL38" s="494"/>
      <c r="AM38" s="494" t="s">
        <v>283</v>
      </c>
      <c r="AN38" s="494"/>
      <c r="AO38" s="494" t="s">
        <v>283</v>
      </c>
      <c r="AP38" s="489" t="s">
        <v>308</v>
      </c>
      <c r="AQ38" s="504">
        <v>3.5999999999999997E-2</v>
      </c>
      <c r="AR38" s="489" t="s">
        <v>309</v>
      </c>
      <c r="AS38" s="489" t="s">
        <v>310</v>
      </c>
      <c r="AT38" s="491" t="s">
        <v>1452</v>
      </c>
      <c r="AU38" s="491" t="s">
        <v>311</v>
      </c>
      <c r="AV38" s="491" t="s">
        <v>312</v>
      </c>
      <c r="AW38" s="491" t="s">
        <v>275</v>
      </c>
      <c r="AX38" s="491" t="s">
        <v>115</v>
      </c>
      <c r="AY38" s="491" t="s">
        <v>134</v>
      </c>
      <c r="AZ38" s="491" t="s">
        <v>117</v>
      </c>
      <c r="BA38" s="491" t="s">
        <v>117</v>
      </c>
      <c r="BB38" s="491" t="s">
        <v>117</v>
      </c>
      <c r="BC38" s="496">
        <v>45170</v>
      </c>
      <c r="BD38" s="497" t="s">
        <v>313</v>
      </c>
      <c r="BE38" s="497">
        <v>1</v>
      </c>
      <c r="BF38" s="497">
        <v>1</v>
      </c>
      <c r="BG38" s="497">
        <v>1</v>
      </c>
      <c r="BH38" s="497">
        <v>1</v>
      </c>
      <c r="BI38" s="497">
        <v>1</v>
      </c>
      <c r="BJ38" s="497">
        <v>1</v>
      </c>
      <c r="BK38" s="497">
        <v>1</v>
      </c>
      <c r="BL38" s="497">
        <v>1</v>
      </c>
      <c r="BM38" s="497">
        <v>1</v>
      </c>
      <c r="BN38" s="497">
        <v>1</v>
      </c>
      <c r="BO38" s="497">
        <v>1</v>
      </c>
      <c r="BP38" s="497">
        <v>1</v>
      </c>
      <c r="BQ38" s="497">
        <v>1</v>
      </c>
      <c r="BR38" s="497">
        <v>1</v>
      </c>
      <c r="BS38" s="497">
        <v>1</v>
      </c>
      <c r="BT38" s="497">
        <v>1</v>
      </c>
      <c r="BU38" s="497">
        <v>1</v>
      </c>
      <c r="BV38" s="497">
        <v>1</v>
      </c>
      <c r="BW38" s="497">
        <v>1</v>
      </c>
      <c r="BX38" s="497">
        <v>1</v>
      </c>
      <c r="BY38" s="497"/>
      <c r="BZ38" s="497"/>
      <c r="CA38" s="497"/>
      <c r="CB38" s="497"/>
      <c r="CC38" s="497"/>
      <c r="CD38" s="497"/>
      <c r="CE38" s="497"/>
      <c r="CF38" s="497"/>
      <c r="CG38" s="497">
        <f t="shared" si="6"/>
        <v>20</v>
      </c>
      <c r="CH38" s="533"/>
      <c r="CI38" s="533"/>
      <c r="CJ38" s="533"/>
      <c r="CK38" s="491"/>
      <c r="CL38" s="498">
        <v>1214</v>
      </c>
      <c r="CM38" s="498">
        <v>150</v>
      </c>
      <c r="CN38" s="533" t="s">
        <v>314</v>
      </c>
      <c r="CO38" s="500">
        <v>7677</v>
      </c>
      <c r="CP38" s="498">
        <v>2064</v>
      </c>
      <c r="CQ38" s="498">
        <v>0</v>
      </c>
      <c r="CR38" s="533" t="s">
        <v>314</v>
      </c>
      <c r="CS38" s="498">
        <v>2064</v>
      </c>
      <c r="CT38" s="498">
        <v>0</v>
      </c>
      <c r="CU38" s="533" t="s">
        <v>314</v>
      </c>
      <c r="CV38" s="498">
        <v>2064</v>
      </c>
      <c r="CW38" s="498">
        <v>0</v>
      </c>
      <c r="CX38" s="533" t="s">
        <v>314</v>
      </c>
      <c r="CY38" s="498">
        <v>1214</v>
      </c>
      <c r="CZ38" s="498">
        <v>0</v>
      </c>
      <c r="DA38" s="533" t="s">
        <v>314</v>
      </c>
      <c r="DB38" s="498">
        <v>2064</v>
      </c>
      <c r="DC38" s="498">
        <v>0</v>
      </c>
      <c r="DD38" s="533" t="s">
        <v>314</v>
      </c>
      <c r="DE38" s="498">
        <v>2064</v>
      </c>
      <c r="DF38" s="498">
        <v>0</v>
      </c>
      <c r="DG38" s="533" t="s">
        <v>314</v>
      </c>
      <c r="DH38" s="498">
        <v>2064</v>
      </c>
      <c r="DI38" s="498">
        <v>0</v>
      </c>
      <c r="DJ38" s="533" t="s">
        <v>314</v>
      </c>
      <c r="DK38" s="498">
        <v>1214</v>
      </c>
      <c r="DL38" s="498">
        <v>0</v>
      </c>
      <c r="DM38" s="533" t="s">
        <v>314</v>
      </c>
      <c r="DN38" s="498">
        <v>2064</v>
      </c>
      <c r="DO38" s="498">
        <v>0</v>
      </c>
      <c r="DP38" s="533" t="s">
        <v>314</v>
      </c>
      <c r="DQ38" s="498">
        <v>1214</v>
      </c>
      <c r="DR38" s="498">
        <v>0</v>
      </c>
      <c r="DS38" s="533" t="s">
        <v>314</v>
      </c>
      <c r="DT38" s="498">
        <v>2064</v>
      </c>
      <c r="DU38" s="498">
        <v>0</v>
      </c>
      <c r="DV38" s="533" t="s">
        <v>314</v>
      </c>
      <c r="DW38" s="498">
        <v>2064</v>
      </c>
      <c r="DX38" s="498">
        <v>0</v>
      </c>
      <c r="DY38" s="533" t="s">
        <v>314</v>
      </c>
      <c r="DZ38" s="498">
        <v>1914</v>
      </c>
      <c r="EA38" s="498">
        <v>0</v>
      </c>
      <c r="EB38" s="533" t="s">
        <v>314</v>
      </c>
      <c r="EC38" s="498">
        <v>1064</v>
      </c>
      <c r="ED38" s="498">
        <v>0</v>
      </c>
      <c r="EE38" s="533" t="s">
        <v>314</v>
      </c>
      <c r="EF38" s="498">
        <v>1914</v>
      </c>
      <c r="EG38" s="498">
        <v>0</v>
      </c>
      <c r="EH38" s="533" t="s">
        <v>314</v>
      </c>
      <c r="EI38" s="498">
        <v>1914</v>
      </c>
      <c r="EJ38" s="498">
        <v>0</v>
      </c>
      <c r="EK38" s="533" t="s">
        <v>314</v>
      </c>
      <c r="EL38" s="498">
        <v>1914</v>
      </c>
      <c r="EM38" s="498">
        <v>0</v>
      </c>
      <c r="EN38" s="533" t="s">
        <v>314</v>
      </c>
      <c r="EO38" s="498">
        <v>1064</v>
      </c>
      <c r="EP38" s="498">
        <v>0</v>
      </c>
      <c r="EQ38" s="533" t="s">
        <v>314</v>
      </c>
      <c r="ER38" s="533"/>
      <c r="ES38" s="533"/>
      <c r="ET38" s="533"/>
      <c r="EU38" s="533"/>
      <c r="EV38" s="533"/>
      <c r="EW38" s="533"/>
      <c r="EX38" s="533"/>
      <c r="EY38" s="533"/>
      <c r="EZ38" s="533"/>
      <c r="FA38" s="533"/>
      <c r="FB38" s="533"/>
      <c r="FC38" s="533"/>
      <c r="FD38" s="533"/>
      <c r="FE38" s="533"/>
      <c r="FF38" s="533"/>
      <c r="FG38" s="533"/>
      <c r="FH38" s="533"/>
      <c r="FI38" s="533"/>
      <c r="FJ38" s="533"/>
      <c r="FK38" s="533"/>
      <c r="FL38" s="533"/>
      <c r="FM38" s="533"/>
      <c r="FN38" s="533"/>
      <c r="FO38" s="533"/>
      <c r="FP38" s="501">
        <f t="shared" si="7"/>
        <v>33216</v>
      </c>
      <c r="FQ38" s="502" t="s">
        <v>8</v>
      </c>
      <c r="FR38" s="502" t="s">
        <v>315</v>
      </c>
      <c r="FS38" s="502" t="s">
        <v>316</v>
      </c>
      <c r="FT38" s="502" t="s">
        <v>317</v>
      </c>
      <c r="FU38" s="502" t="s">
        <v>1363</v>
      </c>
      <c r="FV38" s="502" t="s">
        <v>1362</v>
      </c>
      <c r="FW38" s="502" t="s">
        <v>8</v>
      </c>
      <c r="FX38" s="502" t="s">
        <v>10</v>
      </c>
      <c r="FY38" s="502" t="s">
        <v>301</v>
      </c>
      <c r="FZ38" s="502" t="s">
        <v>1314</v>
      </c>
      <c r="GA38" s="502">
        <v>3778914</v>
      </c>
      <c r="GB38" s="502" t="s">
        <v>1315</v>
      </c>
    </row>
    <row r="39" spans="1:184" s="503" customFormat="1" ht="90.75" customHeight="1" x14ac:dyDescent="0.25">
      <c r="A39" s="502" t="s">
        <v>271</v>
      </c>
      <c r="B39" s="490"/>
      <c r="C39" s="489" t="s">
        <v>272</v>
      </c>
      <c r="D39" s="490"/>
      <c r="E39" s="489" t="s">
        <v>273</v>
      </c>
      <c r="F39" s="489" t="s">
        <v>274</v>
      </c>
      <c r="G39" s="491" t="s">
        <v>275</v>
      </c>
      <c r="H39" s="491" t="s">
        <v>129</v>
      </c>
      <c r="I39" s="491" t="s">
        <v>276</v>
      </c>
      <c r="J39" s="491">
        <v>2020</v>
      </c>
      <c r="K39" s="493">
        <v>45658</v>
      </c>
      <c r="L39" s="491" t="s">
        <v>118</v>
      </c>
      <c r="M39" s="494"/>
      <c r="N39" s="494"/>
      <c r="O39" s="494" t="s">
        <v>277</v>
      </c>
      <c r="P39" s="494"/>
      <c r="Q39" s="494"/>
      <c r="R39" s="494"/>
      <c r="S39" s="494" t="s">
        <v>278</v>
      </c>
      <c r="T39" s="494"/>
      <c r="U39" s="494"/>
      <c r="V39" s="494"/>
      <c r="W39" s="494" t="s">
        <v>279</v>
      </c>
      <c r="X39" s="494"/>
      <c r="Y39" s="494"/>
      <c r="Z39" s="494"/>
      <c r="AA39" s="494" t="s">
        <v>280</v>
      </c>
      <c r="AB39" s="494"/>
      <c r="AC39" s="494"/>
      <c r="AD39" s="494"/>
      <c r="AE39" s="494" t="s">
        <v>281</v>
      </c>
      <c r="AF39" s="494"/>
      <c r="AG39" s="494"/>
      <c r="AH39" s="494"/>
      <c r="AI39" s="494" t="s">
        <v>282</v>
      </c>
      <c r="AJ39" s="494"/>
      <c r="AK39" s="494"/>
      <c r="AL39" s="494"/>
      <c r="AM39" s="494" t="s">
        <v>283</v>
      </c>
      <c r="AN39" s="494"/>
      <c r="AO39" s="494" t="s">
        <v>283</v>
      </c>
      <c r="AP39" s="489" t="s">
        <v>318</v>
      </c>
      <c r="AQ39" s="504">
        <v>0.04</v>
      </c>
      <c r="AR39" s="489" t="s">
        <v>319</v>
      </c>
      <c r="AS39" s="489" t="s">
        <v>320</v>
      </c>
      <c r="AT39" s="491" t="s">
        <v>1452</v>
      </c>
      <c r="AU39" s="491" t="s">
        <v>287</v>
      </c>
      <c r="AV39" s="491" t="s">
        <v>321</v>
      </c>
      <c r="AW39" s="491" t="s">
        <v>275</v>
      </c>
      <c r="AX39" s="491" t="s">
        <v>115</v>
      </c>
      <c r="AY39" s="491" t="s">
        <v>116</v>
      </c>
      <c r="AZ39" s="491">
        <v>161</v>
      </c>
      <c r="BA39" s="491" t="s">
        <v>322</v>
      </c>
      <c r="BB39" s="491">
        <v>2022</v>
      </c>
      <c r="BC39" s="496">
        <v>45170</v>
      </c>
      <c r="BD39" s="497" t="s">
        <v>210</v>
      </c>
      <c r="BE39" s="520">
        <v>1050</v>
      </c>
      <c r="BF39" s="520">
        <v>1050</v>
      </c>
      <c r="BG39" s="520">
        <v>1050</v>
      </c>
      <c r="BH39" s="520">
        <v>1050</v>
      </c>
      <c r="BI39" s="520">
        <v>1050</v>
      </c>
      <c r="BJ39" s="520">
        <v>1050</v>
      </c>
      <c r="BK39" s="520">
        <v>1050</v>
      </c>
      <c r="BL39" s="520">
        <v>1050</v>
      </c>
      <c r="BM39" s="520">
        <v>1050</v>
      </c>
      <c r="BN39" s="520">
        <v>1050</v>
      </c>
      <c r="BO39" s="497"/>
      <c r="BP39" s="497"/>
      <c r="BQ39" s="497"/>
      <c r="BR39" s="497"/>
      <c r="BS39" s="497"/>
      <c r="BT39" s="497"/>
      <c r="BU39" s="497"/>
      <c r="BV39" s="497"/>
      <c r="BW39" s="497"/>
      <c r="BX39" s="497"/>
      <c r="BY39" s="497"/>
      <c r="BZ39" s="497"/>
      <c r="CA39" s="497"/>
      <c r="CB39" s="497"/>
      <c r="CC39" s="497"/>
      <c r="CD39" s="497"/>
      <c r="CE39" s="497"/>
      <c r="CF39" s="497"/>
      <c r="CG39" s="520">
        <f t="shared" si="6"/>
        <v>10500</v>
      </c>
      <c r="CH39" s="498">
        <v>1680</v>
      </c>
      <c r="CI39" s="498">
        <v>1680</v>
      </c>
      <c r="CJ39" s="533" t="s">
        <v>323</v>
      </c>
      <c r="CK39" s="500">
        <v>7780</v>
      </c>
      <c r="CL39" s="498">
        <v>1680</v>
      </c>
      <c r="CM39" s="498">
        <v>1680</v>
      </c>
      <c r="CN39" s="533" t="s">
        <v>323</v>
      </c>
      <c r="CO39" s="500">
        <v>7780</v>
      </c>
      <c r="CP39" s="498">
        <v>1680</v>
      </c>
      <c r="CQ39" s="498">
        <v>0</v>
      </c>
      <c r="CR39" s="533" t="s">
        <v>323</v>
      </c>
      <c r="CS39" s="498">
        <v>1680</v>
      </c>
      <c r="CT39" s="498">
        <v>0</v>
      </c>
      <c r="CU39" s="533" t="s">
        <v>323</v>
      </c>
      <c r="CV39" s="498">
        <v>1680</v>
      </c>
      <c r="CW39" s="498">
        <v>0</v>
      </c>
      <c r="CX39" s="533" t="s">
        <v>323</v>
      </c>
      <c r="CY39" s="498">
        <v>1680</v>
      </c>
      <c r="CZ39" s="498">
        <v>0</v>
      </c>
      <c r="DA39" s="533" t="s">
        <v>323</v>
      </c>
      <c r="DB39" s="498">
        <v>1680</v>
      </c>
      <c r="DC39" s="498">
        <v>0</v>
      </c>
      <c r="DD39" s="533" t="s">
        <v>323</v>
      </c>
      <c r="DE39" s="498">
        <v>1680</v>
      </c>
      <c r="DF39" s="498">
        <v>0</v>
      </c>
      <c r="DG39" s="533" t="s">
        <v>323</v>
      </c>
      <c r="DH39" s="498">
        <v>1680</v>
      </c>
      <c r="DI39" s="498">
        <v>0</v>
      </c>
      <c r="DJ39" s="533" t="s">
        <v>323</v>
      </c>
      <c r="DK39" s="498">
        <v>1680</v>
      </c>
      <c r="DL39" s="498">
        <v>0</v>
      </c>
      <c r="DM39" s="533" t="s">
        <v>323</v>
      </c>
      <c r="DN39" s="499"/>
      <c r="DO39" s="499"/>
      <c r="DP39" s="499"/>
      <c r="DQ39" s="499"/>
      <c r="DR39" s="499"/>
      <c r="DS39" s="489"/>
      <c r="DT39" s="499"/>
      <c r="DU39" s="499"/>
      <c r="DV39" s="489"/>
      <c r="DW39" s="499"/>
      <c r="DX39" s="499"/>
      <c r="DY39" s="489"/>
      <c r="DZ39" s="499"/>
      <c r="EA39" s="499"/>
      <c r="EB39" s="489"/>
      <c r="EC39" s="499"/>
      <c r="ED39" s="499"/>
      <c r="EE39" s="48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534">
        <f t="shared" si="7"/>
        <v>16800</v>
      </c>
      <c r="FQ39" s="502" t="s">
        <v>8</v>
      </c>
      <c r="FR39" s="502" t="s">
        <v>10</v>
      </c>
      <c r="FS39" s="502" t="s">
        <v>301</v>
      </c>
      <c r="FT39" s="502" t="s">
        <v>1327</v>
      </c>
      <c r="FU39" s="502">
        <v>3778914</v>
      </c>
      <c r="FV39" s="502" t="s">
        <v>1315</v>
      </c>
      <c r="FW39" s="502" t="s">
        <v>324</v>
      </c>
      <c r="FX39" s="502" t="s">
        <v>325</v>
      </c>
      <c r="FY39" s="502" t="s">
        <v>326</v>
      </c>
      <c r="FZ39" s="502" t="s">
        <v>327</v>
      </c>
      <c r="GA39" s="502" t="s">
        <v>328</v>
      </c>
      <c r="GB39" s="502" t="s">
        <v>329</v>
      </c>
    </row>
    <row r="40" spans="1:184" s="503" customFormat="1" ht="90.75" customHeight="1" x14ac:dyDescent="0.25">
      <c r="A40" s="502" t="s">
        <v>271</v>
      </c>
      <c r="B40" s="490"/>
      <c r="C40" s="489" t="s">
        <v>272</v>
      </c>
      <c r="D40" s="490"/>
      <c r="E40" s="489" t="s">
        <v>273</v>
      </c>
      <c r="F40" s="489" t="s">
        <v>274</v>
      </c>
      <c r="G40" s="491" t="s">
        <v>275</v>
      </c>
      <c r="H40" s="491" t="s">
        <v>129</v>
      </c>
      <c r="I40" s="491" t="s">
        <v>276</v>
      </c>
      <c r="J40" s="491">
        <v>2020</v>
      </c>
      <c r="K40" s="493">
        <v>45658</v>
      </c>
      <c r="L40" s="491" t="s">
        <v>118</v>
      </c>
      <c r="M40" s="494"/>
      <c r="N40" s="494"/>
      <c r="O40" s="494" t="s">
        <v>277</v>
      </c>
      <c r="P40" s="494"/>
      <c r="Q40" s="494"/>
      <c r="R40" s="494"/>
      <c r="S40" s="494" t="s">
        <v>278</v>
      </c>
      <c r="T40" s="494"/>
      <c r="U40" s="494"/>
      <c r="V40" s="494"/>
      <c r="W40" s="494" t="s">
        <v>279</v>
      </c>
      <c r="X40" s="494"/>
      <c r="Y40" s="494"/>
      <c r="Z40" s="494"/>
      <c r="AA40" s="494" t="s">
        <v>280</v>
      </c>
      <c r="AB40" s="494"/>
      <c r="AC40" s="494"/>
      <c r="AD40" s="494"/>
      <c r="AE40" s="494" t="s">
        <v>281</v>
      </c>
      <c r="AF40" s="494"/>
      <c r="AG40" s="494"/>
      <c r="AH40" s="494"/>
      <c r="AI40" s="494" t="s">
        <v>282</v>
      </c>
      <c r="AJ40" s="494"/>
      <c r="AK40" s="494"/>
      <c r="AL40" s="494"/>
      <c r="AM40" s="494" t="s">
        <v>283</v>
      </c>
      <c r="AN40" s="494"/>
      <c r="AO40" s="494" t="s">
        <v>283</v>
      </c>
      <c r="AP40" s="489" t="s">
        <v>330</v>
      </c>
      <c r="AQ40" s="504">
        <v>0.04</v>
      </c>
      <c r="AR40" s="489" t="s">
        <v>331</v>
      </c>
      <c r="AS40" s="489" t="s">
        <v>332</v>
      </c>
      <c r="AT40" s="491" t="s">
        <v>1452</v>
      </c>
      <c r="AU40" s="491" t="s">
        <v>333</v>
      </c>
      <c r="AV40" s="491" t="s">
        <v>334</v>
      </c>
      <c r="AW40" s="491" t="s">
        <v>275</v>
      </c>
      <c r="AX40" s="491" t="s">
        <v>115</v>
      </c>
      <c r="AY40" s="491" t="s">
        <v>134</v>
      </c>
      <c r="AZ40" s="491" t="s">
        <v>117</v>
      </c>
      <c r="BA40" s="491" t="s">
        <v>117</v>
      </c>
      <c r="BB40" s="491" t="s">
        <v>117</v>
      </c>
      <c r="BC40" s="507">
        <v>45292</v>
      </c>
      <c r="BD40" s="497" t="s">
        <v>118</v>
      </c>
      <c r="BE40" s="497"/>
      <c r="BF40" s="497">
        <v>2</v>
      </c>
      <c r="BG40" s="497">
        <v>2</v>
      </c>
      <c r="BH40" s="497">
        <v>4</v>
      </c>
      <c r="BI40" s="497">
        <v>4</v>
      </c>
      <c r="BJ40" s="497">
        <v>4</v>
      </c>
      <c r="BK40" s="497">
        <v>4</v>
      </c>
      <c r="BL40" s="497">
        <v>4</v>
      </c>
      <c r="BM40" s="497">
        <v>4</v>
      </c>
      <c r="BN40" s="497">
        <v>4</v>
      </c>
      <c r="BO40" s="497">
        <v>4</v>
      </c>
      <c r="BP40" s="497">
        <v>4</v>
      </c>
      <c r="BQ40" s="497">
        <v>4</v>
      </c>
      <c r="BR40" s="497">
        <v>4</v>
      </c>
      <c r="BS40" s="497">
        <v>4</v>
      </c>
      <c r="BT40" s="497">
        <v>4</v>
      </c>
      <c r="BU40" s="497">
        <v>4</v>
      </c>
      <c r="BV40" s="497">
        <v>4</v>
      </c>
      <c r="BW40" s="497">
        <v>4</v>
      </c>
      <c r="BX40" s="497">
        <v>4</v>
      </c>
      <c r="BY40" s="497">
        <v>4</v>
      </c>
      <c r="BZ40" s="497">
        <v>4</v>
      </c>
      <c r="CA40" s="497">
        <v>4</v>
      </c>
      <c r="CB40" s="497">
        <v>4</v>
      </c>
      <c r="CC40" s="497">
        <v>4</v>
      </c>
      <c r="CD40" s="497">
        <v>4</v>
      </c>
      <c r="CE40" s="497">
        <v>4</v>
      </c>
      <c r="CF40" s="497">
        <v>4</v>
      </c>
      <c r="CG40" s="497">
        <f t="shared" si="6"/>
        <v>104</v>
      </c>
      <c r="CH40" s="499"/>
      <c r="CI40" s="499"/>
      <c r="CJ40" s="499"/>
      <c r="CK40" s="489"/>
      <c r="CL40" s="510">
        <v>6297.6856565199996</v>
      </c>
      <c r="CM40" s="498">
        <v>0</v>
      </c>
      <c r="CN40" s="489" t="s">
        <v>119</v>
      </c>
      <c r="CO40" s="489" t="s">
        <v>117</v>
      </c>
      <c r="CP40" s="510">
        <v>6297.6856565199996</v>
      </c>
      <c r="CQ40" s="498">
        <v>0</v>
      </c>
      <c r="CR40" s="489" t="s">
        <v>119</v>
      </c>
      <c r="CS40" s="510">
        <v>6297.6856565199996</v>
      </c>
      <c r="CT40" s="498">
        <v>0</v>
      </c>
      <c r="CU40" s="489" t="s">
        <v>119</v>
      </c>
      <c r="CV40" s="510">
        <v>6297.6856565199996</v>
      </c>
      <c r="CW40" s="498">
        <v>0</v>
      </c>
      <c r="CX40" s="489" t="s">
        <v>119</v>
      </c>
      <c r="CY40" s="510">
        <v>6297.6856565199996</v>
      </c>
      <c r="CZ40" s="498">
        <v>0</v>
      </c>
      <c r="DA40" s="489" t="s">
        <v>119</v>
      </c>
      <c r="DB40" s="510">
        <v>6297.6856565199996</v>
      </c>
      <c r="DC40" s="498">
        <v>0</v>
      </c>
      <c r="DD40" s="489" t="s">
        <v>119</v>
      </c>
      <c r="DE40" s="510">
        <v>6297.6856565199996</v>
      </c>
      <c r="DF40" s="498">
        <v>0</v>
      </c>
      <c r="DG40" s="489" t="s">
        <v>119</v>
      </c>
      <c r="DH40" s="510">
        <v>6297.6856565199996</v>
      </c>
      <c r="DI40" s="498">
        <v>0</v>
      </c>
      <c r="DJ40" s="489" t="s">
        <v>119</v>
      </c>
      <c r="DK40" s="510">
        <v>6297.6856565199996</v>
      </c>
      <c r="DL40" s="498">
        <v>0</v>
      </c>
      <c r="DM40" s="489" t="s">
        <v>119</v>
      </c>
      <c r="DN40" s="510">
        <v>6297.6856565199996</v>
      </c>
      <c r="DO40" s="498">
        <v>0</v>
      </c>
      <c r="DP40" s="489" t="s">
        <v>119</v>
      </c>
      <c r="DQ40" s="510">
        <v>6297.6856565199996</v>
      </c>
      <c r="DR40" s="498">
        <v>0</v>
      </c>
      <c r="DS40" s="489" t="s">
        <v>119</v>
      </c>
      <c r="DT40" s="510">
        <v>6297.6856565199996</v>
      </c>
      <c r="DU40" s="498">
        <v>0</v>
      </c>
      <c r="DV40" s="489" t="s">
        <v>119</v>
      </c>
      <c r="DW40" s="510">
        <v>6297.6856565199996</v>
      </c>
      <c r="DX40" s="498">
        <v>0</v>
      </c>
      <c r="DY40" s="489" t="s">
        <v>119</v>
      </c>
      <c r="DZ40" s="510">
        <v>6297.6856565199996</v>
      </c>
      <c r="EA40" s="498">
        <v>0</v>
      </c>
      <c r="EB40" s="489" t="s">
        <v>119</v>
      </c>
      <c r="EC40" s="510">
        <v>6297.6856565199996</v>
      </c>
      <c r="ED40" s="498">
        <v>0</v>
      </c>
      <c r="EE40" s="489" t="s">
        <v>119</v>
      </c>
      <c r="EF40" s="510">
        <v>6297.6856565199996</v>
      </c>
      <c r="EG40" s="498">
        <v>0</v>
      </c>
      <c r="EH40" s="489" t="s">
        <v>119</v>
      </c>
      <c r="EI40" s="510">
        <v>6297.6856565199996</v>
      </c>
      <c r="EJ40" s="498">
        <v>0</v>
      </c>
      <c r="EK40" s="489" t="s">
        <v>119</v>
      </c>
      <c r="EL40" s="510">
        <v>6297.6856565199996</v>
      </c>
      <c r="EM40" s="498">
        <v>0</v>
      </c>
      <c r="EN40" s="489" t="s">
        <v>119</v>
      </c>
      <c r="EO40" s="510">
        <v>6297.6856565199996</v>
      </c>
      <c r="EP40" s="498">
        <v>0</v>
      </c>
      <c r="EQ40" s="489" t="s">
        <v>119</v>
      </c>
      <c r="ER40" s="510">
        <v>6297.6856565199996</v>
      </c>
      <c r="ES40" s="498">
        <v>0</v>
      </c>
      <c r="ET40" s="489" t="s">
        <v>119</v>
      </c>
      <c r="EU40" s="510">
        <v>6297.6856565199996</v>
      </c>
      <c r="EV40" s="498">
        <v>0</v>
      </c>
      <c r="EW40" s="489" t="s">
        <v>119</v>
      </c>
      <c r="EX40" s="510">
        <v>6297.6856565199996</v>
      </c>
      <c r="EY40" s="498">
        <v>0</v>
      </c>
      <c r="EZ40" s="489" t="s">
        <v>119</v>
      </c>
      <c r="FA40" s="510">
        <v>6297.6856565199996</v>
      </c>
      <c r="FB40" s="498">
        <v>0</v>
      </c>
      <c r="FC40" s="489" t="s">
        <v>119</v>
      </c>
      <c r="FD40" s="510">
        <v>6297.6856565199996</v>
      </c>
      <c r="FE40" s="498">
        <v>0</v>
      </c>
      <c r="FF40" s="489" t="s">
        <v>119</v>
      </c>
      <c r="FG40" s="510">
        <v>6297.6856565199996</v>
      </c>
      <c r="FH40" s="498">
        <v>0</v>
      </c>
      <c r="FI40" s="489" t="s">
        <v>119</v>
      </c>
      <c r="FJ40" s="510">
        <v>6297.6856565199996</v>
      </c>
      <c r="FK40" s="498">
        <v>0</v>
      </c>
      <c r="FL40" s="489" t="s">
        <v>119</v>
      </c>
      <c r="FM40" s="510">
        <v>6297.6856565199996</v>
      </c>
      <c r="FN40" s="498">
        <v>0</v>
      </c>
      <c r="FO40" s="489" t="s">
        <v>119</v>
      </c>
      <c r="FP40" s="501">
        <f t="shared" si="7"/>
        <v>170037.51272604009</v>
      </c>
      <c r="FQ40" s="502" t="s">
        <v>8</v>
      </c>
      <c r="FR40" s="502" t="s">
        <v>10</v>
      </c>
      <c r="FS40" s="502" t="s">
        <v>335</v>
      </c>
      <c r="FT40" s="502" t="s">
        <v>1323</v>
      </c>
      <c r="FU40" s="502">
        <v>3778828</v>
      </c>
      <c r="FV40" s="502" t="s">
        <v>1324</v>
      </c>
      <c r="FW40" s="502" t="s">
        <v>336</v>
      </c>
      <c r="FX40" s="502" t="s">
        <v>337</v>
      </c>
      <c r="FY40" s="502" t="s">
        <v>338</v>
      </c>
      <c r="FZ40" s="502" t="s">
        <v>339</v>
      </c>
      <c r="GA40" s="502" t="s">
        <v>340</v>
      </c>
      <c r="GB40" s="502" t="s">
        <v>341</v>
      </c>
    </row>
    <row r="41" spans="1:184" s="503" customFormat="1" ht="90.75" customHeight="1" x14ac:dyDescent="0.25">
      <c r="A41" s="502" t="s">
        <v>271</v>
      </c>
      <c r="B41" s="490"/>
      <c r="C41" s="489" t="s">
        <v>272</v>
      </c>
      <c r="D41" s="490"/>
      <c r="E41" s="489" t="s">
        <v>273</v>
      </c>
      <c r="F41" s="489" t="s">
        <v>274</v>
      </c>
      <c r="G41" s="491" t="s">
        <v>275</v>
      </c>
      <c r="H41" s="491" t="s">
        <v>129</v>
      </c>
      <c r="I41" s="491" t="s">
        <v>276</v>
      </c>
      <c r="J41" s="491">
        <v>2020</v>
      </c>
      <c r="K41" s="493">
        <v>45658</v>
      </c>
      <c r="L41" s="491" t="s">
        <v>118</v>
      </c>
      <c r="M41" s="494"/>
      <c r="N41" s="494"/>
      <c r="O41" s="494" t="s">
        <v>277</v>
      </c>
      <c r="P41" s="494"/>
      <c r="Q41" s="494"/>
      <c r="R41" s="494"/>
      <c r="S41" s="494" t="s">
        <v>278</v>
      </c>
      <c r="T41" s="494"/>
      <c r="U41" s="494"/>
      <c r="V41" s="494"/>
      <c r="W41" s="494" t="s">
        <v>279</v>
      </c>
      <c r="X41" s="494"/>
      <c r="Y41" s="494"/>
      <c r="Z41" s="494"/>
      <c r="AA41" s="494" t="s">
        <v>280</v>
      </c>
      <c r="AB41" s="494"/>
      <c r="AC41" s="494"/>
      <c r="AD41" s="494"/>
      <c r="AE41" s="494" t="s">
        <v>281</v>
      </c>
      <c r="AF41" s="494"/>
      <c r="AG41" s="494"/>
      <c r="AH41" s="494"/>
      <c r="AI41" s="494" t="s">
        <v>282</v>
      </c>
      <c r="AJ41" s="494"/>
      <c r="AK41" s="494"/>
      <c r="AL41" s="494"/>
      <c r="AM41" s="494" t="s">
        <v>283</v>
      </c>
      <c r="AN41" s="494"/>
      <c r="AO41" s="494" t="s">
        <v>283</v>
      </c>
      <c r="AP41" s="489" t="s">
        <v>342</v>
      </c>
      <c r="AQ41" s="504">
        <v>3.7999999999999999E-2</v>
      </c>
      <c r="AR41" s="489" t="s">
        <v>343</v>
      </c>
      <c r="AS41" s="489" t="s">
        <v>344</v>
      </c>
      <c r="AT41" s="491" t="s">
        <v>1452</v>
      </c>
      <c r="AU41" s="491" t="s">
        <v>345</v>
      </c>
      <c r="AV41" s="491" t="s">
        <v>346</v>
      </c>
      <c r="AW41" s="491" t="s">
        <v>347</v>
      </c>
      <c r="AX41" s="491" t="s">
        <v>115</v>
      </c>
      <c r="AY41" s="491" t="s">
        <v>116</v>
      </c>
      <c r="AZ41" s="491" t="s">
        <v>348</v>
      </c>
      <c r="BA41" s="491">
        <v>95</v>
      </c>
      <c r="BB41" s="491">
        <v>2022</v>
      </c>
      <c r="BC41" s="496">
        <v>45170</v>
      </c>
      <c r="BD41" s="496">
        <v>55153</v>
      </c>
      <c r="BE41" s="497">
        <v>2</v>
      </c>
      <c r="BF41" s="497">
        <v>36</v>
      </c>
      <c r="BG41" s="497">
        <v>41</v>
      </c>
      <c r="BH41" s="497">
        <v>46</v>
      </c>
      <c r="BI41" s="497">
        <v>100</v>
      </c>
      <c r="BJ41" s="497">
        <v>56</v>
      </c>
      <c r="BK41" s="497">
        <v>61</v>
      </c>
      <c r="BL41" s="497">
        <v>66</v>
      </c>
      <c r="BM41" s="497">
        <v>6</v>
      </c>
      <c r="BN41" s="497">
        <v>234</v>
      </c>
      <c r="BO41" s="497">
        <v>6</v>
      </c>
      <c r="BP41" s="497">
        <v>6</v>
      </c>
      <c r="BQ41" s="497">
        <v>6</v>
      </c>
      <c r="BR41" s="497">
        <v>6</v>
      </c>
      <c r="BS41" s="497">
        <v>6</v>
      </c>
      <c r="BT41" s="497">
        <v>6</v>
      </c>
      <c r="BU41" s="497">
        <v>6</v>
      </c>
      <c r="BV41" s="497">
        <v>6</v>
      </c>
      <c r="BW41" s="497">
        <v>6</v>
      </c>
      <c r="BX41" s="497">
        <v>6</v>
      </c>
      <c r="BY41" s="497">
        <v>6</v>
      </c>
      <c r="BZ41" s="497">
        <v>6</v>
      </c>
      <c r="CA41" s="497">
        <v>6</v>
      </c>
      <c r="CB41" s="497">
        <v>6</v>
      </c>
      <c r="CC41" s="497">
        <v>6</v>
      </c>
      <c r="CD41" s="497">
        <v>6</v>
      </c>
      <c r="CE41" s="497">
        <v>6</v>
      </c>
      <c r="CF41" s="497">
        <v>6</v>
      </c>
      <c r="CG41" s="497">
        <f t="shared" si="6"/>
        <v>756</v>
      </c>
      <c r="CH41" s="498">
        <v>80045</v>
      </c>
      <c r="CI41" s="498">
        <v>1039</v>
      </c>
      <c r="CJ41" s="499" t="s">
        <v>349</v>
      </c>
      <c r="CK41" s="489" t="s">
        <v>350</v>
      </c>
      <c r="CL41" s="498">
        <v>174820</v>
      </c>
      <c r="CM41" s="498">
        <v>830</v>
      </c>
      <c r="CN41" s="489" t="s">
        <v>351</v>
      </c>
      <c r="CO41" s="489" t="s">
        <v>350</v>
      </c>
      <c r="CP41" s="498">
        <v>198117</v>
      </c>
      <c r="CQ41" s="498">
        <v>0</v>
      </c>
      <c r="CR41" s="499" t="s">
        <v>352</v>
      </c>
      <c r="CS41" s="499">
        <v>84508</v>
      </c>
      <c r="CT41" s="498">
        <v>0</v>
      </c>
      <c r="CU41" s="499" t="s">
        <v>353</v>
      </c>
      <c r="CV41" s="499">
        <v>57959</v>
      </c>
      <c r="CW41" s="498">
        <v>0</v>
      </c>
      <c r="CX41" s="499" t="s">
        <v>353</v>
      </c>
      <c r="CY41" s="499">
        <v>43689</v>
      </c>
      <c r="CZ41" s="498">
        <v>0</v>
      </c>
      <c r="DA41" s="499" t="s">
        <v>354</v>
      </c>
      <c r="DB41" s="499">
        <v>58769</v>
      </c>
      <c r="DC41" s="498">
        <v>0</v>
      </c>
      <c r="DD41" s="499" t="s">
        <v>354</v>
      </c>
      <c r="DE41" s="499">
        <v>862</v>
      </c>
      <c r="DF41" s="499"/>
      <c r="DG41" s="499"/>
      <c r="DH41" s="499">
        <v>862</v>
      </c>
      <c r="DI41" s="499"/>
      <c r="DJ41" s="499"/>
      <c r="DK41" s="499">
        <v>4462</v>
      </c>
      <c r="DL41" s="498">
        <v>0</v>
      </c>
      <c r="DM41" s="499" t="s">
        <v>354</v>
      </c>
      <c r="DN41" s="499">
        <v>861.97</v>
      </c>
      <c r="DO41" s="499"/>
      <c r="DP41" s="499"/>
      <c r="DQ41" s="499">
        <v>861.97</v>
      </c>
      <c r="DR41" s="499"/>
      <c r="DS41" s="489"/>
      <c r="DT41" s="499">
        <v>861.97</v>
      </c>
      <c r="DU41" s="499"/>
      <c r="DV41" s="489"/>
      <c r="DW41" s="499">
        <v>861.97</v>
      </c>
      <c r="DX41" s="499"/>
      <c r="DY41" s="489"/>
      <c r="DZ41" s="499">
        <v>861.97</v>
      </c>
      <c r="EA41" s="499"/>
      <c r="EB41" s="489"/>
      <c r="EC41" s="499">
        <v>861.97</v>
      </c>
      <c r="ED41" s="499"/>
      <c r="EE41" s="489"/>
      <c r="EF41" s="499">
        <v>861.97</v>
      </c>
      <c r="EG41" s="499"/>
      <c r="EH41" s="499"/>
      <c r="EI41" s="499">
        <v>861.97</v>
      </c>
      <c r="EJ41" s="499"/>
      <c r="EK41" s="499"/>
      <c r="EL41" s="499">
        <v>861.97</v>
      </c>
      <c r="EM41" s="499"/>
      <c r="EN41" s="499"/>
      <c r="EO41" s="499">
        <v>861.97</v>
      </c>
      <c r="EP41" s="499"/>
      <c r="EQ41" s="499"/>
      <c r="ER41" s="499">
        <v>861.97</v>
      </c>
      <c r="ES41" s="499"/>
      <c r="ET41" s="499"/>
      <c r="EU41" s="499">
        <v>861.97</v>
      </c>
      <c r="EV41" s="499"/>
      <c r="EW41" s="499"/>
      <c r="EX41" s="499">
        <v>861.97</v>
      </c>
      <c r="EY41" s="499"/>
      <c r="EZ41" s="499"/>
      <c r="FA41" s="499">
        <v>861.97</v>
      </c>
      <c r="FB41" s="499"/>
      <c r="FC41" s="499"/>
      <c r="FD41" s="499">
        <v>861.97</v>
      </c>
      <c r="FE41" s="499"/>
      <c r="FF41" s="499"/>
      <c r="FG41" s="499">
        <v>861.97</v>
      </c>
      <c r="FH41" s="499"/>
      <c r="FI41" s="499"/>
      <c r="FJ41" s="499">
        <v>861.97</v>
      </c>
      <c r="FK41" s="499"/>
      <c r="FL41" s="499"/>
      <c r="FM41" s="499">
        <v>861.97</v>
      </c>
      <c r="FN41" s="499"/>
      <c r="FO41" s="499"/>
      <c r="FP41" s="529">
        <f t="shared" si="7"/>
        <v>719608.4599999995</v>
      </c>
      <c r="FQ41" s="502" t="s">
        <v>8</v>
      </c>
      <c r="FR41" s="502" t="s">
        <v>10</v>
      </c>
      <c r="FS41" s="502" t="s">
        <v>355</v>
      </c>
      <c r="FT41" s="502" t="s">
        <v>1323</v>
      </c>
      <c r="FU41" s="502">
        <v>3778828</v>
      </c>
      <c r="FV41" s="502" t="s">
        <v>1324</v>
      </c>
      <c r="FW41" s="502" t="s">
        <v>356</v>
      </c>
      <c r="FX41" s="502" t="s">
        <v>357</v>
      </c>
      <c r="FY41" s="502" t="s">
        <v>358</v>
      </c>
      <c r="FZ41" s="502" t="s">
        <v>1331</v>
      </c>
      <c r="GA41" s="502" t="s">
        <v>359</v>
      </c>
      <c r="GB41" s="502" t="s">
        <v>1332</v>
      </c>
    </row>
    <row r="42" spans="1:184" s="503" customFormat="1" ht="90.75" customHeight="1" x14ac:dyDescent="0.25">
      <c r="A42" s="502" t="s">
        <v>271</v>
      </c>
      <c r="B42" s="490"/>
      <c r="C42" s="489" t="s">
        <v>272</v>
      </c>
      <c r="D42" s="490"/>
      <c r="E42" s="489" t="s">
        <v>273</v>
      </c>
      <c r="F42" s="489" t="s">
        <v>274</v>
      </c>
      <c r="G42" s="491" t="s">
        <v>275</v>
      </c>
      <c r="H42" s="491" t="s">
        <v>129</v>
      </c>
      <c r="I42" s="491" t="s">
        <v>276</v>
      </c>
      <c r="J42" s="491">
        <v>2020</v>
      </c>
      <c r="K42" s="493">
        <v>45658</v>
      </c>
      <c r="L42" s="491" t="s">
        <v>118</v>
      </c>
      <c r="M42" s="494"/>
      <c r="N42" s="494"/>
      <c r="O42" s="494" t="s">
        <v>277</v>
      </c>
      <c r="P42" s="494"/>
      <c r="Q42" s="494"/>
      <c r="R42" s="494"/>
      <c r="S42" s="494" t="s">
        <v>278</v>
      </c>
      <c r="T42" s="494"/>
      <c r="U42" s="494"/>
      <c r="V42" s="494"/>
      <c r="W42" s="494" t="s">
        <v>279</v>
      </c>
      <c r="X42" s="494"/>
      <c r="Y42" s="494"/>
      <c r="Z42" s="494"/>
      <c r="AA42" s="494" t="s">
        <v>280</v>
      </c>
      <c r="AB42" s="494"/>
      <c r="AC42" s="494"/>
      <c r="AD42" s="494"/>
      <c r="AE42" s="494" t="s">
        <v>281</v>
      </c>
      <c r="AF42" s="494"/>
      <c r="AG42" s="494"/>
      <c r="AH42" s="494"/>
      <c r="AI42" s="494" t="s">
        <v>282</v>
      </c>
      <c r="AJ42" s="494"/>
      <c r="AK42" s="494"/>
      <c r="AL42" s="494"/>
      <c r="AM42" s="494" t="s">
        <v>283</v>
      </c>
      <c r="AN42" s="494"/>
      <c r="AO42" s="494" t="s">
        <v>283</v>
      </c>
      <c r="AP42" s="489" t="s">
        <v>360</v>
      </c>
      <c r="AQ42" s="504">
        <v>3.7999999999999999E-2</v>
      </c>
      <c r="AR42" s="489" t="s">
        <v>361</v>
      </c>
      <c r="AS42" s="489" t="s">
        <v>362</v>
      </c>
      <c r="AT42" s="491" t="s">
        <v>1452</v>
      </c>
      <c r="AU42" s="491" t="s">
        <v>363</v>
      </c>
      <c r="AV42" s="491" t="s">
        <v>364</v>
      </c>
      <c r="AW42" s="491" t="s">
        <v>365</v>
      </c>
      <c r="AX42" s="491" t="s">
        <v>115</v>
      </c>
      <c r="AY42" s="491" t="s">
        <v>134</v>
      </c>
      <c r="AZ42" s="491" t="s">
        <v>117</v>
      </c>
      <c r="BA42" s="491">
        <v>200</v>
      </c>
      <c r="BB42" s="491">
        <v>2022</v>
      </c>
      <c r="BC42" s="507">
        <v>45292</v>
      </c>
      <c r="BD42" s="497" t="s">
        <v>118</v>
      </c>
      <c r="BE42" s="497"/>
      <c r="BF42" s="497">
        <v>52</v>
      </c>
      <c r="BG42" s="497">
        <v>80</v>
      </c>
      <c r="BH42" s="497">
        <v>80</v>
      </c>
      <c r="BI42" s="497">
        <v>80</v>
      </c>
      <c r="BJ42" s="497">
        <v>80</v>
      </c>
      <c r="BK42" s="497">
        <v>80</v>
      </c>
      <c r="BL42" s="497">
        <v>80</v>
      </c>
      <c r="BM42" s="497">
        <v>80</v>
      </c>
      <c r="BN42" s="497">
        <v>80</v>
      </c>
      <c r="BO42" s="497">
        <v>80</v>
      </c>
      <c r="BP42" s="497">
        <v>80</v>
      </c>
      <c r="BQ42" s="497">
        <v>80</v>
      </c>
      <c r="BR42" s="497">
        <v>80</v>
      </c>
      <c r="BS42" s="497">
        <v>80</v>
      </c>
      <c r="BT42" s="497">
        <v>80</v>
      </c>
      <c r="BU42" s="497">
        <v>80</v>
      </c>
      <c r="BV42" s="497">
        <v>80</v>
      </c>
      <c r="BW42" s="497">
        <v>80</v>
      </c>
      <c r="BX42" s="497">
        <v>80</v>
      </c>
      <c r="BY42" s="497">
        <v>80</v>
      </c>
      <c r="BZ42" s="497">
        <v>80</v>
      </c>
      <c r="CA42" s="497">
        <v>80</v>
      </c>
      <c r="CB42" s="497">
        <v>80</v>
      </c>
      <c r="CC42" s="497">
        <v>80</v>
      </c>
      <c r="CD42" s="497">
        <v>80</v>
      </c>
      <c r="CE42" s="497">
        <v>80</v>
      </c>
      <c r="CF42" s="497">
        <v>80</v>
      </c>
      <c r="CG42" s="520">
        <f t="shared" si="6"/>
        <v>2132</v>
      </c>
      <c r="CH42" s="499"/>
      <c r="CI42" s="499"/>
      <c r="CJ42" s="499"/>
      <c r="CK42" s="489"/>
      <c r="CL42" s="498">
        <v>364</v>
      </c>
      <c r="CM42" s="498">
        <v>364</v>
      </c>
      <c r="CN42" s="489" t="s">
        <v>119</v>
      </c>
      <c r="CO42" s="500">
        <v>7845</v>
      </c>
      <c r="CP42" s="498">
        <v>560</v>
      </c>
      <c r="CQ42" s="498">
        <v>0</v>
      </c>
      <c r="CR42" s="499" t="s">
        <v>119</v>
      </c>
      <c r="CS42" s="498">
        <v>560</v>
      </c>
      <c r="CT42" s="498">
        <v>0</v>
      </c>
      <c r="CU42" s="499" t="s">
        <v>119</v>
      </c>
      <c r="CV42" s="498">
        <v>560</v>
      </c>
      <c r="CW42" s="498">
        <v>0</v>
      </c>
      <c r="CX42" s="499" t="s">
        <v>119</v>
      </c>
      <c r="CY42" s="498">
        <v>560</v>
      </c>
      <c r="CZ42" s="498">
        <v>0</v>
      </c>
      <c r="DA42" s="499" t="s">
        <v>119</v>
      </c>
      <c r="DB42" s="498">
        <v>560</v>
      </c>
      <c r="DC42" s="498">
        <v>0</v>
      </c>
      <c r="DD42" s="499" t="s">
        <v>119</v>
      </c>
      <c r="DE42" s="498">
        <v>560</v>
      </c>
      <c r="DF42" s="498">
        <v>0</v>
      </c>
      <c r="DG42" s="499" t="s">
        <v>119</v>
      </c>
      <c r="DH42" s="498">
        <v>560</v>
      </c>
      <c r="DI42" s="498">
        <v>0</v>
      </c>
      <c r="DJ42" s="499" t="s">
        <v>119</v>
      </c>
      <c r="DK42" s="498">
        <v>560</v>
      </c>
      <c r="DL42" s="498">
        <v>0</v>
      </c>
      <c r="DM42" s="499" t="s">
        <v>119</v>
      </c>
      <c r="DN42" s="498">
        <v>560</v>
      </c>
      <c r="DO42" s="498">
        <v>0</v>
      </c>
      <c r="DP42" s="499" t="s">
        <v>119</v>
      </c>
      <c r="DQ42" s="498">
        <v>560</v>
      </c>
      <c r="DR42" s="498">
        <v>0</v>
      </c>
      <c r="DS42" s="489" t="s">
        <v>119</v>
      </c>
      <c r="DT42" s="498">
        <v>560</v>
      </c>
      <c r="DU42" s="498">
        <v>0</v>
      </c>
      <c r="DV42" s="489" t="s">
        <v>119</v>
      </c>
      <c r="DW42" s="498">
        <v>560</v>
      </c>
      <c r="DX42" s="498">
        <v>0</v>
      </c>
      <c r="DY42" s="489" t="s">
        <v>119</v>
      </c>
      <c r="DZ42" s="498">
        <v>560</v>
      </c>
      <c r="EA42" s="498">
        <v>0</v>
      </c>
      <c r="EB42" s="489" t="s">
        <v>119</v>
      </c>
      <c r="EC42" s="498">
        <v>560</v>
      </c>
      <c r="ED42" s="498">
        <v>0</v>
      </c>
      <c r="EE42" s="489" t="s">
        <v>119</v>
      </c>
      <c r="EF42" s="498">
        <v>560</v>
      </c>
      <c r="EG42" s="498">
        <v>0</v>
      </c>
      <c r="EH42" s="499" t="s">
        <v>119</v>
      </c>
      <c r="EI42" s="498">
        <v>560</v>
      </c>
      <c r="EJ42" s="498">
        <v>0</v>
      </c>
      <c r="EK42" s="499" t="s">
        <v>119</v>
      </c>
      <c r="EL42" s="498">
        <v>560</v>
      </c>
      <c r="EM42" s="498">
        <v>0</v>
      </c>
      <c r="EN42" s="499" t="s">
        <v>119</v>
      </c>
      <c r="EO42" s="498">
        <v>560</v>
      </c>
      <c r="EP42" s="498">
        <v>0</v>
      </c>
      <c r="EQ42" s="499" t="s">
        <v>119</v>
      </c>
      <c r="ER42" s="498">
        <v>560</v>
      </c>
      <c r="ES42" s="498">
        <v>0</v>
      </c>
      <c r="ET42" s="499" t="s">
        <v>119</v>
      </c>
      <c r="EU42" s="498">
        <v>560</v>
      </c>
      <c r="EV42" s="498">
        <v>0</v>
      </c>
      <c r="EW42" s="499" t="s">
        <v>119</v>
      </c>
      <c r="EX42" s="498">
        <v>560</v>
      </c>
      <c r="EY42" s="498">
        <v>0</v>
      </c>
      <c r="EZ42" s="499" t="s">
        <v>119</v>
      </c>
      <c r="FA42" s="498">
        <v>560</v>
      </c>
      <c r="FB42" s="498">
        <v>0</v>
      </c>
      <c r="FC42" s="499" t="s">
        <v>119</v>
      </c>
      <c r="FD42" s="498">
        <v>560</v>
      </c>
      <c r="FE42" s="498">
        <v>0</v>
      </c>
      <c r="FF42" s="499" t="s">
        <v>119</v>
      </c>
      <c r="FG42" s="498">
        <v>560</v>
      </c>
      <c r="FH42" s="498">
        <v>0</v>
      </c>
      <c r="FI42" s="499" t="s">
        <v>119</v>
      </c>
      <c r="FJ42" s="498">
        <v>560</v>
      </c>
      <c r="FK42" s="498">
        <v>0</v>
      </c>
      <c r="FL42" s="499" t="s">
        <v>119</v>
      </c>
      <c r="FM42" s="498">
        <v>560</v>
      </c>
      <c r="FN42" s="498">
        <v>0</v>
      </c>
      <c r="FO42" s="499" t="s">
        <v>119</v>
      </c>
      <c r="FP42" s="501">
        <f t="shared" si="7"/>
        <v>14924</v>
      </c>
      <c r="FQ42" s="502" t="s">
        <v>366</v>
      </c>
      <c r="FR42" s="502" t="s">
        <v>26</v>
      </c>
      <c r="FS42" s="502" t="s">
        <v>367</v>
      </c>
      <c r="FT42" s="502" t="s">
        <v>1023</v>
      </c>
      <c r="FU42" s="502">
        <v>3693777</v>
      </c>
      <c r="FV42" s="502" t="s">
        <v>1371</v>
      </c>
      <c r="FW42" s="519"/>
      <c r="FX42" s="519"/>
      <c r="FY42" s="519"/>
      <c r="FZ42" s="519"/>
      <c r="GA42" s="519"/>
      <c r="GB42" s="519"/>
    </row>
    <row r="43" spans="1:184" s="503" customFormat="1" ht="90.75" customHeight="1" x14ac:dyDescent="0.25">
      <c r="A43" s="502" t="s">
        <v>271</v>
      </c>
      <c r="B43" s="490"/>
      <c r="C43" s="489" t="s">
        <v>272</v>
      </c>
      <c r="D43" s="490"/>
      <c r="E43" s="489" t="s">
        <v>273</v>
      </c>
      <c r="F43" s="489" t="s">
        <v>274</v>
      </c>
      <c r="G43" s="491" t="s">
        <v>275</v>
      </c>
      <c r="H43" s="491" t="s">
        <v>129</v>
      </c>
      <c r="I43" s="491" t="s">
        <v>276</v>
      </c>
      <c r="J43" s="491">
        <v>2020</v>
      </c>
      <c r="K43" s="493">
        <v>45658</v>
      </c>
      <c r="L43" s="491" t="s">
        <v>118</v>
      </c>
      <c r="M43" s="494"/>
      <c r="N43" s="494"/>
      <c r="O43" s="494" t="s">
        <v>277</v>
      </c>
      <c r="P43" s="494"/>
      <c r="Q43" s="494"/>
      <c r="R43" s="494"/>
      <c r="S43" s="494" t="s">
        <v>278</v>
      </c>
      <c r="T43" s="494"/>
      <c r="U43" s="494"/>
      <c r="V43" s="494"/>
      <c r="W43" s="494" t="s">
        <v>279</v>
      </c>
      <c r="X43" s="494"/>
      <c r="Y43" s="494"/>
      <c r="Z43" s="494"/>
      <c r="AA43" s="494" t="s">
        <v>280</v>
      </c>
      <c r="AB43" s="494"/>
      <c r="AC43" s="494"/>
      <c r="AD43" s="494"/>
      <c r="AE43" s="494" t="s">
        <v>281</v>
      </c>
      <c r="AF43" s="494"/>
      <c r="AG43" s="494"/>
      <c r="AH43" s="494"/>
      <c r="AI43" s="494" t="s">
        <v>282</v>
      </c>
      <c r="AJ43" s="494"/>
      <c r="AK43" s="494"/>
      <c r="AL43" s="494"/>
      <c r="AM43" s="494" t="s">
        <v>283</v>
      </c>
      <c r="AN43" s="494"/>
      <c r="AO43" s="494" t="s">
        <v>283</v>
      </c>
      <c r="AP43" s="489" t="s">
        <v>368</v>
      </c>
      <c r="AQ43" s="504">
        <v>3.5000000000000003E-2</v>
      </c>
      <c r="AR43" s="489" t="s">
        <v>369</v>
      </c>
      <c r="AS43" s="489" t="s">
        <v>370</v>
      </c>
      <c r="AT43" s="491" t="s">
        <v>1452</v>
      </c>
      <c r="AU43" s="491" t="s">
        <v>371</v>
      </c>
      <c r="AV43" s="491" t="s">
        <v>372</v>
      </c>
      <c r="AW43" s="491" t="s">
        <v>107</v>
      </c>
      <c r="AX43" s="491" t="s">
        <v>115</v>
      </c>
      <c r="AY43" s="491" t="s">
        <v>134</v>
      </c>
      <c r="AZ43" s="491" t="s">
        <v>117</v>
      </c>
      <c r="BA43" s="491" t="s">
        <v>117</v>
      </c>
      <c r="BB43" s="491" t="s">
        <v>117</v>
      </c>
      <c r="BC43" s="496">
        <v>45170</v>
      </c>
      <c r="BD43" s="497" t="s">
        <v>373</v>
      </c>
      <c r="BE43" s="490">
        <v>0.2</v>
      </c>
      <c r="BF43" s="490">
        <v>0.8</v>
      </c>
      <c r="BG43" s="490"/>
      <c r="BH43" s="490"/>
      <c r="BI43" s="490"/>
      <c r="BJ43" s="490"/>
      <c r="BK43" s="490"/>
      <c r="BL43" s="490"/>
      <c r="BM43" s="497"/>
      <c r="BN43" s="497"/>
      <c r="BO43" s="497"/>
      <c r="BP43" s="497"/>
      <c r="BQ43" s="497"/>
      <c r="BR43" s="497"/>
      <c r="BS43" s="497"/>
      <c r="BT43" s="497"/>
      <c r="BU43" s="497"/>
      <c r="BV43" s="497"/>
      <c r="BW43" s="497"/>
      <c r="BX43" s="497"/>
      <c r="BY43" s="497"/>
      <c r="BZ43" s="497"/>
      <c r="CA43" s="497"/>
      <c r="CB43" s="497"/>
      <c r="CC43" s="497"/>
      <c r="CD43" s="497"/>
      <c r="CE43" s="497"/>
      <c r="CF43" s="497"/>
      <c r="CG43" s="490">
        <v>1</v>
      </c>
      <c r="CH43" s="498">
        <v>25</v>
      </c>
      <c r="CI43" s="498">
        <v>25</v>
      </c>
      <c r="CJ43" s="499" t="s">
        <v>119</v>
      </c>
      <c r="CK43" s="500">
        <v>7865</v>
      </c>
      <c r="CL43" s="498">
        <v>75</v>
      </c>
      <c r="CM43" s="498">
        <v>75</v>
      </c>
      <c r="CN43" s="499" t="s">
        <v>119</v>
      </c>
      <c r="CO43" s="500">
        <v>7865</v>
      </c>
      <c r="CP43" s="499"/>
      <c r="CQ43" s="499"/>
      <c r="CR43" s="499"/>
      <c r="CS43" s="499"/>
      <c r="CT43" s="499"/>
      <c r="CU43" s="499"/>
      <c r="CV43" s="499"/>
      <c r="CW43" s="499"/>
      <c r="CX43" s="499"/>
      <c r="CY43" s="499"/>
      <c r="CZ43" s="499"/>
      <c r="DA43" s="499"/>
      <c r="DB43" s="499"/>
      <c r="DC43" s="499"/>
      <c r="DD43" s="499"/>
      <c r="DE43" s="499"/>
      <c r="DF43" s="499"/>
      <c r="DG43" s="499"/>
      <c r="DH43" s="499"/>
      <c r="DI43" s="499"/>
      <c r="DJ43" s="499"/>
      <c r="DK43" s="499"/>
      <c r="DL43" s="499"/>
      <c r="DM43" s="499"/>
      <c r="DN43" s="499"/>
      <c r="DO43" s="499"/>
      <c r="DP43" s="499"/>
      <c r="DQ43" s="499"/>
      <c r="DR43" s="499"/>
      <c r="DS43" s="489"/>
      <c r="DT43" s="499"/>
      <c r="DU43" s="499"/>
      <c r="DV43" s="489"/>
      <c r="DW43" s="499"/>
      <c r="DX43" s="499"/>
      <c r="DY43" s="489"/>
      <c r="DZ43" s="499"/>
      <c r="EA43" s="499"/>
      <c r="EB43" s="489"/>
      <c r="EC43" s="499"/>
      <c r="ED43" s="499"/>
      <c r="EE43" s="489"/>
      <c r="EF43" s="499"/>
      <c r="EG43" s="499"/>
      <c r="EH43" s="499"/>
      <c r="EI43" s="499"/>
      <c r="EJ43" s="499"/>
      <c r="EK43" s="499"/>
      <c r="EL43" s="499"/>
      <c r="EM43" s="499"/>
      <c r="EN43" s="499"/>
      <c r="EO43" s="499"/>
      <c r="EP43" s="499"/>
      <c r="EQ43" s="499"/>
      <c r="ER43" s="499"/>
      <c r="ES43" s="499"/>
      <c r="ET43" s="499"/>
      <c r="EU43" s="499"/>
      <c r="EV43" s="499"/>
      <c r="EW43" s="499"/>
      <c r="EX43" s="499"/>
      <c r="EY43" s="499"/>
      <c r="EZ43" s="499"/>
      <c r="FA43" s="499"/>
      <c r="FB43" s="499"/>
      <c r="FC43" s="499"/>
      <c r="FD43" s="499"/>
      <c r="FE43" s="499"/>
      <c r="FF43" s="499"/>
      <c r="FG43" s="499"/>
      <c r="FH43" s="499"/>
      <c r="FI43" s="499"/>
      <c r="FJ43" s="499"/>
      <c r="FK43" s="499"/>
      <c r="FL43" s="499"/>
      <c r="FM43" s="499"/>
      <c r="FN43" s="499"/>
      <c r="FO43" s="499"/>
      <c r="FP43" s="501">
        <f t="shared" si="7"/>
        <v>100</v>
      </c>
      <c r="FQ43" s="502" t="s">
        <v>366</v>
      </c>
      <c r="FR43" s="502" t="s">
        <v>26</v>
      </c>
      <c r="FS43" s="502" t="s">
        <v>374</v>
      </c>
      <c r="FT43" s="502" t="s">
        <v>1372</v>
      </c>
      <c r="FU43" s="502">
        <v>3693777</v>
      </c>
      <c r="FV43" s="502" t="s">
        <v>1373</v>
      </c>
      <c r="FW43" s="502"/>
      <c r="FX43" s="502"/>
      <c r="FY43" s="502"/>
      <c r="FZ43" s="502"/>
      <c r="GA43" s="502"/>
      <c r="GB43" s="502"/>
    </row>
    <row r="44" spans="1:184" s="503" customFormat="1" ht="90.75" customHeight="1" x14ac:dyDescent="0.25">
      <c r="A44" s="502" t="s">
        <v>271</v>
      </c>
      <c r="B44" s="490"/>
      <c r="C44" s="489" t="s">
        <v>272</v>
      </c>
      <c r="D44" s="490"/>
      <c r="E44" s="489" t="s">
        <v>273</v>
      </c>
      <c r="F44" s="489" t="s">
        <v>274</v>
      </c>
      <c r="G44" s="491" t="s">
        <v>275</v>
      </c>
      <c r="H44" s="491" t="s">
        <v>129</v>
      </c>
      <c r="I44" s="491" t="s">
        <v>276</v>
      </c>
      <c r="J44" s="491">
        <v>2020</v>
      </c>
      <c r="K44" s="493">
        <v>45658</v>
      </c>
      <c r="L44" s="491" t="s">
        <v>118</v>
      </c>
      <c r="M44" s="494"/>
      <c r="N44" s="494"/>
      <c r="O44" s="494" t="s">
        <v>277</v>
      </c>
      <c r="P44" s="494"/>
      <c r="Q44" s="494"/>
      <c r="R44" s="494"/>
      <c r="S44" s="494" t="s">
        <v>278</v>
      </c>
      <c r="T44" s="494"/>
      <c r="U44" s="494"/>
      <c r="V44" s="494"/>
      <c r="W44" s="494" t="s">
        <v>279</v>
      </c>
      <c r="X44" s="494"/>
      <c r="Y44" s="494"/>
      <c r="Z44" s="494"/>
      <c r="AA44" s="494" t="s">
        <v>280</v>
      </c>
      <c r="AB44" s="494"/>
      <c r="AC44" s="494"/>
      <c r="AD44" s="494"/>
      <c r="AE44" s="494" t="s">
        <v>281</v>
      </c>
      <c r="AF44" s="494"/>
      <c r="AG44" s="494"/>
      <c r="AH44" s="494"/>
      <c r="AI44" s="494" t="s">
        <v>282</v>
      </c>
      <c r="AJ44" s="494"/>
      <c r="AK44" s="494"/>
      <c r="AL44" s="494"/>
      <c r="AM44" s="494" t="s">
        <v>283</v>
      </c>
      <c r="AN44" s="494"/>
      <c r="AO44" s="494" t="s">
        <v>283</v>
      </c>
      <c r="AP44" s="489" t="s">
        <v>1430</v>
      </c>
      <c r="AQ44" s="504">
        <v>3.5000000000000003E-2</v>
      </c>
      <c r="AR44" s="489" t="s">
        <v>375</v>
      </c>
      <c r="AS44" s="489" t="s">
        <v>376</v>
      </c>
      <c r="AT44" s="491" t="s">
        <v>1452</v>
      </c>
      <c r="AU44" s="491" t="s">
        <v>333</v>
      </c>
      <c r="AV44" s="491" t="s">
        <v>334</v>
      </c>
      <c r="AW44" s="491" t="s">
        <v>377</v>
      </c>
      <c r="AX44" s="491" t="s">
        <v>115</v>
      </c>
      <c r="AY44" s="491" t="s">
        <v>134</v>
      </c>
      <c r="AZ44" s="491" t="s">
        <v>117</v>
      </c>
      <c r="BA44" s="491">
        <v>1</v>
      </c>
      <c r="BB44" s="491">
        <v>2015</v>
      </c>
      <c r="BC44" s="496">
        <v>45170</v>
      </c>
      <c r="BD44" s="497" t="s">
        <v>118</v>
      </c>
      <c r="BE44" s="497">
        <v>1</v>
      </c>
      <c r="BF44" s="497">
        <v>1</v>
      </c>
      <c r="BG44" s="497">
        <v>1</v>
      </c>
      <c r="BH44" s="497">
        <v>1</v>
      </c>
      <c r="BI44" s="497">
        <v>1</v>
      </c>
      <c r="BJ44" s="497">
        <v>1</v>
      </c>
      <c r="BK44" s="497">
        <v>1</v>
      </c>
      <c r="BL44" s="497">
        <v>1</v>
      </c>
      <c r="BM44" s="497">
        <v>1</v>
      </c>
      <c r="BN44" s="497">
        <v>1</v>
      </c>
      <c r="BO44" s="497">
        <v>1</v>
      </c>
      <c r="BP44" s="497">
        <v>1</v>
      </c>
      <c r="BQ44" s="497">
        <v>1</v>
      </c>
      <c r="BR44" s="497">
        <v>1</v>
      </c>
      <c r="BS44" s="497">
        <v>1</v>
      </c>
      <c r="BT44" s="497">
        <v>1</v>
      </c>
      <c r="BU44" s="497">
        <v>1</v>
      </c>
      <c r="BV44" s="497">
        <v>1</v>
      </c>
      <c r="BW44" s="497">
        <v>1</v>
      </c>
      <c r="BX44" s="497">
        <v>1</v>
      </c>
      <c r="BY44" s="497">
        <v>1</v>
      </c>
      <c r="BZ44" s="497">
        <v>1</v>
      </c>
      <c r="CA44" s="497">
        <v>1</v>
      </c>
      <c r="CB44" s="497">
        <v>1</v>
      </c>
      <c r="CC44" s="497">
        <v>1</v>
      </c>
      <c r="CD44" s="497">
        <v>1</v>
      </c>
      <c r="CE44" s="497">
        <v>1</v>
      </c>
      <c r="CF44" s="497">
        <v>1</v>
      </c>
      <c r="CG44" s="497">
        <v>28</v>
      </c>
      <c r="CH44" s="498" t="s">
        <v>378</v>
      </c>
      <c r="CI44" s="498" t="s">
        <v>378</v>
      </c>
      <c r="CJ44" s="499" t="s">
        <v>119</v>
      </c>
      <c r="CK44" s="500">
        <v>7831</v>
      </c>
      <c r="CL44" s="498" t="s">
        <v>378</v>
      </c>
      <c r="CM44" s="498" t="s">
        <v>378</v>
      </c>
      <c r="CN44" s="499" t="s">
        <v>119</v>
      </c>
      <c r="CO44" s="500">
        <v>7831</v>
      </c>
      <c r="CP44" s="498" t="s">
        <v>378</v>
      </c>
      <c r="CQ44" s="498">
        <v>0</v>
      </c>
      <c r="CR44" s="499" t="s">
        <v>119</v>
      </c>
      <c r="CS44" s="498" t="s">
        <v>378</v>
      </c>
      <c r="CT44" s="498">
        <v>0</v>
      </c>
      <c r="CU44" s="499" t="s">
        <v>119</v>
      </c>
      <c r="CV44" s="498" t="s">
        <v>378</v>
      </c>
      <c r="CW44" s="498">
        <v>0</v>
      </c>
      <c r="CX44" s="499" t="s">
        <v>119</v>
      </c>
      <c r="CY44" s="498" t="s">
        <v>378</v>
      </c>
      <c r="CZ44" s="498">
        <v>0</v>
      </c>
      <c r="DA44" s="499" t="s">
        <v>119</v>
      </c>
      <c r="DB44" s="498" t="s">
        <v>378</v>
      </c>
      <c r="DC44" s="498">
        <v>0</v>
      </c>
      <c r="DD44" s="499" t="s">
        <v>119</v>
      </c>
      <c r="DE44" s="498" t="s">
        <v>378</v>
      </c>
      <c r="DF44" s="498">
        <v>0</v>
      </c>
      <c r="DG44" s="499" t="s">
        <v>119</v>
      </c>
      <c r="DH44" s="498" t="s">
        <v>378</v>
      </c>
      <c r="DI44" s="498">
        <v>0</v>
      </c>
      <c r="DJ44" s="499" t="s">
        <v>119</v>
      </c>
      <c r="DK44" s="498" t="s">
        <v>378</v>
      </c>
      <c r="DL44" s="498">
        <v>0</v>
      </c>
      <c r="DM44" s="499" t="s">
        <v>119</v>
      </c>
      <c r="DN44" s="498" t="s">
        <v>378</v>
      </c>
      <c r="DO44" s="498">
        <v>0</v>
      </c>
      <c r="DP44" s="499" t="s">
        <v>119</v>
      </c>
      <c r="DQ44" s="510" t="s">
        <v>378</v>
      </c>
      <c r="DR44" s="498">
        <v>0</v>
      </c>
      <c r="DS44" s="499" t="s">
        <v>119</v>
      </c>
      <c r="DT44" s="498" t="s">
        <v>378</v>
      </c>
      <c r="DU44" s="498">
        <v>0</v>
      </c>
      <c r="DV44" s="489" t="s">
        <v>119</v>
      </c>
      <c r="DW44" s="498" t="s">
        <v>378</v>
      </c>
      <c r="DX44" s="498">
        <v>0</v>
      </c>
      <c r="DY44" s="489" t="s">
        <v>119</v>
      </c>
      <c r="DZ44" s="498" t="s">
        <v>378</v>
      </c>
      <c r="EA44" s="498">
        <v>0</v>
      </c>
      <c r="EB44" s="489" t="s">
        <v>119</v>
      </c>
      <c r="EC44" s="498" t="s">
        <v>378</v>
      </c>
      <c r="ED44" s="498">
        <v>0</v>
      </c>
      <c r="EE44" s="489" t="s">
        <v>119</v>
      </c>
      <c r="EF44" s="498" t="s">
        <v>378</v>
      </c>
      <c r="EG44" s="498">
        <v>0</v>
      </c>
      <c r="EH44" s="499" t="s">
        <v>119</v>
      </c>
      <c r="EI44" s="498" t="s">
        <v>378</v>
      </c>
      <c r="EJ44" s="498">
        <v>0</v>
      </c>
      <c r="EK44" s="499" t="s">
        <v>119</v>
      </c>
      <c r="EL44" s="498" t="s">
        <v>378</v>
      </c>
      <c r="EM44" s="498">
        <v>0</v>
      </c>
      <c r="EN44" s="499" t="s">
        <v>119</v>
      </c>
      <c r="EO44" s="498" t="s">
        <v>378</v>
      </c>
      <c r="EP44" s="498">
        <v>0</v>
      </c>
      <c r="EQ44" s="499" t="s">
        <v>119</v>
      </c>
      <c r="ER44" s="498" t="s">
        <v>378</v>
      </c>
      <c r="ES44" s="498">
        <v>0</v>
      </c>
      <c r="ET44" s="499" t="s">
        <v>119</v>
      </c>
      <c r="EU44" s="498" t="s">
        <v>378</v>
      </c>
      <c r="EV44" s="498">
        <v>0</v>
      </c>
      <c r="EW44" s="499" t="s">
        <v>119</v>
      </c>
      <c r="EX44" s="498" t="s">
        <v>378</v>
      </c>
      <c r="EY44" s="498">
        <v>0</v>
      </c>
      <c r="EZ44" s="499" t="s">
        <v>119</v>
      </c>
      <c r="FA44" s="498" t="s">
        <v>378</v>
      </c>
      <c r="FB44" s="498">
        <v>0</v>
      </c>
      <c r="FC44" s="499" t="s">
        <v>119</v>
      </c>
      <c r="FD44" s="498" t="s">
        <v>378</v>
      </c>
      <c r="FE44" s="498">
        <v>0</v>
      </c>
      <c r="FF44" s="499" t="s">
        <v>119</v>
      </c>
      <c r="FG44" s="498" t="s">
        <v>378</v>
      </c>
      <c r="FH44" s="498">
        <v>0</v>
      </c>
      <c r="FI44" s="499" t="s">
        <v>119</v>
      </c>
      <c r="FJ44" s="498" t="s">
        <v>378</v>
      </c>
      <c r="FK44" s="498">
        <v>0</v>
      </c>
      <c r="FL44" s="499" t="s">
        <v>119</v>
      </c>
      <c r="FM44" s="498" t="s">
        <v>378</v>
      </c>
      <c r="FN44" s="498">
        <v>0</v>
      </c>
      <c r="FO44" s="499" t="s">
        <v>119</v>
      </c>
      <c r="FP44" s="501">
        <f t="shared" si="7"/>
        <v>17279.360000000008</v>
      </c>
      <c r="FQ44" s="502" t="s">
        <v>155</v>
      </c>
      <c r="FR44" s="502" t="s">
        <v>379</v>
      </c>
      <c r="FS44" s="502" t="s">
        <v>380</v>
      </c>
      <c r="FT44" s="502" t="s">
        <v>1448</v>
      </c>
      <c r="FU44" s="502"/>
      <c r="FV44" s="291" t="s">
        <v>1447</v>
      </c>
      <c r="FW44" s="502" t="s">
        <v>381</v>
      </c>
      <c r="FX44" s="502" t="s">
        <v>382</v>
      </c>
      <c r="FY44" s="502"/>
      <c r="FZ44" s="502"/>
      <c r="GA44" s="502"/>
      <c r="GB44" s="502"/>
    </row>
    <row r="45" spans="1:184" s="503" customFormat="1" ht="90.75" customHeight="1" x14ac:dyDescent="0.25">
      <c r="A45" s="502" t="s">
        <v>271</v>
      </c>
      <c r="B45" s="490"/>
      <c r="C45" s="489" t="s">
        <v>272</v>
      </c>
      <c r="D45" s="490"/>
      <c r="E45" s="489" t="s">
        <v>273</v>
      </c>
      <c r="F45" s="489" t="s">
        <v>274</v>
      </c>
      <c r="G45" s="491" t="s">
        <v>275</v>
      </c>
      <c r="H45" s="491" t="s">
        <v>129</v>
      </c>
      <c r="I45" s="491" t="s">
        <v>276</v>
      </c>
      <c r="J45" s="491">
        <v>2020</v>
      </c>
      <c r="K45" s="493">
        <v>45658</v>
      </c>
      <c r="L45" s="491" t="s">
        <v>118</v>
      </c>
      <c r="M45" s="494"/>
      <c r="N45" s="494"/>
      <c r="O45" s="494" t="s">
        <v>277</v>
      </c>
      <c r="P45" s="494"/>
      <c r="Q45" s="494"/>
      <c r="R45" s="494"/>
      <c r="S45" s="494" t="s">
        <v>278</v>
      </c>
      <c r="T45" s="494"/>
      <c r="U45" s="494"/>
      <c r="V45" s="494"/>
      <c r="W45" s="494" t="s">
        <v>279</v>
      </c>
      <c r="X45" s="494"/>
      <c r="Y45" s="494"/>
      <c r="Z45" s="494"/>
      <c r="AA45" s="494" t="s">
        <v>280</v>
      </c>
      <c r="AB45" s="494"/>
      <c r="AC45" s="494"/>
      <c r="AD45" s="494"/>
      <c r="AE45" s="494" t="s">
        <v>281</v>
      </c>
      <c r="AF45" s="494"/>
      <c r="AG45" s="494"/>
      <c r="AH45" s="494"/>
      <c r="AI45" s="494" t="s">
        <v>282</v>
      </c>
      <c r="AJ45" s="494"/>
      <c r="AK45" s="494"/>
      <c r="AL45" s="494"/>
      <c r="AM45" s="494" t="s">
        <v>283</v>
      </c>
      <c r="AN45" s="494"/>
      <c r="AO45" s="494" t="s">
        <v>283</v>
      </c>
      <c r="AP45" s="489" t="s">
        <v>383</v>
      </c>
      <c r="AQ45" s="504">
        <v>3.5000000000000003E-2</v>
      </c>
      <c r="AR45" s="489" t="s">
        <v>384</v>
      </c>
      <c r="AS45" s="489" t="s">
        <v>385</v>
      </c>
      <c r="AT45" s="491" t="s">
        <v>1452</v>
      </c>
      <c r="AU45" s="491" t="s">
        <v>152</v>
      </c>
      <c r="AV45" s="491" t="s">
        <v>386</v>
      </c>
      <c r="AW45" s="491" t="s">
        <v>377</v>
      </c>
      <c r="AX45" s="491" t="s">
        <v>115</v>
      </c>
      <c r="AY45" s="491" t="s">
        <v>134</v>
      </c>
      <c r="AZ45" s="491" t="s">
        <v>117</v>
      </c>
      <c r="BA45" s="491">
        <v>1</v>
      </c>
      <c r="BB45" s="491">
        <v>2023</v>
      </c>
      <c r="BC45" s="496">
        <v>45170</v>
      </c>
      <c r="BD45" s="497" t="s">
        <v>118</v>
      </c>
      <c r="BE45" s="497">
        <v>1</v>
      </c>
      <c r="BF45" s="497">
        <v>1</v>
      </c>
      <c r="BG45" s="497">
        <v>1</v>
      </c>
      <c r="BH45" s="497">
        <v>1</v>
      </c>
      <c r="BI45" s="497">
        <v>1</v>
      </c>
      <c r="BJ45" s="497">
        <v>1</v>
      </c>
      <c r="BK45" s="497">
        <v>1</v>
      </c>
      <c r="BL45" s="497">
        <v>1</v>
      </c>
      <c r="BM45" s="497">
        <v>1</v>
      </c>
      <c r="BN45" s="497">
        <v>1</v>
      </c>
      <c r="BO45" s="497">
        <v>1</v>
      </c>
      <c r="BP45" s="497">
        <v>1</v>
      </c>
      <c r="BQ45" s="497">
        <v>1</v>
      </c>
      <c r="BR45" s="497">
        <v>1</v>
      </c>
      <c r="BS45" s="497">
        <v>1</v>
      </c>
      <c r="BT45" s="497">
        <v>1</v>
      </c>
      <c r="BU45" s="497">
        <v>1</v>
      </c>
      <c r="BV45" s="497">
        <v>1</v>
      </c>
      <c r="BW45" s="497">
        <v>1</v>
      </c>
      <c r="BX45" s="497">
        <v>1</v>
      </c>
      <c r="BY45" s="497">
        <v>1</v>
      </c>
      <c r="BZ45" s="497">
        <v>1</v>
      </c>
      <c r="CA45" s="497">
        <v>1</v>
      </c>
      <c r="CB45" s="497">
        <v>1</v>
      </c>
      <c r="CC45" s="497">
        <v>1</v>
      </c>
      <c r="CD45" s="497">
        <v>1</v>
      </c>
      <c r="CE45" s="497">
        <v>1</v>
      </c>
      <c r="CF45" s="497">
        <v>1</v>
      </c>
      <c r="CG45" s="520">
        <v>28</v>
      </c>
      <c r="CH45" s="498">
        <v>14822</v>
      </c>
      <c r="CI45" s="498">
        <v>14822</v>
      </c>
      <c r="CJ45" s="499" t="s">
        <v>119</v>
      </c>
      <c r="CK45" s="489" t="s">
        <v>387</v>
      </c>
      <c r="CL45" s="498">
        <v>14822</v>
      </c>
      <c r="CM45" s="498">
        <v>14822</v>
      </c>
      <c r="CN45" s="489" t="s">
        <v>119</v>
      </c>
      <c r="CO45" s="489" t="s">
        <v>387</v>
      </c>
      <c r="CP45" s="498">
        <v>14822</v>
      </c>
      <c r="CQ45" s="535">
        <v>0</v>
      </c>
      <c r="CR45" s="499" t="s">
        <v>119</v>
      </c>
      <c r="CS45" s="498">
        <v>14822</v>
      </c>
      <c r="CT45" s="535">
        <v>0</v>
      </c>
      <c r="CU45" s="499" t="s">
        <v>119</v>
      </c>
      <c r="CV45" s="498">
        <v>14822</v>
      </c>
      <c r="CW45" s="535">
        <v>0</v>
      </c>
      <c r="CX45" s="499" t="s">
        <v>119</v>
      </c>
      <c r="CY45" s="498">
        <v>14822</v>
      </c>
      <c r="CZ45" s="535">
        <v>0</v>
      </c>
      <c r="DA45" s="499" t="s">
        <v>119</v>
      </c>
      <c r="DB45" s="498">
        <v>14822</v>
      </c>
      <c r="DC45" s="535">
        <v>0</v>
      </c>
      <c r="DD45" s="499" t="s">
        <v>119</v>
      </c>
      <c r="DE45" s="498">
        <v>14822</v>
      </c>
      <c r="DF45" s="535">
        <v>0</v>
      </c>
      <c r="DG45" s="499" t="s">
        <v>119</v>
      </c>
      <c r="DH45" s="498">
        <v>14822</v>
      </c>
      <c r="DI45" s="535">
        <v>0</v>
      </c>
      <c r="DJ45" s="499" t="s">
        <v>119</v>
      </c>
      <c r="DK45" s="498">
        <v>14822</v>
      </c>
      <c r="DL45" s="535">
        <v>0</v>
      </c>
      <c r="DM45" s="499" t="s">
        <v>119</v>
      </c>
      <c r="DN45" s="498">
        <v>14822</v>
      </c>
      <c r="DO45" s="535">
        <v>0</v>
      </c>
      <c r="DP45" s="499" t="s">
        <v>119</v>
      </c>
      <c r="DQ45" s="498">
        <v>14822</v>
      </c>
      <c r="DR45" s="535">
        <v>0</v>
      </c>
      <c r="DS45" s="499" t="s">
        <v>119</v>
      </c>
      <c r="DT45" s="498">
        <v>14822</v>
      </c>
      <c r="DU45" s="535">
        <v>0</v>
      </c>
      <c r="DV45" s="499" t="s">
        <v>119</v>
      </c>
      <c r="DW45" s="498">
        <v>14822</v>
      </c>
      <c r="DX45" s="535">
        <v>0</v>
      </c>
      <c r="DY45" s="499" t="s">
        <v>119</v>
      </c>
      <c r="DZ45" s="498">
        <v>14822</v>
      </c>
      <c r="EA45" s="535">
        <v>0</v>
      </c>
      <c r="EB45" s="499" t="s">
        <v>119</v>
      </c>
      <c r="EC45" s="498">
        <v>14822</v>
      </c>
      <c r="ED45" s="535">
        <v>0</v>
      </c>
      <c r="EE45" s="499" t="s">
        <v>119</v>
      </c>
      <c r="EF45" s="498">
        <v>14822</v>
      </c>
      <c r="EG45" s="535">
        <v>0</v>
      </c>
      <c r="EH45" s="499" t="s">
        <v>119</v>
      </c>
      <c r="EI45" s="498">
        <v>14822</v>
      </c>
      <c r="EJ45" s="535">
        <v>0</v>
      </c>
      <c r="EK45" s="499" t="s">
        <v>119</v>
      </c>
      <c r="EL45" s="498">
        <v>14822</v>
      </c>
      <c r="EM45" s="535">
        <v>0</v>
      </c>
      <c r="EN45" s="499" t="s">
        <v>119</v>
      </c>
      <c r="EO45" s="498">
        <v>14822</v>
      </c>
      <c r="EP45" s="535">
        <v>0</v>
      </c>
      <c r="EQ45" s="499" t="s">
        <v>119</v>
      </c>
      <c r="ER45" s="498">
        <v>14822</v>
      </c>
      <c r="ES45" s="535">
        <v>0</v>
      </c>
      <c r="ET45" s="499" t="s">
        <v>119</v>
      </c>
      <c r="EU45" s="498">
        <v>14822</v>
      </c>
      <c r="EV45" s="535">
        <v>0</v>
      </c>
      <c r="EW45" s="499" t="s">
        <v>119</v>
      </c>
      <c r="EX45" s="498">
        <v>14822</v>
      </c>
      <c r="EY45" s="535">
        <v>0</v>
      </c>
      <c r="EZ45" s="499" t="s">
        <v>119</v>
      </c>
      <c r="FA45" s="498">
        <v>14822</v>
      </c>
      <c r="FB45" s="535">
        <v>0</v>
      </c>
      <c r="FC45" s="499" t="s">
        <v>119</v>
      </c>
      <c r="FD45" s="498">
        <v>14822</v>
      </c>
      <c r="FE45" s="535">
        <v>0</v>
      </c>
      <c r="FF45" s="499" t="s">
        <v>119</v>
      </c>
      <c r="FG45" s="498">
        <v>14822</v>
      </c>
      <c r="FH45" s="535">
        <v>0</v>
      </c>
      <c r="FI45" s="499" t="s">
        <v>119</v>
      </c>
      <c r="FJ45" s="498">
        <v>14822</v>
      </c>
      <c r="FK45" s="535">
        <v>0</v>
      </c>
      <c r="FL45" s="499" t="s">
        <v>119</v>
      </c>
      <c r="FM45" s="498">
        <v>14822</v>
      </c>
      <c r="FN45" s="535">
        <v>0</v>
      </c>
      <c r="FO45" s="499" t="s">
        <v>119</v>
      </c>
      <c r="FP45" s="501">
        <f t="shared" si="7"/>
        <v>415016</v>
      </c>
      <c r="FQ45" s="502" t="s">
        <v>155</v>
      </c>
      <c r="FR45" s="502" t="s">
        <v>379</v>
      </c>
      <c r="FS45" s="502" t="s">
        <v>156</v>
      </c>
      <c r="FT45" s="502" t="s">
        <v>388</v>
      </c>
      <c r="FU45" s="502"/>
      <c r="FV45" s="502" t="s">
        <v>158</v>
      </c>
      <c r="FW45" s="502" t="s">
        <v>381</v>
      </c>
      <c r="FX45" s="502" t="s">
        <v>382</v>
      </c>
      <c r="FY45" s="502"/>
      <c r="FZ45" s="502"/>
      <c r="GA45" s="502"/>
      <c r="GB45" s="502"/>
    </row>
    <row r="46" spans="1:184" s="503" customFormat="1" ht="90.75" customHeight="1" x14ac:dyDescent="0.25">
      <c r="A46" s="502" t="s">
        <v>271</v>
      </c>
      <c r="B46" s="490"/>
      <c r="C46" s="489" t="s">
        <v>272</v>
      </c>
      <c r="D46" s="490"/>
      <c r="E46" s="489" t="s">
        <v>273</v>
      </c>
      <c r="F46" s="489" t="s">
        <v>274</v>
      </c>
      <c r="G46" s="491" t="s">
        <v>275</v>
      </c>
      <c r="H46" s="491" t="s">
        <v>129</v>
      </c>
      <c r="I46" s="491" t="s">
        <v>276</v>
      </c>
      <c r="J46" s="491">
        <v>2020</v>
      </c>
      <c r="K46" s="493">
        <v>45658</v>
      </c>
      <c r="L46" s="491" t="s">
        <v>118</v>
      </c>
      <c r="M46" s="494"/>
      <c r="N46" s="494"/>
      <c r="O46" s="494" t="s">
        <v>277</v>
      </c>
      <c r="P46" s="494"/>
      <c r="Q46" s="494"/>
      <c r="R46" s="494"/>
      <c r="S46" s="494" t="s">
        <v>278</v>
      </c>
      <c r="T46" s="494"/>
      <c r="U46" s="494"/>
      <c r="V46" s="494"/>
      <c r="W46" s="494" t="s">
        <v>279</v>
      </c>
      <c r="X46" s="494"/>
      <c r="Y46" s="494"/>
      <c r="Z46" s="494"/>
      <c r="AA46" s="494" t="s">
        <v>280</v>
      </c>
      <c r="AB46" s="494"/>
      <c r="AC46" s="494"/>
      <c r="AD46" s="494"/>
      <c r="AE46" s="494" t="s">
        <v>281</v>
      </c>
      <c r="AF46" s="494"/>
      <c r="AG46" s="494"/>
      <c r="AH46" s="494"/>
      <c r="AI46" s="494" t="s">
        <v>282</v>
      </c>
      <c r="AJ46" s="494"/>
      <c r="AK46" s="494"/>
      <c r="AL46" s="494"/>
      <c r="AM46" s="494" t="s">
        <v>283</v>
      </c>
      <c r="AN46" s="494"/>
      <c r="AO46" s="536" t="s">
        <v>283</v>
      </c>
      <c r="AP46" s="489" t="s">
        <v>389</v>
      </c>
      <c r="AQ46" s="504">
        <v>4.8000000000000001E-2</v>
      </c>
      <c r="AR46" s="489" t="s">
        <v>390</v>
      </c>
      <c r="AS46" s="489" t="s">
        <v>391</v>
      </c>
      <c r="AT46" s="491" t="s">
        <v>1452</v>
      </c>
      <c r="AU46" s="491" t="s">
        <v>287</v>
      </c>
      <c r="AV46" s="491" t="s">
        <v>288</v>
      </c>
      <c r="AW46" s="491" t="s">
        <v>107</v>
      </c>
      <c r="AX46" s="491" t="s">
        <v>108</v>
      </c>
      <c r="AY46" s="491" t="s">
        <v>116</v>
      </c>
      <c r="AZ46" s="491" t="s">
        <v>289</v>
      </c>
      <c r="BA46" s="491" t="s">
        <v>392</v>
      </c>
      <c r="BB46" s="491">
        <v>2022</v>
      </c>
      <c r="BC46" s="496">
        <v>45170</v>
      </c>
      <c r="BD46" s="497" t="s">
        <v>118</v>
      </c>
      <c r="BE46" s="497" t="s">
        <v>393</v>
      </c>
      <c r="BF46" s="490">
        <v>0.8</v>
      </c>
      <c r="BG46" s="497">
        <v>985</v>
      </c>
      <c r="BH46" s="520">
        <v>1010</v>
      </c>
      <c r="BI46" s="520">
        <v>1035</v>
      </c>
      <c r="BJ46" s="520">
        <v>1060</v>
      </c>
      <c r="BK46" s="520">
        <v>1085</v>
      </c>
      <c r="BL46" s="520">
        <v>1110</v>
      </c>
      <c r="BM46" s="520">
        <v>1135</v>
      </c>
      <c r="BN46" s="520">
        <v>1160</v>
      </c>
      <c r="BO46" s="520">
        <v>1185</v>
      </c>
      <c r="BP46" s="520">
        <v>1210</v>
      </c>
      <c r="BQ46" s="520">
        <v>1235</v>
      </c>
      <c r="BR46" s="520">
        <v>1260</v>
      </c>
      <c r="BS46" s="520">
        <v>1285</v>
      </c>
      <c r="BT46" s="520">
        <v>1310</v>
      </c>
      <c r="BU46" s="520">
        <v>1335</v>
      </c>
      <c r="BV46" s="520">
        <v>1360</v>
      </c>
      <c r="BW46" s="520">
        <v>1385</v>
      </c>
      <c r="BX46" s="520">
        <v>1410</v>
      </c>
      <c r="BY46" s="520">
        <v>1435</v>
      </c>
      <c r="BZ46" s="520">
        <v>1460</v>
      </c>
      <c r="CA46" s="520">
        <v>1485</v>
      </c>
      <c r="CB46" s="520">
        <v>1510</v>
      </c>
      <c r="CC46" s="520">
        <v>1535</v>
      </c>
      <c r="CD46" s="520">
        <v>1560</v>
      </c>
      <c r="CE46" s="520">
        <v>1585</v>
      </c>
      <c r="CF46" s="520">
        <v>1610</v>
      </c>
      <c r="CG46" s="520">
        <v>1610</v>
      </c>
      <c r="CH46" s="498">
        <f>BE46*52</f>
        <v>49904.4</v>
      </c>
      <c r="CI46" s="498">
        <v>49904</v>
      </c>
      <c r="CJ46" s="499" t="s">
        <v>119</v>
      </c>
      <c r="CK46" s="500">
        <v>7769</v>
      </c>
      <c r="CL46" s="498">
        <v>49904</v>
      </c>
      <c r="CM46" s="498">
        <v>49904</v>
      </c>
      <c r="CN46" s="489" t="s">
        <v>119</v>
      </c>
      <c r="CO46" s="500">
        <v>7769</v>
      </c>
      <c r="CP46" s="498">
        <v>51220</v>
      </c>
      <c r="CQ46" s="498">
        <v>0</v>
      </c>
      <c r="CR46" s="499" t="s">
        <v>119</v>
      </c>
      <c r="CS46" s="498">
        <v>52520</v>
      </c>
      <c r="CT46" s="498">
        <v>0</v>
      </c>
      <c r="CU46" s="499" t="s">
        <v>119</v>
      </c>
      <c r="CV46" s="498">
        <v>53820</v>
      </c>
      <c r="CW46" s="498">
        <v>0</v>
      </c>
      <c r="CX46" s="499" t="s">
        <v>119</v>
      </c>
      <c r="CY46" s="498">
        <v>55120</v>
      </c>
      <c r="CZ46" s="498">
        <v>0</v>
      </c>
      <c r="DA46" s="499" t="s">
        <v>119</v>
      </c>
      <c r="DB46" s="498">
        <v>56420</v>
      </c>
      <c r="DC46" s="498">
        <v>0</v>
      </c>
      <c r="DD46" s="499" t="s">
        <v>119</v>
      </c>
      <c r="DE46" s="498">
        <v>57720</v>
      </c>
      <c r="DF46" s="498">
        <v>0</v>
      </c>
      <c r="DG46" s="499" t="s">
        <v>119</v>
      </c>
      <c r="DH46" s="498">
        <v>59020</v>
      </c>
      <c r="DI46" s="498">
        <v>0</v>
      </c>
      <c r="DJ46" s="499" t="s">
        <v>119</v>
      </c>
      <c r="DK46" s="498">
        <v>60320</v>
      </c>
      <c r="DL46" s="498">
        <v>0</v>
      </c>
      <c r="DM46" s="499" t="s">
        <v>119</v>
      </c>
      <c r="DN46" s="498">
        <v>61620</v>
      </c>
      <c r="DO46" s="498">
        <v>0</v>
      </c>
      <c r="DP46" s="499" t="s">
        <v>119</v>
      </c>
      <c r="DQ46" s="498">
        <v>62920</v>
      </c>
      <c r="DR46" s="498">
        <v>0</v>
      </c>
      <c r="DS46" s="489" t="s">
        <v>119</v>
      </c>
      <c r="DT46" s="498">
        <v>64220</v>
      </c>
      <c r="DU46" s="498">
        <v>0</v>
      </c>
      <c r="DV46" s="489" t="s">
        <v>119</v>
      </c>
      <c r="DW46" s="498">
        <v>65520</v>
      </c>
      <c r="DX46" s="498">
        <v>0</v>
      </c>
      <c r="DY46" s="489" t="s">
        <v>119</v>
      </c>
      <c r="DZ46" s="498">
        <v>66820</v>
      </c>
      <c r="EA46" s="498">
        <v>0</v>
      </c>
      <c r="EB46" s="489" t="s">
        <v>119</v>
      </c>
      <c r="EC46" s="498">
        <v>68120</v>
      </c>
      <c r="ED46" s="498">
        <v>0</v>
      </c>
      <c r="EE46" s="489" t="s">
        <v>119</v>
      </c>
      <c r="EF46" s="498">
        <v>69420</v>
      </c>
      <c r="EG46" s="498">
        <v>0</v>
      </c>
      <c r="EH46" s="499" t="s">
        <v>119</v>
      </c>
      <c r="EI46" s="498">
        <v>70720</v>
      </c>
      <c r="EJ46" s="498">
        <v>0</v>
      </c>
      <c r="EK46" s="499" t="s">
        <v>119</v>
      </c>
      <c r="EL46" s="498">
        <v>72020</v>
      </c>
      <c r="EM46" s="498">
        <v>0</v>
      </c>
      <c r="EN46" s="499" t="s">
        <v>119</v>
      </c>
      <c r="EO46" s="498">
        <v>73320</v>
      </c>
      <c r="EP46" s="498">
        <v>0</v>
      </c>
      <c r="EQ46" s="499" t="s">
        <v>119</v>
      </c>
      <c r="ER46" s="498">
        <v>74620</v>
      </c>
      <c r="ES46" s="498">
        <v>0</v>
      </c>
      <c r="ET46" s="499" t="s">
        <v>119</v>
      </c>
      <c r="EU46" s="498">
        <v>75920</v>
      </c>
      <c r="EV46" s="498">
        <v>0</v>
      </c>
      <c r="EW46" s="499" t="s">
        <v>119</v>
      </c>
      <c r="EX46" s="498">
        <v>77220</v>
      </c>
      <c r="EY46" s="498">
        <v>0</v>
      </c>
      <c r="EZ46" s="499" t="s">
        <v>119</v>
      </c>
      <c r="FA46" s="498">
        <v>78520</v>
      </c>
      <c r="FB46" s="498">
        <v>0</v>
      </c>
      <c r="FC46" s="499" t="s">
        <v>119</v>
      </c>
      <c r="FD46" s="498">
        <v>79820</v>
      </c>
      <c r="FE46" s="498">
        <v>0</v>
      </c>
      <c r="FF46" s="499" t="s">
        <v>119</v>
      </c>
      <c r="FG46" s="498">
        <v>81120</v>
      </c>
      <c r="FH46" s="498">
        <v>0</v>
      </c>
      <c r="FI46" s="499" t="s">
        <v>119</v>
      </c>
      <c r="FJ46" s="498">
        <v>82420</v>
      </c>
      <c r="FK46" s="498">
        <v>0</v>
      </c>
      <c r="FL46" s="499" t="s">
        <v>119</v>
      </c>
      <c r="FM46" s="498">
        <v>83720</v>
      </c>
      <c r="FN46" s="498">
        <v>0</v>
      </c>
      <c r="FO46" s="499" t="s">
        <v>119</v>
      </c>
      <c r="FP46" s="501">
        <f t="shared" si="7"/>
        <v>1854028.4</v>
      </c>
      <c r="FQ46" s="502" t="s">
        <v>8</v>
      </c>
      <c r="FR46" s="502" t="s">
        <v>10</v>
      </c>
      <c r="FS46" s="502" t="s">
        <v>301</v>
      </c>
      <c r="FT46" s="502" t="s">
        <v>1327</v>
      </c>
      <c r="FU46" s="502">
        <v>3778914</v>
      </c>
      <c r="FV46" s="502" t="s">
        <v>1315</v>
      </c>
      <c r="FW46" s="502"/>
      <c r="FX46" s="519"/>
      <c r="FY46" s="502"/>
      <c r="FZ46" s="502"/>
      <c r="GA46" s="502"/>
      <c r="GB46" s="502"/>
    </row>
    <row r="47" spans="1:184" s="503" customFormat="1" ht="90.75" customHeight="1" x14ac:dyDescent="0.25">
      <c r="A47" s="502" t="s">
        <v>271</v>
      </c>
      <c r="B47" s="490"/>
      <c r="C47" s="489" t="s">
        <v>272</v>
      </c>
      <c r="D47" s="490"/>
      <c r="E47" s="489" t="s">
        <v>273</v>
      </c>
      <c r="F47" s="489" t="s">
        <v>274</v>
      </c>
      <c r="G47" s="491" t="s">
        <v>275</v>
      </c>
      <c r="H47" s="491" t="s">
        <v>129</v>
      </c>
      <c r="I47" s="491" t="s">
        <v>276</v>
      </c>
      <c r="J47" s="491">
        <v>2020</v>
      </c>
      <c r="K47" s="493">
        <v>45658</v>
      </c>
      <c r="L47" s="491" t="s">
        <v>118</v>
      </c>
      <c r="M47" s="494"/>
      <c r="N47" s="494"/>
      <c r="O47" s="494" t="s">
        <v>277</v>
      </c>
      <c r="P47" s="494"/>
      <c r="Q47" s="494"/>
      <c r="R47" s="494"/>
      <c r="S47" s="494" t="s">
        <v>278</v>
      </c>
      <c r="T47" s="494"/>
      <c r="U47" s="494"/>
      <c r="V47" s="494"/>
      <c r="W47" s="494" t="s">
        <v>279</v>
      </c>
      <c r="X47" s="494"/>
      <c r="Y47" s="494"/>
      <c r="Z47" s="494"/>
      <c r="AA47" s="494" t="s">
        <v>280</v>
      </c>
      <c r="AB47" s="494"/>
      <c r="AC47" s="494"/>
      <c r="AD47" s="494"/>
      <c r="AE47" s="494" t="s">
        <v>281</v>
      </c>
      <c r="AF47" s="494"/>
      <c r="AG47" s="494"/>
      <c r="AH47" s="494"/>
      <c r="AI47" s="494" t="s">
        <v>282</v>
      </c>
      <c r="AJ47" s="494"/>
      <c r="AK47" s="494"/>
      <c r="AL47" s="494"/>
      <c r="AM47" s="494" t="s">
        <v>283</v>
      </c>
      <c r="AN47" s="494"/>
      <c r="AO47" s="536" t="s">
        <v>283</v>
      </c>
      <c r="AP47" s="489" t="s">
        <v>394</v>
      </c>
      <c r="AQ47" s="504">
        <v>3.5000000000000003E-2</v>
      </c>
      <c r="AR47" s="512" t="s">
        <v>395</v>
      </c>
      <c r="AS47" s="512" t="s">
        <v>396</v>
      </c>
      <c r="AT47" s="491" t="s">
        <v>1452</v>
      </c>
      <c r="AU47" s="491" t="s">
        <v>287</v>
      </c>
      <c r="AV47" s="491" t="s">
        <v>288</v>
      </c>
      <c r="AW47" s="513" t="s">
        <v>347</v>
      </c>
      <c r="AX47" s="512" t="s">
        <v>115</v>
      </c>
      <c r="AY47" s="491" t="s">
        <v>116</v>
      </c>
      <c r="AZ47" s="513">
        <v>209</v>
      </c>
      <c r="BA47" s="513">
        <v>0</v>
      </c>
      <c r="BB47" s="513">
        <v>2022</v>
      </c>
      <c r="BC47" s="507">
        <v>45658</v>
      </c>
      <c r="BD47" s="497" t="s">
        <v>118</v>
      </c>
      <c r="BE47" s="537"/>
      <c r="BF47" s="537"/>
      <c r="BG47" s="537">
        <v>1</v>
      </c>
      <c r="BH47" s="537"/>
      <c r="BI47" s="537"/>
      <c r="BJ47" s="497">
        <v>1</v>
      </c>
      <c r="BK47" s="537">
        <v>1</v>
      </c>
      <c r="BL47" s="537"/>
      <c r="BM47" s="537"/>
      <c r="BN47" s="537"/>
      <c r="BO47" s="497">
        <v>2</v>
      </c>
      <c r="BP47" s="513"/>
      <c r="BQ47" s="513"/>
      <c r="BR47" s="537"/>
      <c r="BS47" s="537">
        <v>1</v>
      </c>
      <c r="BT47" s="497">
        <v>1</v>
      </c>
      <c r="BU47" s="513"/>
      <c r="BV47" s="513"/>
      <c r="BW47" s="513">
        <v>1</v>
      </c>
      <c r="BX47" s="513"/>
      <c r="BY47" s="497">
        <v>1</v>
      </c>
      <c r="BZ47" s="513"/>
      <c r="CA47" s="513">
        <v>1</v>
      </c>
      <c r="CB47" s="513"/>
      <c r="CC47" s="513"/>
      <c r="CD47" s="497">
        <v>1</v>
      </c>
      <c r="CE47" s="513">
        <v>1</v>
      </c>
      <c r="CF47" s="497"/>
      <c r="CG47" s="497">
        <f t="shared" ref="CG47:CG55" si="8">SUM(BE47:CF47)</f>
        <v>12</v>
      </c>
      <c r="CH47" s="510">
        <v>4650</v>
      </c>
      <c r="CI47" s="510"/>
      <c r="CJ47" s="510"/>
      <c r="CK47" s="510"/>
      <c r="CL47" s="510"/>
      <c r="CM47" s="510"/>
      <c r="CN47" s="510"/>
      <c r="CO47" s="510"/>
      <c r="CP47" s="498">
        <v>5300</v>
      </c>
      <c r="CQ47" s="498">
        <v>0</v>
      </c>
      <c r="CR47" s="499" t="s">
        <v>117</v>
      </c>
      <c r="CS47" s="510"/>
      <c r="CT47" s="498"/>
      <c r="CU47" s="499"/>
      <c r="CV47" s="498">
        <v>5000</v>
      </c>
      <c r="CW47" s="498">
        <v>0</v>
      </c>
      <c r="CX47" s="499" t="s">
        <v>117</v>
      </c>
      <c r="CY47" s="510"/>
      <c r="CZ47" s="498"/>
      <c r="DA47" s="499"/>
      <c r="DB47" s="498">
        <v>5300</v>
      </c>
      <c r="DC47" s="498">
        <v>0</v>
      </c>
      <c r="DD47" s="499" t="s">
        <v>117</v>
      </c>
      <c r="DE47" s="510"/>
      <c r="DF47" s="498"/>
      <c r="DG47" s="499"/>
      <c r="DH47" s="498">
        <v>5000</v>
      </c>
      <c r="DI47" s="498">
        <v>0</v>
      </c>
      <c r="DJ47" s="499" t="s">
        <v>117</v>
      </c>
      <c r="DK47" s="510"/>
      <c r="DL47" s="498"/>
      <c r="DM47" s="499"/>
      <c r="DN47" s="498">
        <v>5300</v>
      </c>
      <c r="DO47" s="498">
        <v>0</v>
      </c>
      <c r="DP47" s="499" t="s">
        <v>117</v>
      </c>
      <c r="DQ47" s="510"/>
      <c r="DR47" s="498"/>
      <c r="DS47" s="499"/>
      <c r="DT47" s="498">
        <v>5000</v>
      </c>
      <c r="DU47" s="498">
        <v>0</v>
      </c>
      <c r="DV47" s="499" t="s">
        <v>117</v>
      </c>
      <c r="DW47" s="510"/>
      <c r="DX47" s="498"/>
      <c r="DY47" s="499"/>
      <c r="DZ47" s="498">
        <v>5300</v>
      </c>
      <c r="EA47" s="498">
        <v>0</v>
      </c>
      <c r="EB47" s="499" t="s">
        <v>117</v>
      </c>
      <c r="EC47" s="510"/>
      <c r="ED47" s="498"/>
      <c r="EE47" s="499"/>
      <c r="EF47" s="498">
        <v>5000</v>
      </c>
      <c r="EG47" s="498">
        <v>0</v>
      </c>
      <c r="EH47" s="499" t="s">
        <v>117</v>
      </c>
      <c r="EI47" s="510"/>
      <c r="EJ47" s="498"/>
      <c r="EK47" s="499"/>
      <c r="EL47" s="498">
        <v>5300</v>
      </c>
      <c r="EM47" s="498">
        <v>0</v>
      </c>
      <c r="EN47" s="499" t="s">
        <v>117</v>
      </c>
      <c r="EO47" s="510"/>
      <c r="EP47" s="498"/>
      <c r="EQ47" s="499"/>
      <c r="ER47" s="498">
        <v>5000</v>
      </c>
      <c r="ES47" s="498">
        <v>0</v>
      </c>
      <c r="ET47" s="499" t="s">
        <v>117</v>
      </c>
      <c r="EU47" s="510"/>
      <c r="EV47" s="498"/>
      <c r="EW47" s="499"/>
      <c r="EX47" s="498">
        <v>5300</v>
      </c>
      <c r="EY47" s="498">
        <v>0</v>
      </c>
      <c r="EZ47" s="499" t="s">
        <v>117</v>
      </c>
      <c r="FA47" s="510"/>
      <c r="FB47" s="498"/>
      <c r="FC47" s="499"/>
      <c r="FD47" s="498">
        <v>5000</v>
      </c>
      <c r="FE47" s="498">
        <v>0</v>
      </c>
      <c r="FF47" s="499" t="s">
        <v>117</v>
      </c>
      <c r="FG47" s="510"/>
      <c r="FH47" s="498"/>
      <c r="FI47" s="499"/>
      <c r="FJ47" s="498">
        <v>5300</v>
      </c>
      <c r="FK47" s="498">
        <v>0</v>
      </c>
      <c r="FL47" s="499" t="s">
        <v>117</v>
      </c>
      <c r="FM47" s="510"/>
      <c r="FN47" s="498"/>
      <c r="FO47" s="499"/>
      <c r="FP47" s="501">
        <f>CH47+CM47+CP47+CS47+CV47+CY47+DB47+DE47+DH47+DK47+DN47+DQ47+DT47+DW47+DZ47+EC47+EF47+EI47+EL47+EO47+ER47+EU47+EX47+FA47+FD47+FJ47+FM47</f>
        <v>71750</v>
      </c>
      <c r="FQ47" s="502" t="s">
        <v>12</v>
      </c>
      <c r="FR47" s="502" t="s">
        <v>265</v>
      </c>
      <c r="FS47" s="502" t="s">
        <v>397</v>
      </c>
      <c r="FT47" s="502" t="s">
        <v>1339</v>
      </c>
      <c r="FU47" s="502">
        <v>3447043</v>
      </c>
      <c r="FV47" s="502" t="s">
        <v>1340</v>
      </c>
      <c r="FW47" s="502" t="s">
        <v>398</v>
      </c>
      <c r="FX47" s="502" t="s">
        <v>399</v>
      </c>
      <c r="FY47" s="502" t="s">
        <v>400</v>
      </c>
      <c r="FZ47" s="502" t="s">
        <v>401</v>
      </c>
      <c r="GA47" s="502" t="s">
        <v>402</v>
      </c>
      <c r="GB47" s="502" t="s">
        <v>403</v>
      </c>
    </row>
    <row r="48" spans="1:184" s="503" customFormat="1" ht="90.75" customHeight="1" x14ac:dyDescent="0.25">
      <c r="A48" s="502" t="s">
        <v>404</v>
      </c>
      <c r="B48" s="490">
        <v>0.12</v>
      </c>
      <c r="C48" s="489" t="s">
        <v>405</v>
      </c>
      <c r="D48" s="490">
        <v>0.04</v>
      </c>
      <c r="E48" s="489" t="s">
        <v>406</v>
      </c>
      <c r="F48" s="489" t="s">
        <v>407</v>
      </c>
      <c r="G48" s="491" t="s">
        <v>107</v>
      </c>
      <c r="H48" s="491" t="s">
        <v>115</v>
      </c>
      <c r="I48" s="491" t="s">
        <v>117</v>
      </c>
      <c r="J48" s="491" t="s">
        <v>117</v>
      </c>
      <c r="K48" s="493">
        <v>45200</v>
      </c>
      <c r="L48" s="491" t="s">
        <v>118</v>
      </c>
      <c r="M48" s="494">
        <v>5</v>
      </c>
      <c r="N48" s="494">
        <v>127</v>
      </c>
      <c r="O48" s="494">
        <v>138</v>
      </c>
      <c r="P48" s="494">
        <v>148</v>
      </c>
      <c r="Q48" s="494">
        <v>156</v>
      </c>
      <c r="R48" s="494">
        <v>164</v>
      </c>
      <c r="S48" s="494">
        <v>174</v>
      </c>
      <c r="T48" s="494">
        <v>185</v>
      </c>
      <c r="U48" s="494">
        <v>197</v>
      </c>
      <c r="V48" s="494">
        <v>206</v>
      </c>
      <c r="W48" s="494">
        <v>221</v>
      </c>
      <c r="X48" s="494">
        <v>236</v>
      </c>
      <c r="Y48" s="494">
        <v>252</v>
      </c>
      <c r="Z48" s="494">
        <v>271</v>
      </c>
      <c r="AA48" s="494">
        <v>282</v>
      </c>
      <c r="AB48" s="494">
        <v>302</v>
      </c>
      <c r="AC48" s="494">
        <v>324</v>
      </c>
      <c r="AD48" s="494">
        <v>338</v>
      </c>
      <c r="AE48" s="494">
        <v>363</v>
      </c>
      <c r="AF48" s="494">
        <v>394</v>
      </c>
      <c r="AG48" s="494">
        <v>423</v>
      </c>
      <c r="AH48" s="494">
        <v>442</v>
      </c>
      <c r="AI48" s="494">
        <v>474</v>
      </c>
      <c r="AJ48" s="494">
        <v>509</v>
      </c>
      <c r="AK48" s="494">
        <v>547</v>
      </c>
      <c r="AL48" s="494">
        <v>573</v>
      </c>
      <c r="AM48" s="494">
        <v>615</v>
      </c>
      <c r="AN48" s="494">
        <v>662</v>
      </c>
      <c r="AO48" s="520">
        <f t="shared" ref="AO48:AO57" si="9">SUM(M48:AN48)</f>
        <v>8728</v>
      </c>
      <c r="AP48" s="489" t="s">
        <v>408</v>
      </c>
      <c r="AQ48" s="504">
        <v>4.0000000000000001E-3</v>
      </c>
      <c r="AR48" s="489" t="s">
        <v>409</v>
      </c>
      <c r="AS48" s="489" t="s">
        <v>410</v>
      </c>
      <c r="AT48" s="491" t="s">
        <v>1452</v>
      </c>
      <c r="AU48" s="491" t="s">
        <v>333</v>
      </c>
      <c r="AV48" s="491" t="s">
        <v>334</v>
      </c>
      <c r="AW48" s="491" t="s">
        <v>411</v>
      </c>
      <c r="AX48" s="491" t="s">
        <v>115</v>
      </c>
      <c r="AY48" s="491" t="s">
        <v>116</v>
      </c>
      <c r="AZ48" s="491">
        <v>197</v>
      </c>
      <c r="BA48" s="491" t="s">
        <v>117</v>
      </c>
      <c r="BB48" s="491" t="s">
        <v>117</v>
      </c>
      <c r="BC48" s="496">
        <v>45170</v>
      </c>
      <c r="BD48" s="497" t="s">
        <v>118</v>
      </c>
      <c r="BE48" s="497">
        <v>2</v>
      </c>
      <c r="BF48" s="497">
        <v>2</v>
      </c>
      <c r="BG48" s="497">
        <v>2</v>
      </c>
      <c r="BH48" s="497">
        <v>2</v>
      </c>
      <c r="BI48" s="497">
        <v>2</v>
      </c>
      <c r="BJ48" s="497">
        <v>2</v>
      </c>
      <c r="BK48" s="497">
        <v>2</v>
      </c>
      <c r="BL48" s="497">
        <v>2</v>
      </c>
      <c r="BM48" s="497">
        <v>2</v>
      </c>
      <c r="BN48" s="497">
        <v>2</v>
      </c>
      <c r="BO48" s="497">
        <v>2</v>
      </c>
      <c r="BP48" s="497">
        <v>2</v>
      </c>
      <c r="BQ48" s="497">
        <v>2</v>
      </c>
      <c r="BR48" s="497">
        <v>2</v>
      </c>
      <c r="BS48" s="497">
        <v>2</v>
      </c>
      <c r="BT48" s="497">
        <v>2</v>
      </c>
      <c r="BU48" s="497">
        <v>2</v>
      </c>
      <c r="BV48" s="497">
        <v>2</v>
      </c>
      <c r="BW48" s="497">
        <v>2</v>
      </c>
      <c r="BX48" s="497">
        <v>2</v>
      </c>
      <c r="BY48" s="497">
        <v>2</v>
      </c>
      <c r="BZ48" s="497">
        <v>2</v>
      </c>
      <c r="CA48" s="497">
        <v>2</v>
      </c>
      <c r="CB48" s="497">
        <v>2</v>
      </c>
      <c r="CC48" s="497">
        <v>2</v>
      </c>
      <c r="CD48" s="497">
        <v>2</v>
      </c>
      <c r="CE48" s="497">
        <v>2</v>
      </c>
      <c r="CF48" s="497">
        <v>2</v>
      </c>
      <c r="CG48" s="497">
        <f t="shared" si="8"/>
        <v>56</v>
      </c>
      <c r="CH48" s="498">
        <v>14</v>
      </c>
      <c r="CI48" s="498">
        <v>14</v>
      </c>
      <c r="CJ48" s="499" t="s">
        <v>125</v>
      </c>
      <c r="CK48" s="489"/>
      <c r="CL48" s="498">
        <v>14</v>
      </c>
      <c r="CM48" s="498">
        <v>14</v>
      </c>
      <c r="CN48" s="499" t="s">
        <v>125</v>
      </c>
      <c r="CO48" s="489"/>
      <c r="CP48" s="498">
        <v>14</v>
      </c>
      <c r="CQ48" s="498">
        <v>0</v>
      </c>
      <c r="CR48" s="499" t="s">
        <v>125</v>
      </c>
      <c r="CS48" s="498">
        <v>14</v>
      </c>
      <c r="CT48" s="498">
        <v>0</v>
      </c>
      <c r="CU48" s="499" t="s">
        <v>125</v>
      </c>
      <c r="CV48" s="498">
        <v>14</v>
      </c>
      <c r="CW48" s="498">
        <v>0</v>
      </c>
      <c r="CX48" s="499" t="s">
        <v>125</v>
      </c>
      <c r="CY48" s="498">
        <v>14</v>
      </c>
      <c r="CZ48" s="498">
        <v>0</v>
      </c>
      <c r="DA48" s="499" t="s">
        <v>125</v>
      </c>
      <c r="DB48" s="498">
        <v>14</v>
      </c>
      <c r="DC48" s="498">
        <v>0</v>
      </c>
      <c r="DD48" s="499" t="s">
        <v>125</v>
      </c>
      <c r="DE48" s="498">
        <v>14</v>
      </c>
      <c r="DF48" s="498">
        <v>0</v>
      </c>
      <c r="DG48" s="499" t="s">
        <v>125</v>
      </c>
      <c r="DH48" s="498">
        <v>14</v>
      </c>
      <c r="DI48" s="498">
        <v>0</v>
      </c>
      <c r="DJ48" s="499" t="s">
        <v>125</v>
      </c>
      <c r="DK48" s="498">
        <v>14</v>
      </c>
      <c r="DL48" s="498">
        <v>0</v>
      </c>
      <c r="DM48" s="499" t="s">
        <v>125</v>
      </c>
      <c r="DN48" s="498">
        <v>14</v>
      </c>
      <c r="DO48" s="498">
        <v>0</v>
      </c>
      <c r="DP48" s="499" t="s">
        <v>125</v>
      </c>
      <c r="DQ48" s="498">
        <v>14</v>
      </c>
      <c r="DR48" s="498">
        <v>0</v>
      </c>
      <c r="DS48" s="499" t="s">
        <v>125</v>
      </c>
      <c r="DT48" s="498">
        <v>14</v>
      </c>
      <c r="DU48" s="498">
        <v>0</v>
      </c>
      <c r="DV48" s="499" t="s">
        <v>125</v>
      </c>
      <c r="DW48" s="498">
        <v>14</v>
      </c>
      <c r="DX48" s="498">
        <v>0</v>
      </c>
      <c r="DY48" s="499" t="s">
        <v>125</v>
      </c>
      <c r="DZ48" s="498">
        <v>14</v>
      </c>
      <c r="EA48" s="498">
        <v>0</v>
      </c>
      <c r="EB48" s="499" t="s">
        <v>125</v>
      </c>
      <c r="EC48" s="498">
        <v>14</v>
      </c>
      <c r="ED48" s="498">
        <v>0</v>
      </c>
      <c r="EE48" s="499" t="s">
        <v>125</v>
      </c>
      <c r="EF48" s="498">
        <v>14</v>
      </c>
      <c r="EG48" s="498">
        <v>0</v>
      </c>
      <c r="EH48" s="499" t="s">
        <v>125</v>
      </c>
      <c r="EI48" s="498">
        <v>14</v>
      </c>
      <c r="EJ48" s="498">
        <v>0</v>
      </c>
      <c r="EK48" s="499" t="s">
        <v>125</v>
      </c>
      <c r="EL48" s="498">
        <v>14</v>
      </c>
      <c r="EM48" s="498">
        <v>0</v>
      </c>
      <c r="EN48" s="499" t="s">
        <v>125</v>
      </c>
      <c r="EO48" s="498">
        <v>14</v>
      </c>
      <c r="EP48" s="498">
        <v>0</v>
      </c>
      <c r="EQ48" s="499" t="s">
        <v>125</v>
      </c>
      <c r="ER48" s="498">
        <v>14</v>
      </c>
      <c r="ES48" s="498">
        <v>0</v>
      </c>
      <c r="ET48" s="499" t="s">
        <v>125</v>
      </c>
      <c r="EU48" s="498">
        <v>14</v>
      </c>
      <c r="EV48" s="498">
        <v>0</v>
      </c>
      <c r="EW48" s="499" t="s">
        <v>125</v>
      </c>
      <c r="EX48" s="498">
        <v>14</v>
      </c>
      <c r="EY48" s="498">
        <v>0</v>
      </c>
      <c r="EZ48" s="499" t="s">
        <v>125</v>
      </c>
      <c r="FA48" s="498">
        <v>14</v>
      </c>
      <c r="FB48" s="498">
        <v>0</v>
      </c>
      <c r="FC48" s="499" t="s">
        <v>125</v>
      </c>
      <c r="FD48" s="498">
        <v>14</v>
      </c>
      <c r="FE48" s="498">
        <v>0</v>
      </c>
      <c r="FF48" s="499" t="s">
        <v>125</v>
      </c>
      <c r="FG48" s="498">
        <v>14</v>
      </c>
      <c r="FH48" s="498">
        <v>0</v>
      </c>
      <c r="FI48" s="499" t="s">
        <v>125</v>
      </c>
      <c r="FJ48" s="498">
        <v>14</v>
      </c>
      <c r="FK48" s="498">
        <v>0</v>
      </c>
      <c r="FL48" s="499" t="s">
        <v>125</v>
      </c>
      <c r="FM48" s="498">
        <v>14</v>
      </c>
      <c r="FN48" s="498">
        <v>0</v>
      </c>
      <c r="FO48" s="499" t="s">
        <v>125</v>
      </c>
      <c r="FP48" s="501">
        <f t="shared" ref="FP48:FP74" si="10">CH48+CL48+CP48+CS48+CV48+CY48+DB48+DE48+DH48+DK48+DN48+DQ48+DT48+DW48+DZ48+EC48+EF48+EI48+EL48+EO48+ER48+EU48+EX48+FA48+FD48+FG48+FJ48+FM48</f>
        <v>392</v>
      </c>
      <c r="FQ48" s="502" t="s">
        <v>8</v>
      </c>
      <c r="FR48" s="502" t="s">
        <v>412</v>
      </c>
      <c r="FS48" s="502" t="s">
        <v>413</v>
      </c>
      <c r="FT48" s="502" t="s">
        <v>1347</v>
      </c>
      <c r="FU48" s="502" t="s">
        <v>1349</v>
      </c>
      <c r="FV48" s="291" t="s">
        <v>1348</v>
      </c>
      <c r="FW48" s="502"/>
      <c r="FX48" s="502"/>
      <c r="FY48" s="502"/>
      <c r="FZ48" s="502"/>
      <c r="GA48" s="502"/>
      <c r="GB48" s="502"/>
    </row>
    <row r="49" spans="1:184" s="503" customFormat="1" ht="90.75" customHeight="1" x14ac:dyDescent="0.25">
      <c r="A49" s="502" t="s">
        <v>404</v>
      </c>
      <c r="B49" s="490"/>
      <c r="C49" s="489" t="s">
        <v>405</v>
      </c>
      <c r="D49" s="490"/>
      <c r="E49" s="489" t="s">
        <v>406</v>
      </c>
      <c r="F49" s="489" t="s">
        <v>407</v>
      </c>
      <c r="G49" s="491" t="s">
        <v>107</v>
      </c>
      <c r="H49" s="491" t="s">
        <v>115</v>
      </c>
      <c r="I49" s="491" t="s">
        <v>117</v>
      </c>
      <c r="J49" s="491" t="s">
        <v>117</v>
      </c>
      <c r="K49" s="493">
        <v>45200</v>
      </c>
      <c r="L49" s="491" t="s">
        <v>118</v>
      </c>
      <c r="M49" s="520">
        <v>5</v>
      </c>
      <c r="N49" s="520">
        <v>127</v>
      </c>
      <c r="O49" s="520">
        <v>138</v>
      </c>
      <c r="P49" s="520">
        <v>148</v>
      </c>
      <c r="Q49" s="520">
        <v>156</v>
      </c>
      <c r="R49" s="520">
        <v>164</v>
      </c>
      <c r="S49" s="520">
        <v>174</v>
      </c>
      <c r="T49" s="520">
        <v>185</v>
      </c>
      <c r="U49" s="520">
        <v>197</v>
      </c>
      <c r="V49" s="520">
        <v>206</v>
      </c>
      <c r="W49" s="520">
        <v>221</v>
      </c>
      <c r="X49" s="520">
        <v>236</v>
      </c>
      <c r="Y49" s="520">
        <v>252</v>
      </c>
      <c r="Z49" s="520">
        <v>271</v>
      </c>
      <c r="AA49" s="520">
        <v>282</v>
      </c>
      <c r="AB49" s="520">
        <v>302</v>
      </c>
      <c r="AC49" s="520">
        <v>324</v>
      </c>
      <c r="AD49" s="520">
        <v>338</v>
      </c>
      <c r="AE49" s="520">
        <v>363</v>
      </c>
      <c r="AF49" s="520">
        <v>394</v>
      </c>
      <c r="AG49" s="520">
        <v>423</v>
      </c>
      <c r="AH49" s="520">
        <v>442</v>
      </c>
      <c r="AI49" s="520">
        <v>474</v>
      </c>
      <c r="AJ49" s="520">
        <v>509</v>
      </c>
      <c r="AK49" s="520">
        <v>547</v>
      </c>
      <c r="AL49" s="520">
        <v>573</v>
      </c>
      <c r="AM49" s="520">
        <v>615</v>
      </c>
      <c r="AN49" s="520">
        <v>662</v>
      </c>
      <c r="AO49" s="520">
        <f t="shared" si="9"/>
        <v>8728</v>
      </c>
      <c r="AP49" s="489" t="s">
        <v>414</v>
      </c>
      <c r="AQ49" s="504">
        <v>4.0000000000000001E-3</v>
      </c>
      <c r="AR49" s="489" t="s">
        <v>415</v>
      </c>
      <c r="AS49" s="489" t="s">
        <v>416</v>
      </c>
      <c r="AT49" s="491" t="s">
        <v>1452</v>
      </c>
      <c r="AU49" s="491" t="s">
        <v>333</v>
      </c>
      <c r="AV49" s="491" t="s">
        <v>417</v>
      </c>
      <c r="AW49" s="491" t="s">
        <v>107</v>
      </c>
      <c r="AX49" s="491" t="s">
        <v>115</v>
      </c>
      <c r="AY49" s="491" t="s">
        <v>134</v>
      </c>
      <c r="AZ49" s="491" t="s">
        <v>117</v>
      </c>
      <c r="BA49" s="491">
        <v>10</v>
      </c>
      <c r="BB49" s="491">
        <v>2022</v>
      </c>
      <c r="BC49" s="507">
        <v>45292</v>
      </c>
      <c r="BD49" s="497" t="s">
        <v>118</v>
      </c>
      <c r="BE49" s="497"/>
      <c r="BF49" s="497">
        <v>15</v>
      </c>
      <c r="BG49" s="497">
        <v>20</v>
      </c>
      <c r="BH49" s="497">
        <v>20</v>
      </c>
      <c r="BI49" s="497">
        <v>20</v>
      </c>
      <c r="BJ49" s="497">
        <v>20</v>
      </c>
      <c r="BK49" s="497">
        <v>20</v>
      </c>
      <c r="BL49" s="497">
        <v>20</v>
      </c>
      <c r="BM49" s="497">
        <v>25</v>
      </c>
      <c r="BN49" s="497">
        <v>25</v>
      </c>
      <c r="BO49" s="497">
        <v>25</v>
      </c>
      <c r="BP49" s="497">
        <v>25</v>
      </c>
      <c r="BQ49" s="497">
        <v>25</v>
      </c>
      <c r="BR49" s="497">
        <v>25</v>
      </c>
      <c r="BS49" s="497">
        <v>25</v>
      </c>
      <c r="BT49" s="497">
        <v>25</v>
      </c>
      <c r="BU49" s="497">
        <v>25</v>
      </c>
      <c r="BV49" s="497">
        <v>25</v>
      </c>
      <c r="BW49" s="497">
        <v>25</v>
      </c>
      <c r="BX49" s="497">
        <v>30</v>
      </c>
      <c r="BY49" s="497">
        <v>30</v>
      </c>
      <c r="BZ49" s="497">
        <v>30</v>
      </c>
      <c r="CA49" s="497">
        <v>30</v>
      </c>
      <c r="CB49" s="497">
        <v>30</v>
      </c>
      <c r="CC49" s="497">
        <v>30</v>
      </c>
      <c r="CD49" s="497">
        <v>30</v>
      </c>
      <c r="CE49" s="497">
        <v>30</v>
      </c>
      <c r="CF49" s="497">
        <v>30</v>
      </c>
      <c r="CG49" s="497">
        <f t="shared" si="8"/>
        <v>680</v>
      </c>
      <c r="CH49" s="499"/>
      <c r="CI49" s="499"/>
      <c r="CJ49" s="499"/>
      <c r="CK49" s="489"/>
      <c r="CL49" s="498" t="s">
        <v>418</v>
      </c>
      <c r="CM49" s="498" t="s">
        <v>418</v>
      </c>
      <c r="CN49" s="499" t="s">
        <v>119</v>
      </c>
      <c r="CO49" s="500">
        <v>7657</v>
      </c>
      <c r="CP49" s="498">
        <v>7</v>
      </c>
      <c r="CQ49" s="498">
        <v>0</v>
      </c>
      <c r="CR49" s="499" t="s">
        <v>119</v>
      </c>
      <c r="CS49" s="498">
        <v>7</v>
      </c>
      <c r="CT49" s="498">
        <v>0</v>
      </c>
      <c r="CU49" s="499" t="s">
        <v>119</v>
      </c>
      <c r="CV49" s="498">
        <v>7</v>
      </c>
      <c r="CW49" s="498">
        <v>0</v>
      </c>
      <c r="CX49" s="499" t="s">
        <v>119</v>
      </c>
      <c r="CY49" s="498">
        <v>7</v>
      </c>
      <c r="CZ49" s="498">
        <v>0</v>
      </c>
      <c r="DA49" s="499" t="s">
        <v>119</v>
      </c>
      <c r="DB49" s="498">
        <v>7</v>
      </c>
      <c r="DC49" s="498">
        <v>0</v>
      </c>
      <c r="DD49" s="499" t="s">
        <v>119</v>
      </c>
      <c r="DE49" s="498">
        <v>7</v>
      </c>
      <c r="DF49" s="498">
        <v>0</v>
      </c>
      <c r="DG49" s="499" t="s">
        <v>119</v>
      </c>
      <c r="DH49" s="498">
        <v>9</v>
      </c>
      <c r="DI49" s="498">
        <v>0</v>
      </c>
      <c r="DJ49" s="499" t="s">
        <v>119</v>
      </c>
      <c r="DK49" s="498">
        <v>9</v>
      </c>
      <c r="DL49" s="498">
        <v>0</v>
      </c>
      <c r="DM49" s="499" t="s">
        <v>119</v>
      </c>
      <c r="DN49" s="498">
        <v>9</v>
      </c>
      <c r="DO49" s="498">
        <v>0</v>
      </c>
      <c r="DP49" s="499" t="s">
        <v>119</v>
      </c>
      <c r="DQ49" s="498">
        <v>9</v>
      </c>
      <c r="DR49" s="498">
        <v>0</v>
      </c>
      <c r="DS49" s="499" t="s">
        <v>119</v>
      </c>
      <c r="DT49" s="498">
        <v>9</v>
      </c>
      <c r="DU49" s="498">
        <v>0</v>
      </c>
      <c r="DV49" s="499" t="s">
        <v>119</v>
      </c>
      <c r="DW49" s="498">
        <v>9</v>
      </c>
      <c r="DX49" s="498">
        <v>0</v>
      </c>
      <c r="DY49" s="499" t="s">
        <v>119</v>
      </c>
      <c r="DZ49" s="498">
        <v>9</v>
      </c>
      <c r="EA49" s="498">
        <v>0</v>
      </c>
      <c r="EB49" s="499" t="s">
        <v>119</v>
      </c>
      <c r="EC49" s="498">
        <v>9</v>
      </c>
      <c r="ED49" s="498">
        <v>0</v>
      </c>
      <c r="EE49" s="499" t="s">
        <v>119</v>
      </c>
      <c r="EF49" s="498">
        <v>9</v>
      </c>
      <c r="EG49" s="498">
        <v>0</v>
      </c>
      <c r="EH49" s="499" t="s">
        <v>119</v>
      </c>
      <c r="EI49" s="498">
        <v>9</v>
      </c>
      <c r="EJ49" s="498">
        <v>0</v>
      </c>
      <c r="EK49" s="499" t="s">
        <v>119</v>
      </c>
      <c r="EL49" s="498">
        <v>9</v>
      </c>
      <c r="EM49" s="498">
        <v>0</v>
      </c>
      <c r="EN49" s="499" t="s">
        <v>119</v>
      </c>
      <c r="EO49" s="498">
        <v>11</v>
      </c>
      <c r="EP49" s="498">
        <v>0</v>
      </c>
      <c r="EQ49" s="499" t="s">
        <v>119</v>
      </c>
      <c r="ER49" s="498">
        <v>11</v>
      </c>
      <c r="ES49" s="498">
        <v>0</v>
      </c>
      <c r="ET49" s="499" t="s">
        <v>119</v>
      </c>
      <c r="EU49" s="498">
        <v>11</v>
      </c>
      <c r="EV49" s="498">
        <v>0</v>
      </c>
      <c r="EW49" s="499" t="s">
        <v>119</v>
      </c>
      <c r="EX49" s="498">
        <v>11</v>
      </c>
      <c r="EY49" s="498">
        <v>0</v>
      </c>
      <c r="EZ49" s="499" t="s">
        <v>119</v>
      </c>
      <c r="FA49" s="498">
        <v>11</v>
      </c>
      <c r="FB49" s="498">
        <v>0</v>
      </c>
      <c r="FC49" s="499" t="s">
        <v>119</v>
      </c>
      <c r="FD49" s="498">
        <v>11</v>
      </c>
      <c r="FE49" s="498">
        <v>0</v>
      </c>
      <c r="FF49" s="499" t="s">
        <v>119</v>
      </c>
      <c r="FG49" s="498">
        <v>11</v>
      </c>
      <c r="FH49" s="498">
        <v>0</v>
      </c>
      <c r="FI49" s="499" t="s">
        <v>119</v>
      </c>
      <c r="FJ49" s="498">
        <v>11</v>
      </c>
      <c r="FK49" s="498">
        <v>0</v>
      </c>
      <c r="FL49" s="499" t="s">
        <v>119</v>
      </c>
      <c r="FM49" s="498">
        <v>11</v>
      </c>
      <c r="FN49" s="498">
        <v>0</v>
      </c>
      <c r="FO49" s="499" t="s">
        <v>119</v>
      </c>
      <c r="FP49" s="501">
        <f t="shared" si="10"/>
        <v>245.5</v>
      </c>
      <c r="FQ49" s="502" t="s">
        <v>8</v>
      </c>
      <c r="FR49" s="502" t="s">
        <v>10</v>
      </c>
      <c r="FS49" s="502" t="s">
        <v>419</v>
      </c>
      <c r="FT49" s="502" t="s">
        <v>420</v>
      </c>
      <c r="FU49" s="502">
        <v>3778881</v>
      </c>
      <c r="FV49" s="502" t="s">
        <v>421</v>
      </c>
      <c r="FW49" s="502"/>
      <c r="FX49" s="502"/>
      <c r="FY49" s="502"/>
      <c r="FZ49" s="502"/>
      <c r="GA49" s="502"/>
      <c r="GB49" s="502"/>
    </row>
    <row r="50" spans="1:184" s="503" customFormat="1" ht="90.75" customHeight="1" x14ac:dyDescent="0.25">
      <c r="A50" s="502" t="s">
        <v>404</v>
      </c>
      <c r="B50" s="490"/>
      <c r="C50" s="489" t="s">
        <v>405</v>
      </c>
      <c r="D50" s="490"/>
      <c r="E50" s="489" t="s">
        <v>406</v>
      </c>
      <c r="F50" s="489" t="s">
        <v>407</v>
      </c>
      <c r="G50" s="491" t="s">
        <v>107</v>
      </c>
      <c r="H50" s="491" t="s">
        <v>115</v>
      </c>
      <c r="I50" s="491" t="s">
        <v>117</v>
      </c>
      <c r="J50" s="491" t="s">
        <v>117</v>
      </c>
      <c r="K50" s="493">
        <v>45200</v>
      </c>
      <c r="L50" s="491" t="s">
        <v>118</v>
      </c>
      <c r="M50" s="520">
        <v>5</v>
      </c>
      <c r="N50" s="520">
        <v>127</v>
      </c>
      <c r="O50" s="520">
        <v>138</v>
      </c>
      <c r="P50" s="520">
        <v>148</v>
      </c>
      <c r="Q50" s="520">
        <v>156</v>
      </c>
      <c r="R50" s="520">
        <v>164</v>
      </c>
      <c r="S50" s="520">
        <v>174</v>
      </c>
      <c r="T50" s="520">
        <v>185</v>
      </c>
      <c r="U50" s="520">
        <v>197</v>
      </c>
      <c r="V50" s="520">
        <v>206</v>
      </c>
      <c r="W50" s="520">
        <v>221</v>
      </c>
      <c r="X50" s="520">
        <v>236</v>
      </c>
      <c r="Y50" s="520">
        <v>252</v>
      </c>
      <c r="Z50" s="520">
        <v>271</v>
      </c>
      <c r="AA50" s="520">
        <v>282</v>
      </c>
      <c r="AB50" s="520">
        <v>302</v>
      </c>
      <c r="AC50" s="520">
        <v>324</v>
      </c>
      <c r="AD50" s="520">
        <v>338</v>
      </c>
      <c r="AE50" s="520">
        <v>363</v>
      </c>
      <c r="AF50" s="520">
        <v>394</v>
      </c>
      <c r="AG50" s="520">
        <v>423</v>
      </c>
      <c r="AH50" s="520">
        <v>442</v>
      </c>
      <c r="AI50" s="520">
        <v>474</v>
      </c>
      <c r="AJ50" s="520">
        <v>509</v>
      </c>
      <c r="AK50" s="520">
        <v>547</v>
      </c>
      <c r="AL50" s="520">
        <v>573</v>
      </c>
      <c r="AM50" s="520">
        <v>615</v>
      </c>
      <c r="AN50" s="520">
        <v>662</v>
      </c>
      <c r="AO50" s="520">
        <f t="shared" si="9"/>
        <v>8728</v>
      </c>
      <c r="AP50" s="489" t="s">
        <v>422</v>
      </c>
      <c r="AQ50" s="504">
        <v>4.0000000000000001E-3</v>
      </c>
      <c r="AR50" s="489" t="s">
        <v>423</v>
      </c>
      <c r="AS50" s="489" t="s">
        <v>424</v>
      </c>
      <c r="AT50" s="491" t="s">
        <v>1452</v>
      </c>
      <c r="AU50" s="491" t="s">
        <v>333</v>
      </c>
      <c r="AV50" s="491" t="s">
        <v>417</v>
      </c>
      <c r="AW50" s="491" t="s">
        <v>107</v>
      </c>
      <c r="AX50" s="491" t="s">
        <v>115</v>
      </c>
      <c r="AY50" s="491" t="s">
        <v>134</v>
      </c>
      <c r="AZ50" s="491" t="s">
        <v>117</v>
      </c>
      <c r="BA50" s="491">
        <v>0</v>
      </c>
      <c r="BB50" s="491">
        <v>2022</v>
      </c>
      <c r="BC50" s="507">
        <v>45292</v>
      </c>
      <c r="BD50" s="497" t="s">
        <v>118</v>
      </c>
      <c r="BE50" s="497"/>
      <c r="BF50" s="497">
        <v>2</v>
      </c>
      <c r="BG50" s="497">
        <v>2</v>
      </c>
      <c r="BH50" s="497">
        <v>2</v>
      </c>
      <c r="BI50" s="497">
        <v>2</v>
      </c>
      <c r="BJ50" s="497">
        <v>2</v>
      </c>
      <c r="BK50" s="497">
        <v>2</v>
      </c>
      <c r="BL50" s="497">
        <v>2</v>
      </c>
      <c r="BM50" s="497">
        <v>2</v>
      </c>
      <c r="BN50" s="497">
        <v>2</v>
      </c>
      <c r="BO50" s="497">
        <v>4</v>
      </c>
      <c r="BP50" s="497">
        <v>4</v>
      </c>
      <c r="BQ50" s="497">
        <v>4</v>
      </c>
      <c r="BR50" s="497">
        <v>4</v>
      </c>
      <c r="BS50" s="497">
        <v>4</v>
      </c>
      <c r="BT50" s="497">
        <v>4</v>
      </c>
      <c r="BU50" s="497">
        <v>4</v>
      </c>
      <c r="BV50" s="497">
        <v>4</v>
      </c>
      <c r="BW50" s="497">
        <v>4</v>
      </c>
      <c r="BX50" s="497">
        <v>4</v>
      </c>
      <c r="BY50" s="497">
        <v>4</v>
      </c>
      <c r="BZ50" s="497">
        <v>4</v>
      </c>
      <c r="CA50" s="497">
        <v>4</v>
      </c>
      <c r="CB50" s="497">
        <v>4</v>
      </c>
      <c r="CC50" s="497">
        <v>4</v>
      </c>
      <c r="CD50" s="497">
        <v>4</v>
      </c>
      <c r="CE50" s="497">
        <v>4</v>
      </c>
      <c r="CF50" s="497">
        <v>4</v>
      </c>
      <c r="CG50" s="497">
        <f t="shared" si="8"/>
        <v>90</v>
      </c>
      <c r="CH50" s="499"/>
      <c r="CI50" s="499"/>
      <c r="CJ50" s="499"/>
      <c r="CK50" s="489"/>
      <c r="CL50" s="498">
        <v>9</v>
      </c>
      <c r="CM50" s="498">
        <v>9</v>
      </c>
      <c r="CN50" s="499" t="s">
        <v>119</v>
      </c>
      <c r="CO50" s="500">
        <v>7657</v>
      </c>
      <c r="CP50" s="498">
        <v>9</v>
      </c>
      <c r="CQ50" s="498">
        <v>0</v>
      </c>
      <c r="CR50" s="499" t="s">
        <v>119</v>
      </c>
      <c r="CS50" s="498">
        <v>9</v>
      </c>
      <c r="CT50" s="498">
        <v>0</v>
      </c>
      <c r="CU50" s="499" t="s">
        <v>119</v>
      </c>
      <c r="CV50" s="498">
        <v>9</v>
      </c>
      <c r="CW50" s="498">
        <v>0</v>
      </c>
      <c r="CX50" s="499" t="s">
        <v>119</v>
      </c>
      <c r="CY50" s="498">
        <v>9</v>
      </c>
      <c r="CZ50" s="498">
        <v>0</v>
      </c>
      <c r="DA50" s="499" t="s">
        <v>119</v>
      </c>
      <c r="DB50" s="498">
        <v>9</v>
      </c>
      <c r="DC50" s="498">
        <v>0</v>
      </c>
      <c r="DD50" s="499" t="s">
        <v>119</v>
      </c>
      <c r="DE50" s="498">
        <v>9</v>
      </c>
      <c r="DF50" s="498">
        <v>0</v>
      </c>
      <c r="DG50" s="499" t="s">
        <v>119</v>
      </c>
      <c r="DH50" s="498">
        <v>9</v>
      </c>
      <c r="DI50" s="498">
        <v>0</v>
      </c>
      <c r="DJ50" s="499" t="s">
        <v>119</v>
      </c>
      <c r="DK50" s="498">
        <v>9</v>
      </c>
      <c r="DL50" s="498">
        <v>0</v>
      </c>
      <c r="DM50" s="499" t="s">
        <v>119</v>
      </c>
      <c r="DN50" s="498">
        <v>18</v>
      </c>
      <c r="DO50" s="498">
        <v>0</v>
      </c>
      <c r="DP50" s="499" t="s">
        <v>119</v>
      </c>
      <c r="DQ50" s="498">
        <v>18</v>
      </c>
      <c r="DR50" s="498">
        <v>0</v>
      </c>
      <c r="DS50" s="499" t="s">
        <v>119</v>
      </c>
      <c r="DT50" s="498">
        <v>18</v>
      </c>
      <c r="DU50" s="498">
        <v>0</v>
      </c>
      <c r="DV50" s="499" t="s">
        <v>119</v>
      </c>
      <c r="DW50" s="498">
        <v>18</v>
      </c>
      <c r="DX50" s="498">
        <v>0</v>
      </c>
      <c r="DY50" s="499" t="s">
        <v>119</v>
      </c>
      <c r="DZ50" s="498">
        <v>18</v>
      </c>
      <c r="EA50" s="498">
        <v>0</v>
      </c>
      <c r="EB50" s="499" t="s">
        <v>119</v>
      </c>
      <c r="EC50" s="498">
        <v>18</v>
      </c>
      <c r="ED50" s="498">
        <v>0</v>
      </c>
      <c r="EE50" s="499" t="s">
        <v>119</v>
      </c>
      <c r="EF50" s="498">
        <v>18</v>
      </c>
      <c r="EG50" s="498">
        <v>0</v>
      </c>
      <c r="EH50" s="499" t="s">
        <v>119</v>
      </c>
      <c r="EI50" s="498">
        <v>18</v>
      </c>
      <c r="EJ50" s="498">
        <v>0</v>
      </c>
      <c r="EK50" s="499" t="s">
        <v>119</v>
      </c>
      <c r="EL50" s="498">
        <v>18</v>
      </c>
      <c r="EM50" s="498">
        <v>0</v>
      </c>
      <c r="EN50" s="499" t="s">
        <v>119</v>
      </c>
      <c r="EO50" s="498">
        <v>18</v>
      </c>
      <c r="EP50" s="498">
        <v>0</v>
      </c>
      <c r="EQ50" s="499" t="s">
        <v>119</v>
      </c>
      <c r="ER50" s="498">
        <v>18</v>
      </c>
      <c r="ES50" s="498">
        <v>0</v>
      </c>
      <c r="ET50" s="499" t="s">
        <v>119</v>
      </c>
      <c r="EU50" s="498">
        <v>18</v>
      </c>
      <c r="EV50" s="498">
        <v>0</v>
      </c>
      <c r="EW50" s="499" t="s">
        <v>119</v>
      </c>
      <c r="EX50" s="498">
        <v>18</v>
      </c>
      <c r="EY50" s="498">
        <v>0</v>
      </c>
      <c r="EZ50" s="499" t="s">
        <v>119</v>
      </c>
      <c r="FA50" s="498">
        <v>18</v>
      </c>
      <c r="FB50" s="498">
        <v>0</v>
      </c>
      <c r="FC50" s="499" t="s">
        <v>119</v>
      </c>
      <c r="FD50" s="498">
        <v>18</v>
      </c>
      <c r="FE50" s="498">
        <v>0</v>
      </c>
      <c r="FF50" s="499" t="s">
        <v>119</v>
      </c>
      <c r="FG50" s="498">
        <v>18</v>
      </c>
      <c r="FH50" s="498">
        <v>0</v>
      </c>
      <c r="FI50" s="499" t="s">
        <v>119</v>
      </c>
      <c r="FJ50" s="498">
        <v>18</v>
      </c>
      <c r="FK50" s="498">
        <v>0</v>
      </c>
      <c r="FL50" s="499" t="s">
        <v>119</v>
      </c>
      <c r="FM50" s="498">
        <v>18</v>
      </c>
      <c r="FN50" s="498">
        <v>0</v>
      </c>
      <c r="FO50" s="499" t="s">
        <v>119</v>
      </c>
      <c r="FP50" s="501">
        <f t="shared" si="10"/>
        <v>405</v>
      </c>
      <c r="FQ50" s="502" t="s">
        <v>8</v>
      </c>
      <c r="FR50" s="502" t="s">
        <v>10</v>
      </c>
      <c r="FS50" s="502" t="s">
        <v>419</v>
      </c>
      <c r="FT50" s="502" t="s">
        <v>420</v>
      </c>
      <c r="FU50" s="502">
        <v>3778881</v>
      </c>
      <c r="FV50" s="502" t="s">
        <v>421</v>
      </c>
      <c r="FW50" s="502"/>
      <c r="FX50" s="502"/>
      <c r="FY50" s="502"/>
      <c r="FZ50" s="502"/>
      <c r="GA50" s="502"/>
      <c r="GB50" s="502"/>
    </row>
    <row r="51" spans="1:184" s="503" customFormat="1" ht="90.75" customHeight="1" x14ac:dyDescent="0.25">
      <c r="A51" s="502" t="s">
        <v>404</v>
      </c>
      <c r="B51" s="490"/>
      <c r="C51" s="489" t="s">
        <v>405</v>
      </c>
      <c r="D51" s="490"/>
      <c r="E51" s="489" t="s">
        <v>406</v>
      </c>
      <c r="F51" s="489" t="s">
        <v>407</v>
      </c>
      <c r="G51" s="491" t="s">
        <v>107</v>
      </c>
      <c r="H51" s="491" t="s">
        <v>115</v>
      </c>
      <c r="I51" s="491" t="s">
        <v>117</v>
      </c>
      <c r="J51" s="491" t="s">
        <v>117</v>
      </c>
      <c r="K51" s="493">
        <v>45200</v>
      </c>
      <c r="L51" s="491" t="s">
        <v>118</v>
      </c>
      <c r="M51" s="520">
        <v>5</v>
      </c>
      <c r="N51" s="520">
        <v>127</v>
      </c>
      <c r="O51" s="520">
        <v>138</v>
      </c>
      <c r="P51" s="520">
        <v>148</v>
      </c>
      <c r="Q51" s="520">
        <v>156</v>
      </c>
      <c r="R51" s="520">
        <v>164</v>
      </c>
      <c r="S51" s="520">
        <v>174</v>
      </c>
      <c r="T51" s="520">
        <v>185</v>
      </c>
      <c r="U51" s="520">
        <v>197</v>
      </c>
      <c r="V51" s="520">
        <v>206</v>
      </c>
      <c r="W51" s="520">
        <v>221</v>
      </c>
      <c r="X51" s="520">
        <v>236</v>
      </c>
      <c r="Y51" s="520">
        <v>252</v>
      </c>
      <c r="Z51" s="520">
        <v>271</v>
      </c>
      <c r="AA51" s="520">
        <v>282</v>
      </c>
      <c r="AB51" s="520">
        <v>302</v>
      </c>
      <c r="AC51" s="520">
        <v>324</v>
      </c>
      <c r="AD51" s="520">
        <v>338</v>
      </c>
      <c r="AE51" s="520">
        <v>363</v>
      </c>
      <c r="AF51" s="520">
        <v>394</v>
      </c>
      <c r="AG51" s="520">
        <v>423</v>
      </c>
      <c r="AH51" s="520">
        <v>442</v>
      </c>
      <c r="AI51" s="520">
        <v>474</v>
      </c>
      <c r="AJ51" s="520">
        <v>509</v>
      </c>
      <c r="AK51" s="520">
        <v>547</v>
      </c>
      <c r="AL51" s="520">
        <v>573</v>
      </c>
      <c r="AM51" s="520">
        <v>615</v>
      </c>
      <c r="AN51" s="520">
        <v>662</v>
      </c>
      <c r="AO51" s="520">
        <f t="shared" si="9"/>
        <v>8728</v>
      </c>
      <c r="AP51" s="489" t="s">
        <v>425</v>
      </c>
      <c r="AQ51" s="504">
        <v>4.0000000000000001E-3</v>
      </c>
      <c r="AR51" s="489" t="s">
        <v>426</v>
      </c>
      <c r="AS51" s="489" t="s">
        <v>427</v>
      </c>
      <c r="AT51" s="491" t="s">
        <v>1452</v>
      </c>
      <c r="AU51" s="491" t="s">
        <v>287</v>
      </c>
      <c r="AV51" s="491" t="s">
        <v>288</v>
      </c>
      <c r="AW51" s="491" t="s">
        <v>275</v>
      </c>
      <c r="AX51" s="491" t="s">
        <v>115</v>
      </c>
      <c r="AY51" s="491" t="s">
        <v>134</v>
      </c>
      <c r="AZ51" s="491" t="s">
        <v>117</v>
      </c>
      <c r="BA51" s="491" t="s">
        <v>117</v>
      </c>
      <c r="BB51" s="491" t="s">
        <v>117</v>
      </c>
      <c r="BC51" s="496">
        <v>45292</v>
      </c>
      <c r="BD51" s="497" t="s">
        <v>118</v>
      </c>
      <c r="BE51" s="497"/>
      <c r="BF51" s="497">
        <v>1</v>
      </c>
      <c r="BG51" s="497">
        <v>2</v>
      </c>
      <c r="BH51" s="497">
        <v>2</v>
      </c>
      <c r="BI51" s="497">
        <v>2</v>
      </c>
      <c r="BJ51" s="497">
        <v>2</v>
      </c>
      <c r="BK51" s="497">
        <v>2</v>
      </c>
      <c r="BL51" s="497">
        <v>2</v>
      </c>
      <c r="BM51" s="497">
        <v>2</v>
      </c>
      <c r="BN51" s="497">
        <v>2</v>
      </c>
      <c r="BO51" s="497">
        <v>2</v>
      </c>
      <c r="BP51" s="497">
        <v>2</v>
      </c>
      <c r="BQ51" s="497">
        <v>2</v>
      </c>
      <c r="BR51" s="497">
        <v>2</v>
      </c>
      <c r="BS51" s="497">
        <v>2</v>
      </c>
      <c r="BT51" s="497">
        <v>2</v>
      </c>
      <c r="BU51" s="497">
        <v>2</v>
      </c>
      <c r="BV51" s="497">
        <v>2</v>
      </c>
      <c r="BW51" s="497">
        <v>2</v>
      </c>
      <c r="BX51" s="497">
        <v>2</v>
      </c>
      <c r="BY51" s="497">
        <v>2</v>
      </c>
      <c r="BZ51" s="497">
        <v>2</v>
      </c>
      <c r="CA51" s="497">
        <v>2</v>
      </c>
      <c r="CB51" s="497">
        <v>2</v>
      </c>
      <c r="CC51" s="497">
        <v>2</v>
      </c>
      <c r="CD51" s="497">
        <v>2</v>
      </c>
      <c r="CE51" s="497">
        <v>2</v>
      </c>
      <c r="CF51" s="497">
        <v>2</v>
      </c>
      <c r="CG51" s="497">
        <f t="shared" si="8"/>
        <v>53</v>
      </c>
      <c r="CH51" s="498"/>
      <c r="CI51" s="498"/>
      <c r="CJ51" s="499"/>
      <c r="CK51" s="500"/>
      <c r="CL51" s="498">
        <v>300</v>
      </c>
      <c r="CM51" s="498">
        <v>0</v>
      </c>
      <c r="CN51" s="499" t="s">
        <v>119</v>
      </c>
      <c r="CO51" s="500"/>
      <c r="CP51" s="498">
        <v>364</v>
      </c>
      <c r="CQ51" s="498"/>
      <c r="CR51" s="499" t="s">
        <v>428</v>
      </c>
      <c r="CS51" s="498">
        <v>396</v>
      </c>
      <c r="CT51" s="498"/>
      <c r="CU51" s="499" t="s">
        <v>428</v>
      </c>
      <c r="CV51" s="498">
        <v>364</v>
      </c>
      <c r="CW51" s="498">
        <v>0</v>
      </c>
      <c r="CX51" s="499" t="s">
        <v>428</v>
      </c>
      <c r="CY51" s="498">
        <v>380</v>
      </c>
      <c r="CZ51" s="498"/>
      <c r="DA51" s="499" t="s">
        <v>428</v>
      </c>
      <c r="DB51" s="498">
        <v>364</v>
      </c>
      <c r="DC51" s="498"/>
      <c r="DD51" s="499" t="s">
        <v>428</v>
      </c>
      <c r="DE51" s="498">
        <v>380</v>
      </c>
      <c r="DF51" s="498"/>
      <c r="DG51" s="499" t="s">
        <v>428</v>
      </c>
      <c r="DH51" s="498">
        <v>364</v>
      </c>
      <c r="DI51" s="498"/>
      <c r="DJ51" s="499" t="s">
        <v>428</v>
      </c>
      <c r="DK51" s="498">
        <v>380</v>
      </c>
      <c r="DL51" s="498"/>
      <c r="DM51" s="499" t="s">
        <v>428</v>
      </c>
      <c r="DN51" s="498">
        <v>364</v>
      </c>
      <c r="DO51" s="498"/>
      <c r="DP51" s="499" t="s">
        <v>428</v>
      </c>
      <c r="DQ51" s="498">
        <v>380</v>
      </c>
      <c r="DR51" s="498"/>
      <c r="DS51" s="499" t="s">
        <v>428</v>
      </c>
      <c r="DT51" s="498">
        <v>364</v>
      </c>
      <c r="DU51" s="498"/>
      <c r="DV51" s="499" t="s">
        <v>428</v>
      </c>
      <c r="DW51" s="498">
        <v>380</v>
      </c>
      <c r="DX51" s="498"/>
      <c r="DY51" s="499" t="s">
        <v>428</v>
      </c>
      <c r="DZ51" s="498">
        <v>364</v>
      </c>
      <c r="EA51" s="498"/>
      <c r="EB51" s="499" t="s">
        <v>428</v>
      </c>
      <c r="EC51" s="498">
        <v>380</v>
      </c>
      <c r="ED51" s="498"/>
      <c r="EE51" s="499" t="s">
        <v>428</v>
      </c>
      <c r="EF51" s="498">
        <v>364</v>
      </c>
      <c r="EG51" s="498"/>
      <c r="EH51" s="499" t="s">
        <v>428</v>
      </c>
      <c r="EI51" s="498">
        <v>380</v>
      </c>
      <c r="EJ51" s="498"/>
      <c r="EK51" s="499" t="s">
        <v>428</v>
      </c>
      <c r="EL51" s="498">
        <v>364</v>
      </c>
      <c r="EM51" s="498"/>
      <c r="EN51" s="499" t="s">
        <v>428</v>
      </c>
      <c r="EO51" s="498">
        <v>380</v>
      </c>
      <c r="EP51" s="498"/>
      <c r="EQ51" s="499" t="s">
        <v>428</v>
      </c>
      <c r="ER51" s="498">
        <v>364</v>
      </c>
      <c r="ES51" s="498"/>
      <c r="ET51" s="499" t="s">
        <v>428</v>
      </c>
      <c r="EU51" s="498">
        <v>380</v>
      </c>
      <c r="EV51" s="498"/>
      <c r="EW51" s="499" t="s">
        <v>428</v>
      </c>
      <c r="EX51" s="498">
        <v>364</v>
      </c>
      <c r="EY51" s="498"/>
      <c r="EZ51" s="499" t="s">
        <v>428</v>
      </c>
      <c r="FA51" s="498">
        <v>380</v>
      </c>
      <c r="FB51" s="498"/>
      <c r="FC51" s="499" t="s">
        <v>428</v>
      </c>
      <c r="FD51" s="498">
        <v>364</v>
      </c>
      <c r="FE51" s="498"/>
      <c r="FF51" s="499" t="s">
        <v>428</v>
      </c>
      <c r="FG51" s="498">
        <v>380</v>
      </c>
      <c r="FH51" s="498"/>
      <c r="FI51" s="499" t="s">
        <v>428</v>
      </c>
      <c r="FJ51" s="498">
        <v>364</v>
      </c>
      <c r="FK51" s="498"/>
      <c r="FL51" s="499" t="s">
        <v>428</v>
      </c>
      <c r="FM51" s="498">
        <v>380</v>
      </c>
      <c r="FN51" s="498"/>
      <c r="FO51" s="499" t="s">
        <v>428</v>
      </c>
      <c r="FP51" s="501">
        <f t="shared" si="10"/>
        <v>9988</v>
      </c>
      <c r="FQ51" s="502" t="s">
        <v>8</v>
      </c>
      <c r="FR51" s="502" t="s">
        <v>412</v>
      </c>
      <c r="FS51" s="502" t="s">
        <v>429</v>
      </c>
      <c r="FT51" s="502" t="s">
        <v>1347</v>
      </c>
      <c r="FU51" s="502" t="s">
        <v>1349</v>
      </c>
      <c r="FV51" s="291" t="s">
        <v>1348</v>
      </c>
      <c r="FW51" s="502" t="s">
        <v>430</v>
      </c>
      <c r="FX51" s="502" t="s">
        <v>431</v>
      </c>
      <c r="FY51" s="502" t="s">
        <v>432</v>
      </c>
      <c r="FZ51" s="502" t="s">
        <v>433</v>
      </c>
      <c r="GA51" s="502" t="s">
        <v>434</v>
      </c>
      <c r="GB51" s="502" t="s">
        <v>435</v>
      </c>
    </row>
    <row r="52" spans="1:184" s="503" customFormat="1" ht="90.75" customHeight="1" x14ac:dyDescent="0.25">
      <c r="A52" s="502" t="s">
        <v>404</v>
      </c>
      <c r="B52" s="490"/>
      <c r="C52" s="489" t="s">
        <v>405</v>
      </c>
      <c r="D52" s="490"/>
      <c r="E52" s="489" t="s">
        <v>406</v>
      </c>
      <c r="F52" s="489" t="s">
        <v>407</v>
      </c>
      <c r="G52" s="491" t="s">
        <v>107</v>
      </c>
      <c r="H52" s="491" t="s">
        <v>115</v>
      </c>
      <c r="I52" s="491" t="s">
        <v>117</v>
      </c>
      <c r="J52" s="491" t="s">
        <v>117</v>
      </c>
      <c r="K52" s="493">
        <v>45200</v>
      </c>
      <c r="L52" s="491" t="s">
        <v>118</v>
      </c>
      <c r="M52" s="520">
        <v>5</v>
      </c>
      <c r="N52" s="520">
        <v>127</v>
      </c>
      <c r="O52" s="520">
        <v>138</v>
      </c>
      <c r="P52" s="520">
        <v>148</v>
      </c>
      <c r="Q52" s="520">
        <v>156</v>
      </c>
      <c r="R52" s="520">
        <v>164</v>
      </c>
      <c r="S52" s="520">
        <v>174</v>
      </c>
      <c r="T52" s="520">
        <v>185</v>
      </c>
      <c r="U52" s="520">
        <v>197</v>
      </c>
      <c r="V52" s="520">
        <v>206</v>
      </c>
      <c r="W52" s="520">
        <v>221</v>
      </c>
      <c r="X52" s="520">
        <v>236</v>
      </c>
      <c r="Y52" s="520">
        <v>252</v>
      </c>
      <c r="Z52" s="520">
        <v>271</v>
      </c>
      <c r="AA52" s="520">
        <v>282</v>
      </c>
      <c r="AB52" s="520">
        <v>302</v>
      </c>
      <c r="AC52" s="520">
        <v>324</v>
      </c>
      <c r="AD52" s="520">
        <v>338</v>
      </c>
      <c r="AE52" s="520">
        <v>363</v>
      </c>
      <c r="AF52" s="520">
        <v>394</v>
      </c>
      <c r="AG52" s="520">
        <v>423</v>
      </c>
      <c r="AH52" s="520">
        <v>442</v>
      </c>
      <c r="AI52" s="520">
        <v>474</v>
      </c>
      <c r="AJ52" s="520">
        <v>509</v>
      </c>
      <c r="AK52" s="520">
        <v>547</v>
      </c>
      <c r="AL52" s="520">
        <v>573</v>
      </c>
      <c r="AM52" s="520">
        <v>615</v>
      </c>
      <c r="AN52" s="520">
        <v>662</v>
      </c>
      <c r="AO52" s="520">
        <f t="shared" si="9"/>
        <v>8728</v>
      </c>
      <c r="AP52" s="489" t="s">
        <v>436</v>
      </c>
      <c r="AQ52" s="504">
        <v>4.0000000000000001E-3</v>
      </c>
      <c r="AR52" s="489" t="s">
        <v>437</v>
      </c>
      <c r="AS52" s="489" t="s">
        <v>438</v>
      </c>
      <c r="AT52" s="491" t="s">
        <v>1452</v>
      </c>
      <c r="AU52" s="491" t="s">
        <v>439</v>
      </c>
      <c r="AV52" s="491" t="s">
        <v>440</v>
      </c>
      <c r="AW52" s="491" t="s">
        <v>441</v>
      </c>
      <c r="AX52" s="491" t="s">
        <v>115</v>
      </c>
      <c r="AY52" s="538" t="s">
        <v>116</v>
      </c>
      <c r="AZ52" s="491">
        <v>52</v>
      </c>
      <c r="BA52" s="491" t="s">
        <v>117</v>
      </c>
      <c r="BB52" s="491" t="s">
        <v>117</v>
      </c>
      <c r="BC52" s="507">
        <v>45292</v>
      </c>
      <c r="BD52" s="497" t="s">
        <v>181</v>
      </c>
      <c r="BE52" s="497"/>
      <c r="BF52" s="497">
        <v>4</v>
      </c>
      <c r="BG52" s="497">
        <v>4</v>
      </c>
      <c r="BH52" s="497">
        <v>4</v>
      </c>
      <c r="BI52" s="497">
        <v>4</v>
      </c>
      <c r="BJ52" s="497">
        <v>4</v>
      </c>
      <c r="BK52" s="497">
        <v>4</v>
      </c>
      <c r="BL52" s="497">
        <v>4</v>
      </c>
      <c r="BM52" s="497"/>
      <c r="BN52" s="497"/>
      <c r="BO52" s="497"/>
      <c r="BP52" s="497"/>
      <c r="BQ52" s="497"/>
      <c r="BR52" s="497"/>
      <c r="BS52" s="497"/>
      <c r="BT52" s="497"/>
      <c r="BU52" s="497"/>
      <c r="BV52" s="497"/>
      <c r="BW52" s="497"/>
      <c r="BX52" s="497"/>
      <c r="BY52" s="497"/>
      <c r="BZ52" s="497"/>
      <c r="CA52" s="497"/>
      <c r="CB52" s="497"/>
      <c r="CC52" s="497"/>
      <c r="CD52" s="497"/>
      <c r="CE52" s="497"/>
      <c r="CF52" s="497"/>
      <c r="CG52" s="497">
        <f t="shared" si="8"/>
        <v>28</v>
      </c>
      <c r="CH52" s="499"/>
      <c r="CI52" s="499"/>
      <c r="CJ52" s="499"/>
      <c r="CK52" s="489"/>
      <c r="CL52" s="498">
        <v>2</v>
      </c>
      <c r="CM52" s="498">
        <v>2</v>
      </c>
      <c r="CN52" s="539" t="s">
        <v>119</v>
      </c>
      <c r="CO52" s="500">
        <v>7718</v>
      </c>
      <c r="CP52" s="498">
        <v>2</v>
      </c>
      <c r="CQ52" s="498">
        <v>0</v>
      </c>
      <c r="CR52" s="499" t="s">
        <v>119</v>
      </c>
      <c r="CS52" s="498">
        <v>2</v>
      </c>
      <c r="CT52" s="498">
        <v>0</v>
      </c>
      <c r="CU52" s="499" t="s">
        <v>119</v>
      </c>
      <c r="CV52" s="498">
        <v>2</v>
      </c>
      <c r="CW52" s="498">
        <v>0</v>
      </c>
      <c r="CX52" s="499" t="s">
        <v>119</v>
      </c>
      <c r="CY52" s="498">
        <v>2</v>
      </c>
      <c r="CZ52" s="498">
        <v>0</v>
      </c>
      <c r="DA52" s="499" t="s">
        <v>119</v>
      </c>
      <c r="DB52" s="498">
        <v>2</v>
      </c>
      <c r="DC52" s="498">
        <v>0</v>
      </c>
      <c r="DD52" s="499" t="s">
        <v>119</v>
      </c>
      <c r="DE52" s="498">
        <v>2</v>
      </c>
      <c r="DF52" s="498">
        <v>0</v>
      </c>
      <c r="DG52" s="499" t="s">
        <v>119</v>
      </c>
      <c r="DH52" s="499"/>
      <c r="DI52" s="499"/>
      <c r="DJ52" s="499"/>
      <c r="DK52" s="499"/>
      <c r="DL52" s="499"/>
      <c r="DM52" s="499"/>
      <c r="DN52" s="499"/>
      <c r="DO52" s="499"/>
      <c r="DP52" s="499"/>
      <c r="DQ52" s="499"/>
      <c r="DR52" s="499"/>
      <c r="DS52" s="539"/>
      <c r="DT52" s="499"/>
      <c r="DU52" s="499"/>
      <c r="DV52" s="539"/>
      <c r="DW52" s="499"/>
      <c r="DX52" s="499"/>
      <c r="DY52" s="539"/>
      <c r="DZ52" s="499"/>
      <c r="EA52" s="499"/>
      <c r="EB52" s="539"/>
      <c r="EC52" s="499"/>
      <c r="ED52" s="499"/>
      <c r="EE52" s="539"/>
      <c r="EF52" s="499"/>
      <c r="EG52" s="499"/>
      <c r="EH52" s="499"/>
      <c r="EI52" s="499"/>
      <c r="EJ52" s="499"/>
      <c r="EK52" s="499"/>
      <c r="EL52" s="499"/>
      <c r="EM52" s="499"/>
      <c r="EN52" s="499"/>
      <c r="EO52" s="499"/>
      <c r="EP52" s="499"/>
      <c r="EQ52" s="499"/>
      <c r="ER52" s="499"/>
      <c r="ES52" s="499"/>
      <c r="ET52" s="499"/>
      <c r="EU52" s="499"/>
      <c r="EV52" s="499"/>
      <c r="EW52" s="499"/>
      <c r="EX52" s="499"/>
      <c r="EY52" s="499"/>
      <c r="EZ52" s="499"/>
      <c r="FA52" s="499"/>
      <c r="FB52" s="499"/>
      <c r="FC52" s="499"/>
      <c r="FD52" s="499"/>
      <c r="FE52" s="499"/>
      <c r="FF52" s="499"/>
      <c r="FG52" s="499"/>
      <c r="FH52" s="499"/>
      <c r="FI52" s="499"/>
      <c r="FJ52" s="499"/>
      <c r="FK52" s="499"/>
      <c r="FL52" s="499"/>
      <c r="FM52" s="499"/>
      <c r="FN52" s="499"/>
      <c r="FO52" s="499"/>
      <c r="FP52" s="501">
        <f t="shared" si="10"/>
        <v>14</v>
      </c>
      <c r="FQ52" s="502" t="s">
        <v>442</v>
      </c>
      <c r="FR52" s="502" t="s">
        <v>443</v>
      </c>
      <c r="FS52" s="502" t="s">
        <v>444</v>
      </c>
      <c r="FT52" s="502" t="s">
        <v>1399</v>
      </c>
      <c r="FU52" s="502" t="s">
        <v>445</v>
      </c>
      <c r="FV52" s="291" t="s">
        <v>1400</v>
      </c>
      <c r="FW52" s="502"/>
      <c r="FX52" s="502"/>
      <c r="FY52" s="502"/>
      <c r="FZ52" s="502"/>
      <c r="GA52" s="502"/>
      <c r="GB52" s="502"/>
    </row>
    <row r="53" spans="1:184" s="503" customFormat="1" ht="90.75" customHeight="1" x14ac:dyDescent="0.25">
      <c r="A53" s="502" t="s">
        <v>404</v>
      </c>
      <c r="B53" s="490"/>
      <c r="C53" s="489" t="s">
        <v>405</v>
      </c>
      <c r="D53" s="490"/>
      <c r="E53" s="489" t="s">
        <v>406</v>
      </c>
      <c r="F53" s="489" t="s">
        <v>407</v>
      </c>
      <c r="G53" s="491" t="s">
        <v>107</v>
      </c>
      <c r="H53" s="491" t="s">
        <v>115</v>
      </c>
      <c r="I53" s="491" t="s">
        <v>117</v>
      </c>
      <c r="J53" s="491" t="s">
        <v>117</v>
      </c>
      <c r="K53" s="493">
        <v>45200</v>
      </c>
      <c r="L53" s="491" t="s">
        <v>118</v>
      </c>
      <c r="M53" s="520">
        <v>5</v>
      </c>
      <c r="N53" s="520">
        <v>127</v>
      </c>
      <c r="O53" s="520">
        <v>138</v>
      </c>
      <c r="P53" s="520">
        <v>148</v>
      </c>
      <c r="Q53" s="520">
        <v>156</v>
      </c>
      <c r="R53" s="520">
        <v>164</v>
      </c>
      <c r="S53" s="520">
        <v>174</v>
      </c>
      <c r="T53" s="520">
        <v>185</v>
      </c>
      <c r="U53" s="520">
        <v>197</v>
      </c>
      <c r="V53" s="520">
        <v>206</v>
      </c>
      <c r="W53" s="520">
        <v>221</v>
      </c>
      <c r="X53" s="520">
        <v>236</v>
      </c>
      <c r="Y53" s="520">
        <v>252</v>
      </c>
      <c r="Z53" s="520">
        <v>271</v>
      </c>
      <c r="AA53" s="520">
        <v>282</v>
      </c>
      <c r="AB53" s="520">
        <v>302</v>
      </c>
      <c r="AC53" s="520">
        <v>324</v>
      </c>
      <c r="AD53" s="520">
        <v>338</v>
      </c>
      <c r="AE53" s="520">
        <v>363</v>
      </c>
      <c r="AF53" s="520">
        <v>394</v>
      </c>
      <c r="AG53" s="520">
        <v>423</v>
      </c>
      <c r="AH53" s="520">
        <v>442</v>
      </c>
      <c r="AI53" s="520">
        <v>474</v>
      </c>
      <c r="AJ53" s="520">
        <v>509</v>
      </c>
      <c r="AK53" s="520">
        <v>547</v>
      </c>
      <c r="AL53" s="520">
        <v>573</v>
      </c>
      <c r="AM53" s="520">
        <v>615</v>
      </c>
      <c r="AN53" s="520">
        <v>662</v>
      </c>
      <c r="AO53" s="520">
        <f t="shared" si="9"/>
        <v>8728</v>
      </c>
      <c r="AP53" s="502" t="s">
        <v>446</v>
      </c>
      <c r="AQ53" s="504">
        <v>4.0000000000000001E-3</v>
      </c>
      <c r="AR53" s="489" t="s">
        <v>447</v>
      </c>
      <c r="AS53" s="489" t="s">
        <v>448</v>
      </c>
      <c r="AT53" s="491" t="s">
        <v>1452</v>
      </c>
      <c r="AU53" s="491" t="s">
        <v>449</v>
      </c>
      <c r="AV53" s="491" t="s">
        <v>450</v>
      </c>
      <c r="AW53" s="491" t="s">
        <v>451</v>
      </c>
      <c r="AX53" s="491" t="s">
        <v>115</v>
      </c>
      <c r="AY53" s="491" t="s">
        <v>134</v>
      </c>
      <c r="AZ53" s="491" t="s">
        <v>117</v>
      </c>
      <c r="BA53" s="491" t="s">
        <v>117</v>
      </c>
      <c r="BB53" s="491" t="s">
        <v>117</v>
      </c>
      <c r="BC53" s="507">
        <v>45292</v>
      </c>
      <c r="BD53" s="497" t="s">
        <v>144</v>
      </c>
      <c r="BE53" s="520"/>
      <c r="BF53" s="520">
        <v>1</v>
      </c>
      <c r="BG53" s="520"/>
      <c r="BH53" s="520"/>
      <c r="BI53" s="520"/>
      <c r="BJ53" s="520">
        <v>1</v>
      </c>
      <c r="BK53" s="520"/>
      <c r="BL53" s="520"/>
      <c r="BM53" s="520"/>
      <c r="BN53" s="520">
        <v>1</v>
      </c>
      <c r="BO53" s="520"/>
      <c r="BP53" s="520"/>
      <c r="BQ53" s="520"/>
      <c r="BR53" s="520">
        <v>1</v>
      </c>
      <c r="BS53" s="520"/>
      <c r="BT53" s="520"/>
      <c r="BU53" s="520"/>
      <c r="BV53" s="520"/>
      <c r="BW53" s="520"/>
      <c r="BX53" s="520"/>
      <c r="BY53" s="520"/>
      <c r="BZ53" s="520"/>
      <c r="CA53" s="520"/>
      <c r="CB53" s="520"/>
      <c r="CC53" s="520"/>
      <c r="CD53" s="520"/>
      <c r="CE53" s="520"/>
      <c r="CF53" s="520"/>
      <c r="CG53" s="520">
        <f t="shared" si="8"/>
        <v>4</v>
      </c>
      <c r="CH53" s="499"/>
      <c r="CI53" s="499"/>
      <c r="CJ53" s="499"/>
      <c r="CK53" s="489"/>
      <c r="CL53" s="534">
        <v>7</v>
      </c>
      <c r="CM53" s="534">
        <v>7</v>
      </c>
      <c r="CN53" s="539" t="s">
        <v>119</v>
      </c>
      <c r="CO53" s="500">
        <v>7738</v>
      </c>
      <c r="CP53" s="499"/>
      <c r="CQ53" s="499"/>
      <c r="CR53" s="499"/>
      <c r="CS53" s="499"/>
      <c r="CT53" s="499"/>
      <c r="CU53" s="499"/>
      <c r="CV53" s="499"/>
      <c r="CW53" s="499"/>
      <c r="CX53" s="499"/>
      <c r="CY53" s="498">
        <v>8</v>
      </c>
      <c r="CZ53" s="498">
        <v>0</v>
      </c>
      <c r="DA53" s="499" t="s">
        <v>119</v>
      </c>
      <c r="DB53" s="499"/>
      <c r="DC53" s="499"/>
      <c r="DD53" s="499"/>
      <c r="DE53" s="499"/>
      <c r="DF53" s="499"/>
      <c r="DG53" s="499"/>
      <c r="DH53" s="499"/>
      <c r="DI53" s="499"/>
      <c r="DJ53" s="499"/>
      <c r="DK53" s="498">
        <v>9</v>
      </c>
      <c r="DL53" s="498">
        <v>0</v>
      </c>
      <c r="DM53" s="499" t="s">
        <v>119</v>
      </c>
      <c r="DN53" s="499"/>
      <c r="DO53" s="499"/>
      <c r="DP53" s="499"/>
      <c r="DQ53" s="499"/>
      <c r="DR53" s="499"/>
      <c r="DS53" s="539"/>
      <c r="DT53" s="499"/>
      <c r="DU53" s="499"/>
      <c r="DV53" s="539"/>
      <c r="DW53" s="498">
        <v>10</v>
      </c>
      <c r="DX53" s="498">
        <v>0</v>
      </c>
      <c r="DY53" s="539" t="s">
        <v>119</v>
      </c>
      <c r="DZ53" s="499"/>
      <c r="EA53" s="499"/>
      <c r="EB53" s="539"/>
      <c r="EC53" s="499"/>
      <c r="ED53" s="499"/>
      <c r="EE53" s="53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540" t="s">
        <v>452</v>
      </c>
      <c r="FF53" s="499"/>
      <c r="FG53" s="499"/>
      <c r="FH53" s="499"/>
      <c r="FI53" s="499"/>
      <c r="FJ53" s="499"/>
      <c r="FK53" s="499"/>
      <c r="FL53" s="499"/>
      <c r="FM53" s="499"/>
      <c r="FN53" s="499"/>
      <c r="FO53" s="499"/>
      <c r="FP53" s="501">
        <f t="shared" si="10"/>
        <v>34</v>
      </c>
      <c r="FQ53" s="502" t="s">
        <v>442</v>
      </c>
      <c r="FR53" s="502" t="s">
        <v>443</v>
      </c>
      <c r="FS53" s="502" t="s">
        <v>453</v>
      </c>
      <c r="FT53" s="502" t="s">
        <v>1401</v>
      </c>
      <c r="FU53" s="502" t="s">
        <v>454</v>
      </c>
      <c r="FV53" s="291" t="s">
        <v>1402</v>
      </c>
      <c r="FW53" s="502"/>
      <c r="FX53" s="502"/>
      <c r="FY53" s="502"/>
      <c r="FZ53" s="502"/>
      <c r="GA53" s="502"/>
      <c r="GB53" s="502"/>
    </row>
    <row r="54" spans="1:184" s="503" customFormat="1" ht="90.75" customHeight="1" x14ac:dyDescent="0.25">
      <c r="A54" s="502" t="s">
        <v>404</v>
      </c>
      <c r="B54" s="490"/>
      <c r="C54" s="489" t="s">
        <v>405</v>
      </c>
      <c r="D54" s="490"/>
      <c r="E54" s="489" t="s">
        <v>406</v>
      </c>
      <c r="F54" s="489" t="s">
        <v>407</v>
      </c>
      <c r="G54" s="491" t="s">
        <v>107</v>
      </c>
      <c r="H54" s="491" t="s">
        <v>115</v>
      </c>
      <c r="I54" s="491" t="s">
        <v>117</v>
      </c>
      <c r="J54" s="491" t="s">
        <v>117</v>
      </c>
      <c r="K54" s="493">
        <v>45200</v>
      </c>
      <c r="L54" s="491" t="s">
        <v>118</v>
      </c>
      <c r="M54" s="520">
        <v>5</v>
      </c>
      <c r="N54" s="520">
        <v>127</v>
      </c>
      <c r="O54" s="520">
        <v>138</v>
      </c>
      <c r="P54" s="520">
        <v>148</v>
      </c>
      <c r="Q54" s="520">
        <v>156</v>
      </c>
      <c r="R54" s="520">
        <v>164</v>
      </c>
      <c r="S54" s="520">
        <v>174</v>
      </c>
      <c r="T54" s="520">
        <v>185</v>
      </c>
      <c r="U54" s="520">
        <v>197</v>
      </c>
      <c r="V54" s="520">
        <v>206</v>
      </c>
      <c r="W54" s="520">
        <v>221</v>
      </c>
      <c r="X54" s="520">
        <v>236</v>
      </c>
      <c r="Y54" s="520">
        <v>252</v>
      </c>
      <c r="Z54" s="520">
        <v>271</v>
      </c>
      <c r="AA54" s="520">
        <v>282</v>
      </c>
      <c r="AB54" s="520">
        <v>302</v>
      </c>
      <c r="AC54" s="520">
        <v>324</v>
      </c>
      <c r="AD54" s="520">
        <v>338</v>
      </c>
      <c r="AE54" s="520">
        <v>363</v>
      </c>
      <c r="AF54" s="520">
        <v>394</v>
      </c>
      <c r="AG54" s="520">
        <v>423</v>
      </c>
      <c r="AH54" s="520">
        <v>442</v>
      </c>
      <c r="AI54" s="520">
        <v>474</v>
      </c>
      <c r="AJ54" s="520">
        <v>509</v>
      </c>
      <c r="AK54" s="520">
        <v>547</v>
      </c>
      <c r="AL54" s="520">
        <v>573</v>
      </c>
      <c r="AM54" s="520">
        <v>615</v>
      </c>
      <c r="AN54" s="520">
        <v>662</v>
      </c>
      <c r="AO54" s="520">
        <f t="shared" si="9"/>
        <v>8728</v>
      </c>
      <c r="AP54" s="502" t="s">
        <v>455</v>
      </c>
      <c r="AQ54" s="504">
        <v>4.0000000000000001E-3</v>
      </c>
      <c r="AR54" s="489" t="s">
        <v>456</v>
      </c>
      <c r="AS54" s="502" t="s">
        <v>457</v>
      </c>
      <c r="AT54" s="491" t="s">
        <v>1452</v>
      </c>
      <c r="AU54" s="491" t="s">
        <v>333</v>
      </c>
      <c r="AV54" s="491" t="s">
        <v>417</v>
      </c>
      <c r="AW54" s="491" t="s">
        <v>107</v>
      </c>
      <c r="AX54" s="491" t="s">
        <v>115</v>
      </c>
      <c r="AY54" s="491" t="s">
        <v>116</v>
      </c>
      <c r="AZ54" s="491">
        <v>197</v>
      </c>
      <c r="BA54" s="491">
        <v>1</v>
      </c>
      <c r="BB54" s="491">
        <v>2022</v>
      </c>
      <c r="BC54" s="496">
        <v>45170</v>
      </c>
      <c r="BD54" s="497" t="s">
        <v>458</v>
      </c>
      <c r="BE54" s="497">
        <v>1</v>
      </c>
      <c r="BF54" s="497"/>
      <c r="BG54" s="497">
        <v>1</v>
      </c>
      <c r="BH54" s="497"/>
      <c r="BI54" s="497">
        <v>1</v>
      </c>
      <c r="BJ54" s="497"/>
      <c r="BK54" s="497">
        <v>1</v>
      </c>
      <c r="BL54" s="497"/>
      <c r="BM54" s="497">
        <v>1</v>
      </c>
      <c r="BN54" s="497"/>
      <c r="BO54" s="497">
        <v>1</v>
      </c>
      <c r="BP54" s="497"/>
      <c r="BQ54" s="497">
        <v>1</v>
      </c>
      <c r="BR54" s="497"/>
      <c r="BS54" s="497">
        <v>1</v>
      </c>
      <c r="BT54" s="497"/>
      <c r="BU54" s="497">
        <v>1</v>
      </c>
      <c r="BV54" s="497"/>
      <c r="BW54" s="497">
        <v>1</v>
      </c>
      <c r="BX54" s="497"/>
      <c r="BY54" s="497">
        <v>1</v>
      </c>
      <c r="BZ54" s="497"/>
      <c r="CA54" s="497">
        <v>1</v>
      </c>
      <c r="CB54" s="497"/>
      <c r="CC54" s="497">
        <v>1</v>
      </c>
      <c r="CD54" s="497"/>
      <c r="CE54" s="497">
        <v>1</v>
      </c>
      <c r="CF54" s="497"/>
      <c r="CG54" s="497">
        <f t="shared" si="8"/>
        <v>14</v>
      </c>
      <c r="CH54" s="498">
        <v>13</v>
      </c>
      <c r="CI54" s="498">
        <v>13</v>
      </c>
      <c r="CJ54" s="499" t="s">
        <v>119</v>
      </c>
      <c r="CK54" s="500">
        <v>7599</v>
      </c>
      <c r="CL54" s="499"/>
      <c r="CM54" s="499"/>
      <c r="CN54" s="539"/>
      <c r="CO54" s="489"/>
      <c r="CP54" s="498">
        <v>13</v>
      </c>
      <c r="CQ54" s="498">
        <v>0</v>
      </c>
      <c r="CR54" s="499" t="s">
        <v>119</v>
      </c>
      <c r="CS54" s="499"/>
      <c r="CT54" s="499"/>
      <c r="CU54" s="499"/>
      <c r="CV54" s="498">
        <v>13</v>
      </c>
      <c r="CW54" s="498">
        <v>0</v>
      </c>
      <c r="CX54" s="499" t="s">
        <v>119</v>
      </c>
      <c r="CY54" s="499"/>
      <c r="CZ54" s="499"/>
      <c r="DA54" s="499"/>
      <c r="DB54" s="498">
        <v>13</v>
      </c>
      <c r="DC54" s="498">
        <v>0</v>
      </c>
      <c r="DD54" s="499" t="s">
        <v>119</v>
      </c>
      <c r="DE54" s="499"/>
      <c r="DF54" s="499"/>
      <c r="DG54" s="499"/>
      <c r="DH54" s="498">
        <v>13</v>
      </c>
      <c r="DI54" s="498">
        <v>0</v>
      </c>
      <c r="DJ54" s="499" t="s">
        <v>119</v>
      </c>
      <c r="DK54" s="499"/>
      <c r="DL54" s="499"/>
      <c r="DM54" s="499"/>
      <c r="DN54" s="498">
        <v>13</v>
      </c>
      <c r="DO54" s="498">
        <v>0</v>
      </c>
      <c r="DP54" s="499" t="s">
        <v>119</v>
      </c>
      <c r="DQ54" s="499"/>
      <c r="DR54" s="499"/>
      <c r="DS54" s="499"/>
      <c r="DT54" s="498">
        <v>13</v>
      </c>
      <c r="DU54" s="498">
        <v>0</v>
      </c>
      <c r="DV54" s="499" t="s">
        <v>119</v>
      </c>
      <c r="DW54" s="499"/>
      <c r="DX54" s="499"/>
      <c r="DY54" s="499"/>
      <c r="DZ54" s="498">
        <v>13</v>
      </c>
      <c r="EA54" s="498">
        <v>0</v>
      </c>
      <c r="EB54" s="499" t="s">
        <v>119</v>
      </c>
      <c r="EC54" s="499"/>
      <c r="ED54" s="499"/>
      <c r="EE54" s="499"/>
      <c r="EF54" s="498">
        <v>13</v>
      </c>
      <c r="EG54" s="498">
        <v>0</v>
      </c>
      <c r="EH54" s="499" t="s">
        <v>119</v>
      </c>
      <c r="EI54" s="499"/>
      <c r="EJ54" s="499"/>
      <c r="EK54" s="499"/>
      <c r="EL54" s="498">
        <v>13</v>
      </c>
      <c r="EM54" s="498">
        <v>0</v>
      </c>
      <c r="EN54" s="499" t="s">
        <v>119</v>
      </c>
      <c r="EO54" s="499"/>
      <c r="EP54" s="499"/>
      <c r="EQ54" s="499"/>
      <c r="ER54" s="498">
        <v>13</v>
      </c>
      <c r="ES54" s="498">
        <v>0</v>
      </c>
      <c r="ET54" s="499" t="s">
        <v>119</v>
      </c>
      <c r="EU54" s="499"/>
      <c r="EV54" s="499"/>
      <c r="EW54" s="499"/>
      <c r="EX54" s="498">
        <v>13</v>
      </c>
      <c r="EY54" s="498">
        <v>0</v>
      </c>
      <c r="EZ54" s="499" t="s">
        <v>119</v>
      </c>
      <c r="FA54" s="499"/>
      <c r="FB54" s="499"/>
      <c r="FC54" s="499"/>
      <c r="FD54" s="498">
        <v>13</v>
      </c>
      <c r="FE54" s="498">
        <v>0</v>
      </c>
      <c r="FF54" s="499" t="s">
        <v>119</v>
      </c>
      <c r="FG54" s="499"/>
      <c r="FH54" s="499"/>
      <c r="FI54" s="499"/>
      <c r="FJ54" s="498">
        <v>13</v>
      </c>
      <c r="FK54" s="498">
        <v>0</v>
      </c>
      <c r="FL54" s="499" t="s">
        <v>119</v>
      </c>
      <c r="FM54" s="499"/>
      <c r="FN54" s="499"/>
      <c r="FO54" s="499"/>
      <c r="FP54" s="501">
        <f t="shared" si="10"/>
        <v>182</v>
      </c>
      <c r="FQ54" s="502" t="s">
        <v>459</v>
      </c>
      <c r="FR54" s="502" t="s">
        <v>460</v>
      </c>
      <c r="FS54" s="502" t="s">
        <v>461</v>
      </c>
      <c r="FT54" s="502" t="s">
        <v>1367</v>
      </c>
      <c r="FU54" s="502" t="s">
        <v>1369</v>
      </c>
      <c r="FV54" s="291" t="s">
        <v>1368</v>
      </c>
      <c r="FW54" s="502"/>
      <c r="FX54" s="502"/>
      <c r="FY54" s="502"/>
      <c r="FZ54" s="502"/>
      <c r="GA54" s="502"/>
      <c r="GB54" s="502"/>
    </row>
    <row r="55" spans="1:184" s="503" customFormat="1" ht="90.75" customHeight="1" x14ac:dyDescent="0.25">
      <c r="A55" s="502" t="s">
        <v>404</v>
      </c>
      <c r="B55" s="490"/>
      <c r="C55" s="489" t="s">
        <v>405</v>
      </c>
      <c r="D55" s="490"/>
      <c r="E55" s="489" t="s">
        <v>406</v>
      </c>
      <c r="F55" s="489" t="s">
        <v>407</v>
      </c>
      <c r="G55" s="491" t="s">
        <v>107</v>
      </c>
      <c r="H55" s="491" t="s">
        <v>115</v>
      </c>
      <c r="I55" s="491" t="s">
        <v>117</v>
      </c>
      <c r="J55" s="491" t="s">
        <v>117</v>
      </c>
      <c r="K55" s="493">
        <v>45200</v>
      </c>
      <c r="L55" s="491" t="s">
        <v>118</v>
      </c>
      <c r="M55" s="520">
        <v>5</v>
      </c>
      <c r="N55" s="520">
        <v>127</v>
      </c>
      <c r="O55" s="520">
        <v>138</v>
      </c>
      <c r="P55" s="520">
        <v>148</v>
      </c>
      <c r="Q55" s="520">
        <v>156</v>
      </c>
      <c r="R55" s="520">
        <v>164</v>
      </c>
      <c r="S55" s="520">
        <v>174</v>
      </c>
      <c r="T55" s="520">
        <v>185</v>
      </c>
      <c r="U55" s="520">
        <v>197</v>
      </c>
      <c r="V55" s="520">
        <v>206</v>
      </c>
      <c r="W55" s="520">
        <v>221</v>
      </c>
      <c r="X55" s="520">
        <v>236</v>
      </c>
      <c r="Y55" s="520">
        <v>252</v>
      </c>
      <c r="Z55" s="520">
        <v>271</v>
      </c>
      <c r="AA55" s="520">
        <v>282</v>
      </c>
      <c r="AB55" s="520">
        <v>302</v>
      </c>
      <c r="AC55" s="520">
        <v>324</v>
      </c>
      <c r="AD55" s="520">
        <v>338</v>
      </c>
      <c r="AE55" s="520">
        <v>363</v>
      </c>
      <c r="AF55" s="520">
        <v>394</v>
      </c>
      <c r="AG55" s="520">
        <v>423</v>
      </c>
      <c r="AH55" s="520">
        <v>442</v>
      </c>
      <c r="AI55" s="520">
        <v>474</v>
      </c>
      <c r="AJ55" s="520">
        <v>509</v>
      </c>
      <c r="AK55" s="520">
        <v>547</v>
      </c>
      <c r="AL55" s="520">
        <v>573</v>
      </c>
      <c r="AM55" s="520">
        <v>615</v>
      </c>
      <c r="AN55" s="520">
        <v>662</v>
      </c>
      <c r="AO55" s="520">
        <f t="shared" si="9"/>
        <v>8728</v>
      </c>
      <c r="AP55" s="502" t="s">
        <v>462</v>
      </c>
      <c r="AQ55" s="504">
        <v>4.0000000000000001E-3</v>
      </c>
      <c r="AR55" s="489" t="s">
        <v>463</v>
      </c>
      <c r="AS55" s="489" t="s">
        <v>464</v>
      </c>
      <c r="AT55" s="491" t="s">
        <v>1452</v>
      </c>
      <c r="AU55" s="491" t="s">
        <v>168</v>
      </c>
      <c r="AV55" s="491" t="s">
        <v>465</v>
      </c>
      <c r="AW55" s="491" t="s">
        <v>466</v>
      </c>
      <c r="AX55" s="491" t="s">
        <v>115</v>
      </c>
      <c r="AY55" s="491" t="s">
        <v>134</v>
      </c>
      <c r="AZ55" s="491" t="s">
        <v>117</v>
      </c>
      <c r="BA55" s="491" t="s">
        <v>117</v>
      </c>
      <c r="BB55" s="491" t="s">
        <v>117</v>
      </c>
      <c r="BC55" s="507">
        <v>45292</v>
      </c>
      <c r="BD55" s="497" t="s">
        <v>118</v>
      </c>
      <c r="BE55" s="497"/>
      <c r="BF55" s="497">
        <v>100</v>
      </c>
      <c r="BG55" s="497">
        <v>108</v>
      </c>
      <c r="BH55" s="497">
        <v>117</v>
      </c>
      <c r="BI55" s="497">
        <v>126</v>
      </c>
      <c r="BJ55" s="497">
        <v>132</v>
      </c>
      <c r="BK55" s="497">
        <v>143</v>
      </c>
      <c r="BL55" s="497">
        <v>154</v>
      </c>
      <c r="BM55" s="497">
        <v>167</v>
      </c>
      <c r="BN55" s="497">
        <v>175</v>
      </c>
      <c r="BO55" s="497">
        <v>189</v>
      </c>
      <c r="BP55" s="497">
        <v>204</v>
      </c>
      <c r="BQ55" s="497">
        <v>220</v>
      </c>
      <c r="BR55" s="497">
        <v>238</v>
      </c>
      <c r="BS55" s="497">
        <v>250</v>
      </c>
      <c r="BT55" s="497">
        <v>270</v>
      </c>
      <c r="BU55" s="497">
        <v>292</v>
      </c>
      <c r="BV55" s="497">
        <v>306</v>
      </c>
      <c r="BW55" s="497">
        <v>331</v>
      </c>
      <c r="BX55" s="497">
        <v>357</v>
      </c>
      <c r="BY55" s="497">
        <v>386</v>
      </c>
      <c r="BZ55" s="497">
        <v>405</v>
      </c>
      <c r="CA55" s="497">
        <v>437</v>
      </c>
      <c r="CB55" s="497">
        <v>472</v>
      </c>
      <c r="CC55" s="497">
        <v>510</v>
      </c>
      <c r="CD55" s="497">
        <v>536</v>
      </c>
      <c r="CE55" s="497">
        <v>578</v>
      </c>
      <c r="CF55" s="497">
        <v>625</v>
      </c>
      <c r="CG55" s="520">
        <f t="shared" si="8"/>
        <v>7828</v>
      </c>
      <c r="CH55" s="499"/>
      <c r="CI55" s="499"/>
      <c r="CJ55" s="499"/>
      <c r="CK55" s="489"/>
      <c r="CL55" s="498">
        <v>90</v>
      </c>
      <c r="CM55" s="498">
        <v>90</v>
      </c>
      <c r="CN55" s="539" t="s">
        <v>119</v>
      </c>
      <c r="CO55" s="489"/>
      <c r="CP55" s="498">
        <v>90</v>
      </c>
      <c r="CQ55" s="498">
        <v>0</v>
      </c>
      <c r="CR55" s="539" t="s">
        <v>119</v>
      </c>
      <c r="CS55" s="498">
        <v>90</v>
      </c>
      <c r="CT55" s="498">
        <v>0</v>
      </c>
      <c r="CU55" s="539" t="s">
        <v>119</v>
      </c>
      <c r="CV55" s="498">
        <v>90</v>
      </c>
      <c r="CW55" s="498">
        <v>0</v>
      </c>
      <c r="CX55" s="539" t="s">
        <v>119</v>
      </c>
      <c r="CY55" s="498">
        <v>90</v>
      </c>
      <c r="CZ55" s="498">
        <v>0</v>
      </c>
      <c r="DA55" s="539" t="s">
        <v>119</v>
      </c>
      <c r="DB55" s="498">
        <v>90</v>
      </c>
      <c r="DC55" s="498">
        <v>0</v>
      </c>
      <c r="DD55" s="539" t="s">
        <v>119</v>
      </c>
      <c r="DE55" s="498">
        <v>90</v>
      </c>
      <c r="DF55" s="498">
        <v>0</v>
      </c>
      <c r="DG55" s="539" t="s">
        <v>119</v>
      </c>
      <c r="DH55" s="498">
        <v>90</v>
      </c>
      <c r="DI55" s="498">
        <v>0</v>
      </c>
      <c r="DJ55" s="539" t="s">
        <v>119</v>
      </c>
      <c r="DK55" s="498">
        <v>90</v>
      </c>
      <c r="DL55" s="498">
        <v>0</v>
      </c>
      <c r="DM55" s="539" t="s">
        <v>119</v>
      </c>
      <c r="DN55" s="498">
        <v>90</v>
      </c>
      <c r="DO55" s="498">
        <v>0</v>
      </c>
      <c r="DP55" s="539" t="s">
        <v>119</v>
      </c>
      <c r="DQ55" s="498">
        <v>90</v>
      </c>
      <c r="DR55" s="498">
        <v>0</v>
      </c>
      <c r="DS55" s="539" t="s">
        <v>119</v>
      </c>
      <c r="DT55" s="498">
        <v>90</v>
      </c>
      <c r="DU55" s="498">
        <v>0</v>
      </c>
      <c r="DV55" s="539" t="s">
        <v>119</v>
      </c>
      <c r="DW55" s="498">
        <v>90</v>
      </c>
      <c r="DX55" s="498">
        <v>0</v>
      </c>
      <c r="DY55" s="539" t="s">
        <v>119</v>
      </c>
      <c r="DZ55" s="498">
        <v>90</v>
      </c>
      <c r="EA55" s="498">
        <v>0</v>
      </c>
      <c r="EB55" s="539" t="s">
        <v>119</v>
      </c>
      <c r="EC55" s="498">
        <v>90</v>
      </c>
      <c r="ED55" s="498">
        <v>0</v>
      </c>
      <c r="EE55" s="539" t="s">
        <v>119</v>
      </c>
      <c r="EF55" s="498">
        <v>90</v>
      </c>
      <c r="EG55" s="498">
        <v>0</v>
      </c>
      <c r="EH55" s="539" t="s">
        <v>119</v>
      </c>
      <c r="EI55" s="498">
        <v>90</v>
      </c>
      <c r="EJ55" s="498">
        <v>0</v>
      </c>
      <c r="EK55" s="539" t="s">
        <v>119</v>
      </c>
      <c r="EL55" s="498">
        <v>90</v>
      </c>
      <c r="EM55" s="498">
        <v>0</v>
      </c>
      <c r="EN55" s="539" t="s">
        <v>119</v>
      </c>
      <c r="EO55" s="498">
        <v>90</v>
      </c>
      <c r="EP55" s="498">
        <v>0</v>
      </c>
      <c r="EQ55" s="539" t="s">
        <v>119</v>
      </c>
      <c r="ER55" s="498">
        <v>90</v>
      </c>
      <c r="ES55" s="498">
        <v>0</v>
      </c>
      <c r="ET55" s="539" t="s">
        <v>119</v>
      </c>
      <c r="EU55" s="498">
        <v>90</v>
      </c>
      <c r="EV55" s="498">
        <v>0</v>
      </c>
      <c r="EW55" s="539" t="s">
        <v>119</v>
      </c>
      <c r="EX55" s="498">
        <v>90</v>
      </c>
      <c r="EY55" s="498">
        <v>0</v>
      </c>
      <c r="EZ55" s="539" t="s">
        <v>119</v>
      </c>
      <c r="FA55" s="498">
        <v>90</v>
      </c>
      <c r="FB55" s="498">
        <v>0</v>
      </c>
      <c r="FC55" s="539" t="s">
        <v>119</v>
      </c>
      <c r="FD55" s="498">
        <v>90</v>
      </c>
      <c r="FE55" s="498">
        <v>0</v>
      </c>
      <c r="FF55" s="539" t="s">
        <v>119</v>
      </c>
      <c r="FG55" s="498">
        <v>90</v>
      </c>
      <c r="FH55" s="498">
        <v>0</v>
      </c>
      <c r="FI55" s="539" t="s">
        <v>119</v>
      </c>
      <c r="FJ55" s="498">
        <v>90</v>
      </c>
      <c r="FK55" s="498">
        <v>0</v>
      </c>
      <c r="FL55" s="539" t="s">
        <v>119</v>
      </c>
      <c r="FM55" s="498">
        <v>90</v>
      </c>
      <c r="FN55" s="498">
        <v>0</v>
      </c>
      <c r="FO55" s="539" t="s">
        <v>119</v>
      </c>
      <c r="FP55" s="501">
        <f t="shared" si="10"/>
        <v>2430</v>
      </c>
      <c r="FQ55" s="502" t="s">
        <v>366</v>
      </c>
      <c r="FR55" s="502" t="s">
        <v>26</v>
      </c>
      <c r="FS55" s="502" t="s">
        <v>467</v>
      </c>
      <c r="FT55" s="502" t="s">
        <v>1374</v>
      </c>
      <c r="FU55" s="502">
        <v>3693777</v>
      </c>
      <c r="FV55" s="502" t="s">
        <v>1376</v>
      </c>
      <c r="FW55" s="508" t="s">
        <v>8</v>
      </c>
      <c r="FX55" s="508" t="s">
        <v>10</v>
      </c>
      <c r="FY55" s="508" t="s">
        <v>120</v>
      </c>
      <c r="FZ55" s="508" t="s">
        <v>1316</v>
      </c>
      <c r="GA55" s="508">
        <v>3778900</v>
      </c>
      <c r="GB55" s="508" t="s">
        <v>1317</v>
      </c>
    </row>
    <row r="56" spans="1:184" s="503" customFormat="1" ht="90.75" customHeight="1" x14ac:dyDescent="0.25">
      <c r="A56" s="502" t="s">
        <v>404</v>
      </c>
      <c r="B56" s="490"/>
      <c r="C56" s="489" t="s">
        <v>405</v>
      </c>
      <c r="D56" s="490"/>
      <c r="E56" s="489" t="s">
        <v>406</v>
      </c>
      <c r="F56" s="489" t="s">
        <v>407</v>
      </c>
      <c r="G56" s="491" t="s">
        <v>107</v>
      </c>
      <c r="H56" s="491" t="s">
        <v>115</v>
      </c>
      <c r="I56" s="491" t="s">
        <v>117</v>
      </c>
      <c r="J56" s="491" t="s">
        <v>117</v>
      </c>
      <c r="K56" s="493">
        <v>45200</v>
      </c>
      <c r="L56" s="491" t="s">
        <v>118</v>
      </c>
      <c r="M56" s="520">
        <v>5</v>
      </c>
      <c r="N56" s="520">
        <v>127</v>
      </c>
      <c r="O56" s="520">
        <v>138</v>
      </c>
      <c r="P56" s="520">
        <v>148</v>
      </c>
      <c r="Q56" s="520">
        <v>156</v>
      </c>
      <c r="R56" s="520">
        <v>164</v>
      </c>
      <c r="S56" s="520">
        <v>174</v>
      </c>
      <c r="T56" s="520">
        <v>185</v>
      </c>
      <c r="U56" s="520">
        <v>197</v>
      </c>
      <c r="V56" s="520">
        <v>206</v>
      </c>
      <c r="W56" s="520">
        <v>221</v>
      </c>
      <c r="X56" s="520">
        <v>236</v>
      </c>
      <c r="Y56" s="520">
        <v>252</v>
      </c>
      <c r="Z56" s="520">
        <v>271</v>
      </c>
      <c r="AA56" s="520">
        <v>282</v>
      </c>
      <c r="AB56" s="520">
        <v>302</v>
      </c>
      <c r="AC56" s="520">
        <v>324</v>
      </c>
      <c r="AD56" s="520">
        <v>338</v>
      </c>
      <c r="AE56" s="520">
        <v>363</v>
      </c>
      <c r="AF56" s="520">
        <v>394</v>
      </c>
      <c r="AG56" s="520">
        <v>423</v>
      </c>
      <c r="AH56" s="520">
        <v>442</v>
      </c>
      <c r="AI56" s="520">
        <v>474</v>
      </c>
      <c r="AJ56" s="520">
        <v>509</v>
      </c>
      <c r="AK56" s="520">
        <v>547</v>
      </c>
      <c r="AL56" s="520">
        <v>573</v>
      </c>
      <c r="AM56" s="520">
        <v>615</v>
      </c>
      <c r="AN56" s="520">
        <v>662</v>
      </c>
      <c r="AO56" s="520">
        <f t="shared" si="9"/>
        <v>8728</v>
      </c>
      <c r="AP56" s="489" t="s">
        <v>468</v>
      </c>
      <c r="AQ56" s="504">
        <v>4.0000000000000001E-3</v>
      </c>
      <c r="AR56" s="489" t="s">
        <v>469</v>
      </c>
      <c r="AS56" s="489" t="s">
        <v>470</v>
      </c>
      <c r="AT56" s="491" t="s">
        <v>1452</v>
      </c>
      <c r="AU56" s="491" t="s">
        <v>471</v>
      </c>
      <c r="AV56" s="491" t="s">
        <v>472</v>
      </c>
      <c r="AW56" s="491" t="s">
        <v>473</v>
      </c>
      <c r="AX56" s="491" t="s">
        <v>108</v>
      </c>
      <c r="AY56" s="491" t="s">
        <v>134</v>
      </c>
      <c r="AZ56" s="491" t="s">
        <v>117</v>
      </c>
      <c r="BA56" s="491" t="s">
        <v>117</v>
      </c>
      <c r="BB56" s="491" t="s">
        <v>117</v>
      </c>
      <c r="BC56" s="507">
        <v>45292</v>
      </c>
      <c r="BD56" s="496">
        <v>47848</v>
      </c>
      <c r="BE56" s="507"/>
      <c r="BF56" s="497" t="s">
        <v>474</v>
      </c>
      <c r="BG56" s="490">
        <v>0.5</v>
      </c>
      <c r="BH56" s="497" t="s">
        <v>475</v>
      </c>
      <c r="BI56" s="497" t="s">
        <v>476</v>
      </c>
      <c r="BJ56" s="497" t="s">
        <v>477</v>
      </c>
      <c r="BK56" s="497" t="s">
        <v>478</v>
      </c>
      <c r="BL56" s="490">
        <v>1</v>
      </c>
      <c r="BM56" s="497"/>
      <c r="BN56" s="497"/>
      <c r="BO56" s="497"/>
      <c r="BP56" s="497"/>
      <c r="BQ56" s="497"/>
      <c r="BR56" s="497"/>
      <c r="BS56" s="497"/>
      <c r="BT56" s="497"/>
      <c r="BU56" s="497"/>
      <c r="BV56" s="497"/>
      <c r="BW56" s="497"/>
      <c r="BX56" s="497"/>
      <c r="BY56" s="497"/>
      <c r="BZ56" s="497"/>
      <c r="CA56" s="497"/>
      <c r="CB56" s="497"/>
      <c r="CC56" s="497"/>
      <c r="CD56" s="497"/>
      <c r="CE56" s="497"/>
      <c r="CF56" s="497"/>
      <c r="CG56" s="490">
        <v>1</v>
      </c>
      <c r="CH56" s="499"/>
      <c r="CI56" s="499"/>
      <c r="CJ56" s="499"/>
      <c r="CK56" s="489"/>
      <c r="CL56" s="498">
        <v>2</v>
      </c>
      <c r="CM56" s="498">
        <v>2</v>
      </c>
      <c r="CN56" s="489" t="s">
        <v>479</v>
      </c>
      <c r="CO56" s="489" t="s">
        <v>117</v>
      </c>
      <c r="CP56" s="498">
        <v>2</v>
      </c>
      <c r="CQ56" s="498">
        <v>2</v>
      </c>
      <c r="CR56" s="499" t="s">
        <v>119</v>
      </c>
      <c r="CS56" s="498">
        <v>2</v>
      </c>
      <c r="CT56" s="498">
        <v>0</v>
      </c>
      <c r="CU56" s="499" t="s">
        <v>119</v>
      </c>
      <c r="CV56" s="498">
        <v>2</v>
      </c>
      <c r="CW56" s="498">
        <v>0</v>
      </c>
      <c r="CX56" s="499" t="s">
        <v>119</v>
      </c>
      <c r="CY56" s="498">
        <v>2</v>
      </c>
      <c r="CZ56" s="498">
        <v>0</v>
      </c>
      <c r="DA56" s="499" t="s">
        <v>119</v>
      </c>
      <c r="DB56" s="498">
        <v>2</v>
      </c>
      <c r="DC56" s="498">
        <v>0</v>
      </c>
      <c r="DD56" s="499" t="s">
        <v>119</v>
      </c>
      <c r="DE56" s="498">
        <v>2</v>
      </c>
      <c r="DF56" s="498">
        <v>0</v>
      </c>
      <c r="DG56" s="499" t="s">
        <v>119</v>
      </c>
      <c r="DH56" s="499"/>
      <c r="DI56" s="499"/>
      <c r="DJ56" s="499"/>
      <c r="DK56" s="499"/>
      <c r="DL56" s="499"/>
      <c r="DM56" s="499"/>
      <c r="DN56" s="499"/>
      <c r="DO56" s="499"/>
      <c r="DP56" s="499"/>
      <c r="DQ56" s="499"/>
      <c r="DR56" s="499"/>
      <c r="DS56" s="489"/>
      <c r="DT56" s="499"/>
      <c r="DU56" s="499"/>
      <c r="DV56" s="489"/>
      <c r="DW56" s="499"/>
      <c r="DX56" s="499"/>
      <c r="DY56" s="489"/>
      <c r="DZ56" s="499"/>
      <c r="EA56" s="499"/>
      <c r="EB56" s="489"/>
      <c r="EC56" s="499"/>
      <c r="ED56" s="499"/>
      <c r="EE56" s="489"/>
      <c r="EF56" s="499"/>
      <c r="EG56" s="499"/>
      <c r="EH56" s="499"/>
      <c r="EI56" s="499"/>
      <c r="EJ56" s="499"/>
      <c r="EK56" s="499"/>
      <c r="EL56" s="499"/>
      <c r="EM56" s="499"/>
      <c r="EN56" s="499"/>
      <c r="EO56" s="499"/>
      <c r="EP56" s="499"/>
      <c r="EQ56" s="499"/>
      <c r="ER56" s="499"/>
      <c r="ES56" s="499"/>
      <c r="ET56" s="499"/>
      <c r="EU56" s="499"/>
      <c r="EV56" s="499"/>
      <c r="EW56" s="499"/>
      <c r="EX56" s="499"/>
      <c r="EY56" s="499"/>
      <c r="EZ56" s="499"/>
      <c r="FA56" s="499"/>
      <c r="FB56" s="499"/>
      <c r="FC56" s="499"/>
      <c r="FD56" s="499"/>
      <c r="FE56" s="499"/>
      <c r="FF56" s="499"/>
      <c r="FG56" s="499"/>
      <c r="FH56" s="499"/>
      <c r="FI56" s="499"/>
      <c r="FJ56" s="499"/>
      <c r="FK56" s="499"/>
      <c r="FL56" s="499"/>
      <c r="FM56" s="499"/>
      <c r="FN56" s="499"/>
      <c r="FO56" s="499"/>
      <c r="FP56" s="501">
        <f t="shared" si="10"/>
        <v>14</v>
      </c>
      <c r="FQ56" s="502" t="s">
        <v>366</v>
      </c>
      <c r="FR56" s="502" t="s">
        <v>26</v>
      </c>
      <c r="FS56" s="502" t="s">
        <v>480</v>
      </c>
      <c r="FT56" s="502" t="s">
        <v>1375</v>
      </c>
      <c r="FU56" s="502">
        <v>3693777</v>
      </c>
      <c r="FV56" s="502" t="s">
        <v>1377</v>
      </c>
      <c r="FW56" s="508" t="s">
        <v>8</v>
      </c>
      <c r="FX56" s="508" t="s">
        <v>10</v>
      </c>
      <c r="FY56" s="508" t="s">
        <v>120</v>
      </c>
      <c r="FZ56" s="508" t="s">
        <v>1316</v>
      </c>
      <c r="GA56" s="508">
        <v>3778900</v>
      </c>
      <c r="GB56" s="508" t="s">
        <v>1317</v>
      </c>
    </row>
    <row r="57" spans="1:184" s="503" customFormat="1" ht="90.75" customHeight="1" x14ac:dyDescent="0.25">
      <c r="A57" s="502" t="s">
        <v>404</v>
      </c>
      <c r="B57" s="490"/>
      <c r="C57" s="489" t="s">
        <v>405</v>
      </c>
      <c r="D57" s="490"/>
      <c r="E57" s="489" t="s">
        <v>406</v>
      </c>
      <c r="F57" s="489" t="s">
        <v>407</v>
      </c>
      <c r="G57" s="491" t="s">
        <v>107</v>
      </c>
      <c r="H57" s="491" t="s">
        <v>115</v>
      </c>
      <c r="I57" s="491" t="s">
        <v>117</v>
      </c>
      <c r="J57" s="491" t="s">
        <v>117</v>
      </c>
      <c r="K57" s="493">
        <v>45200</v>
      </c>
      <c r="L57" s="491" t="s">
        <v>118</v>
      </c>
      <c r="M57" s="520">
        <v>5</v>
      </c>
      <c r="N57" s="520">
        <v>127</v>
      </c>
      <c r="O57" s="520">
        <v>138</v>
      </c>
      <c r="P57" s="520">
        <v>148</v>
      </c>
      <c r="Q57" s="520">
        <v>156</v>
      </c>
      <c r="R57" s="520">
        <v>164</v>
      </c>
      <c r="S57" s="520">
        <v>174</v>
      </c>
      <c r="T57" s="520">
        <v>185</v>
      </c>
      <c r="U57" s="520">
        <v>197</v>
      </c>
      <c r="V57" s="520">
        <v>206</v>
      </c>
      <c r="W57" s="520">
        <v>221</v>
      </c>
      <c r="X57" s="520">
        <v>236</v>
      </c>
      <c r="Y57" s="520">
        <v>252</v>
      </c>
      <c r="Z57" s="520">
        <v>271</v>
      </c>
      <c r="AA57" s="520">
        <v>282</v>
      </c>
      <c r="AB57" s="520">
        <v>302</v>
      </c>
      <c r="AC57" s="520">
        <v>324</v>
      </c>
      <c r="AD57" s="520">
        <v>338</v>
      </c>
      <c r="AE57" s="520">
        <v>363</v>
      </c>
      <c r="AF57" s="520">
        <v>394</v>
      </c>
      <c r="AG57" s="520">
        <v>423</v>
      </c>
      <c r="AH57" s="520">
        <v>442</v>
      </c>
      <c r="AI57" s="520">
        <v>474</v>
      </c>
      <c r="AJ57" s="520">
        <v>509</v>
      </c>
      <c r="AK57" s="520">
        <v>547</v>
      </c>
      <c r="AL57" s="520">
        <v>573</v>
      </c>
      <c r="AM57" s="520">
        <v>615</v>
      </c>
      <c r="AN57" s="520">
        <v>662</v>
      </c>
      <c r="AO57" s="520">
        <f t="shared" si="9"/>
        <v>8728</v>
      </c>
      <c r="AP57" s="489" t="s">
        <v>481</v>
      </c>
      <c r="AQ57" s="504">
        <v>4.0000000000000001E-3</v>
      </c>
      <c r="AR57" s="489" t="s">
        <v>482</v>
      </c>
      <c r="AS57" s="489" t="s">
        <v>483</v>
      </c>
      <c r="AT57" s="491" t="s">
        <v>1452</v>
      </c>
      <c r="AU57" s="491" t="s">
        <v>484</v>
      </c>
      <c r="AV57" s="491" t="s">
        <v>485</v>
      </c>
      <c r="AW57" s="491" t="s">
        <v>486</v>
      </c>
      <c r="AX57" s="491" t="s">
        <v>115</v>
      </c>
      <c r="AY57" s="491" t="s">
        <v>116</v>
      </c>
      <c r="AZ57" s="491">
        <v>457</v>
      </c>
      <c r="BA57" s="491">
        <v>0</v>
      </c>
      <c r="BB57" s="491">
        <v>2022</v>
      </c>
      <c r="BC57" s="507">
        <v>45292</v>
      </c>
      <c r="BD57" s="497" t="s">
        <v>118</v>
      </c>
      <c r="BE57" s="507"/>
      <c r="BF57" s="497">
        <v>6</v>
      </c>
      <c r="BG57" s="497">
        <v>6</v>
      </c>
      <c r="BH57" s="497">
        <v>6</v>
      </c>
      <c r="BI57" s="497">
        <v>6</v>
      </c>
      <c r="BJ57" s="497">
        <v>6</v>
      </c>
      <c r="BK57" s="497">
        <v>6</v>
      </c>
      <c r="BL57" s="497">
        <v>6</v>
      </c>
      <c r="BM57" s="497">
        <v>6</v>
      </c>
      <c r="BN57" s="497">
        <v>6</v>
      </c>
      <c r="BO57" s="497">
        <v>6</v>
      </c>
      <c r="BP57" s="497">
        <v>6</v>
      </c>
      <c r="BQ57" s="497">
        <v>6</v>
      </c>
      <c r="BR57" s="497">
        <v>6</v>
      </c>
      <c r="BS57" s="497">
        <v>6</v>
      </c>
      <c r="BT57" s="497">
        <v>6</v>
      </c>
      <c r="BU57" s="497">
        <v>6</v>
      </c>
      <c r="BV57" s="497">
        <v>6</v>
      </c>
      <c r="BW57" s="497">
        <v>6</v>
      </c>
      <c r="BX57" s="497">
        <v>6</v>
      </c>
      <c r="BY57" s="497">
        <v>6</v>
      </c>
      <c r="BZ57" s="497">
        <v>6</v>
      </c>
      <c r="CA57" s="497">
        <v>6</v>
      </c>
      <c r="CB57" s="497">
        <v>6</v>
      </c>
      <c r="CC57" s="497">
        <v>6</v>
      </c>
      <c r="CD57" s="497">
        <v>6</v>
      </c>
      <c r="CE57" s="497">
        <v>6</v>
      </c>
      <c r="CF57" s="497">
        <v>6</v>
      </c>
      <c r="CG57" s="520">
        <f t="shared" ref="CG57:CG60" si="11">SUM(BE57:CF57)</f>
        <v>162</v>
      </c>
      <c r="CH57" s="541"/>
      <c r="CI57" s="541"/>
      <c r="CJ57" s="542"/>
      <c r="CK57" s="543"/>
      <c r="CL57" s="498">
        <v>304</v>
      </c>
      <c r="CM57" s="498">
        <v>0</v>
      </c>
      <c r="CN57" s="489" t="s">
        <v>119</v>
      </c>
      <c r="CO57" s="491">
        <v>7725</v>
      </c>
      <c r="CP57" s="498">
        <v>304</v>
      </c>
      <c r="CQ57" s="498">
        <v>0</v>
      </c>
      <c r="CR57" s="499" t="s">
        <v>119</v>
      </c>
      <c r="CS57" s="498">
        <v>304</v>
      </c>
      <c r="CT57" s="498">
        <v>0</v>
      </c>
      <c r="CU57" s="499" t="s">
        <v>119</v>
      </c>
      <c r="CV57" s="498">
        <v>304</v>
      </c>
      <c r="CW57" s="498">
        <v>0</v>
      </c>
      <c r="CX57" s="499" t="s">
        <v>119</v>
      </c>
      <c r="CY57" s="498">
        <v>304</v>
      </c>
      <c r="CZ57" s="498">
        <v>0</v>
      </c>
      <c r="DA57" s="499" t="s">
        <v>119</v>
      </c>
      <c r="DB57" s="498">
        <v>304</v>
      </c>
      <c r="DC57" s="498">
        <v>0</v>
      </c>
      <c r="DD57" s="499" t="s">
        <v>119</v>
      </c>
      <c r="DE57" s="498">
        <v>304</v>
      </c>
      <c r="DF57" s="498">
        <v>0</v>
      </c>
      <c r="DG57" s="499" t="s">
        <v>119</v>
      </c>
      <c r="DH57" s="498">
        <v>304</v>
      </c>
      <c r="DI57" s="498">
        <v>0</v>
      </c>
      <c r="DJ57" s="499" t="s">
        <v>119</v>
      </c>
      <c r="DK57" s="498">
        <v>304</v>
      </c>
      <c r="DL57" s="498">
        <v>0</v>
      </c>
      <c r="DM57" s="499" t="s">
        <v>119</v>
      </c>
      <c r="DN57" s="498">
        <v>304</v>
      </c>
      <c r="DO57" s="498">
        <v>0</v>
      </c>
      <c r="DP57" s="499" t="s">
        <v>119</v>
      </c>
      <c r="DQ57" s="498">
        <v>304</v>
      </c>
      <c r="DR57" s="498">
        <v>0</v>
      </c>
      <c r="DS57" s="489" t="s">
        <v>119</v>
      </c>
      <c r="DT57" s="498">
        <v>304</v>
      </c>
      <c r="DU57" s="498">
        <v>0</v>
      </c>
      <c r="DV57" s="489" t="s">
        <v>119</v>
      </c>
      <c r="DW57" s="498">
        <v>304</v>
      </c>
      <c r="DX57" s="498">
        <v>0</v>
      </c>
      <c r="DY57" s="489" t="s">
        <v>119</v>
      </c>
      <c r="DZ57" s="498">
        <v>304</v>
      </c>
      <c r="EA57" s="498">
        <v>0</v>
      </c>
      <c r="EB57" s="489" t="s">
        <v>119</v>
      </c>
      <c r="EC57" s="498">
        <v>304</v>
      </c>
      <c r="ED57" s="498">
        <v>0</v>
      </c>
      <c r="EE57" s="489" t="s">
        <v>119</v>
      </c>
      <c r="EF57" s="498">
        <v>304</v>
      </c>
      <c r="EG57" s="498">
        <v>0</v>
      </c>
      <c r="EH57" s="499" t="s">
        <v>119</v>
      </c>
      <c r="EI57" s="498">
        <v>304</v>
      </c>
      <c r="EJ57" s="498">
        <v>0</v>
      </c>
      <c r="EK57" s="499" t="s">
        <v>119</v>
      </c>
      <c r="EL57" s="498">
        <v>304</v>
      </c>
      <c r="EM57" s="498">
        <v>0</v>
      </c>
      <c r="EN57" s="499" t="s">
        <v>119</v>
      </c>
      <c r="EO57" s="498">
        <v>304</v>
      </c>
      <c r="EP57" s="498">
        <v>0</v>
      </c>
      <c r="EQ57" s="499" t="s">
        <v>119</v>
      </c>
      <c r="ER57" s="498">
        <v>304</v>
      </c>
      <c r="ES57" s="498">
        <v>0</v>
      </c>
      <c r="ET57" s="499" t="s">
        <v>119</v>
      </c>
      <c r="EU57" s="498">
        <v>304</v>
      </c>
      <c r="EV57" s="498">
        <v>0</v>
      </c>
      <c r="EW57" s="499" t="s">
        <v>119</v>
      </c>
      <c r="EX57" s="498">
        <v>304</v>
      </c>
      <c r="EY57" s="498">
        <v>0</v>
      </c>
      <c r="EZ57" s="499" t="s">
        <v>119</v>
      </c>
      <c r="FA57" s="498">
        <v>304</v>
      </c>
      <c r="FB57" s="498">
        <v>0</v>
      </c>
      <c r="FC57" s="499" t="s">
        <v>119</v>
      </c>
      <c r="FD57" s="498">
        <v>304</v>
      </c>
      <c r="FE57" s="498">
        <v>0</v>
      </c>
      <c r="FF57" s="499" t="s">
        <v>119</v>
      </c>
      <c r="FG57" s="498">
        <v>304</v>
      </c>
      <c r="FH57" s="498">
        <v>0</v>
      </c>
      <c r="FI57" s="499" t="s">
        <v>119</v>
      </c>
      <c r="FJ57" s="498">
        <v>304</v>
      </c>
      <c r="FK57" s="498">
        <v>0</v>
      </c>
      <c r="FL57" s="499" t="s">
        <v>119</v>
      </c>
      <c r="FM57" s="498">
        <v>304</v>
      </c>
      <c r="FN57" s="498">
        <v>0</v>
      </c>
      <c r="FO57" s="499" t="s">
        <v>119</v>
      </c>
      <c r="FP57" s="501">
        <f t="shared" si="10"/>
        <v>8208</v>
      </c>
      <c r="FQ57" s="502" t="s">
        <v>8</v>
      </c>
      <c r="FR57" s="502" t="s">
        <v>10</v>
      </c>
      <c r="FS57" s="502" t="s">
        <v>1301</v>
      </c>
      <c r="FT57" s="502" t="s">
        <v>1336</v>
      </c>
      <c r="FU57" s="502">
        <v>3778913</v>
      </c>
      <c r="FV57" s="291" t="s">
        <v>1441</v>
      </c>
      <c r="FW57" s="519"/>
      <c r="FX57" s="519"/>
      <c r="FY57" s="502"/>
      <c r="FZ57" s="502"/>
      <c r="GA57" s="502"/>
      <c r="GB57" s="502"/>
    </row>
    <row r="58" spans="1:184" s="503" customFormat="1" ht="90.75" customHeight="1" x14ac:dyDescent="0.25">
      <c r="A58" s="502" t="s">
        <v>404</v>
      </c>
      <c r="B58" s="490"/>
      <c r="C58" s="489" t="s">
        <v>487</v>
      </c>
      <c r="D58" s="490">
        <v>0.02</v>
      </c>
      <c r="E58" s="489" t="s">
        <v>488</v>
      </c>
      <c r="F58" s="489" t="s">
        <v>489</v>
      </c>
      <c r="G58" s="491" t="s">
        <v>107</v>
      </c>
      <c r="H58" s="491" t="s">
        <v>115</v>
      </c>
      <c r="I58" s="491" t="s">
        <v>117</v>
      </c>
      <c r="J58" s="491" t="s">
        <v>117</v>
      </c>
      <c r="K58" s="493">
        <v>45292</v>
      </c>
      <c r="L58" s="491" t="s">
        <v>118</v>
      </c>
      <c r="M58" s="520"/>
      <c r="N58" s="520">
        <v>6</v>
      </c>
      <c r="O58" s="520">
        <v>6</v>
      </c>
      <c r="P58" s="520">
        <v>6</v>
      </c>
      <c r="Q58" s="520">
        <v>6</v>
      </c>
      <c r="R58" s="520">
        <v>6</v>
      </c>
      <c r="S58" s="520">
        <v>6</v>
      </c>
      <c r="T58" s="520">
        <v>6</v>
      </c>
      <c r="U58" s="520">
        <v>6</v>
      </c>
      <c r="V58" s="520">
        <v>6</v>
      </c>
      <c r="W58" s="520">
        <v>6</v>
      </c>
      <c r="X58" s="520">
        <v>6</v>
      </c>
      <c r="Y58" s="520">
        <v>6</v>
      </c>
      <c r="Z58" s="520">
        <v>6</v>
      </c>
      <c r="AA58" s="520">
        <v>6</v>
      </c>
      <c r="AB58" s="520">
        <v>6</v>
      </c>
      <c r="AC58" s="520">
        <v>6</v>
      </c>
      <c r="AD58" s="520">
        <v>6</v>
      </c>
      <c r="AE58" s="520">
        <v>6</v>
      </c>
      <c r="AF58" s="520">
        <v>6</v>
      </c>
      <c r="AG58" s="520">
        <v>6</v>
      </c>
      <c r="AH58" s="520">
        <v>6</v>
      </c>
      <c r="AI58" s="520">
        <v>6</v>
      </c>
      <c r="AJ58" s="520">
        <v>6</v>
      </c>
      <c r="AK58" s="520">
        <v>6</v>
      </c>
      <c r="AL58" s="520">
        <v>6</v>
      </c>
      <c r="AM58" s="520">
        <v>6</v>
      </c>
      <c r="AN58" s="520">
        <v>6</v>
      </c>
      <c r="AO58" s="520">
        <v>162</v>
      </c>
      <c r="AP58" s="489" t="s">
        <v>490</v>
      </c>
      <c r="AQ58" s="504">
        <v>5.0000000000000001E-3</v>
      </c>
      <c r="AR58" s="489" t="s">
        <v>491</v>
      </c>
      <c r="AS58" s="489" t="s">
        <v>492</v>
      </c>
      <c r="AT58" s="491" t="s">
        <v>1452</v>
      </c>
      <c r="AU58" s="491" t="s">
        <v>168</v>
      </c>
      <c r="AV58" s="491" t="s">
        <v>493</v>
      </c>
      <c r="AW58" s="491" t="s">
        <v>494</v>
      </c>
      <c r="AX58" s="491" t="s">
        <v>115</v>
      </c>
      <c r="AY58" s="491" t="s">
        <v>134</v>
      </c>
      <c r="AZ58" s="491" t="s">
        <v>117</v>
      </c>
      <c r="BA58" s="491" t="s">
        <v>117</v>
      </c>
      <c r="BB58" s="491" t="s">
        <v>117</v>
      </c>
      <c r="BC58" s="507">
        <v>45658</v>
      </c>
      <c r="BD58" s="497" t="s">
        <v>458</v>
      </c>
      <c r="BE58" s="497"/>
      <c r="BF58" s="507"/>
      <c r="BG58" s="497">
        <v>1</v>
      </c>
      <c r="BH58" s="497"/>
      <c r="BI58" s="497">
        <v>1</v>
      </c>
      <c r="BJ58" s="497"/>
      <c r="BK58" s="497">
        <v>1</v>
      </c>
      <c r="BL58" s="497"/>
      <c r="BM58" s="497">
        <v>1</v>
      </c>
      <c r="BN58" s="497"/>
      <c r="BO58" s="497">
        <v>1</v>
      </c>
      <c r="BP58" s="497"/>
      <c r="BQ58" s="497">
        <v>1</v>
      </c>
      <c r="BR58" s="497"/>
      <c r="BS58" s="497">
        <v>1</v>
      </c>
      <c r="BT58" s="497"/>
      <c r="BU58" s="497">
        <v>1</v>
      </c>
      <c r="BV58" s="497"/>
      <c r="BW58" s="497">
        <v>1</v>
      </c>
      <c r="BX58" s="497"/>
      <c r="BY58" s="497">
        <v>1</v>
      </c>
      <c r="BZ58" s="497"/>
      <c r="CA58" s="497">
        <v>1</v>
      </c>
      <c r="CB58" s="497"/>
      <c r="CC58" s="497">
        <v>1</v>
      </c>
      <c r="CD58" s="497"/>
      <c r="CE58" s="497">
        <v>1</v>
      </c>
      <c r="CF58" s="497"/>
      <c r="CG58" s="520">
        <f t="shared" si="11"/>
        <v>13</v>
      </c>
      <c r="CH58" s="499"/>
      <c r="CI58" s="499"/>
      <c r="CJ58" s="499"/>
      <c r="CK58" s="489"/>
      <c r="CL58" s="499"/>
      <c r="CM58" s="499"/>
      <c r="CN58" s="489"/>
      <c r="CO58" s="489"/>
      <c r="CP58" s="498">
        <v>15</v>
      </c>
      <c r="CQ58" s="498">
        <v>0</v>
      </c>
      <c r="CR58" s="499" t="s">
        <v>495</v>
      </c>
      <c r="CS58" s="499"/>
      <c r="CT58" s="499"/>
      <c r="CU58" s="499"/>
      <c r="CV58" s="498">
        <v>15</v>
      </c>
      <c r="CW58" s="498">
        <v>0</v>
      </c>
      <c r="CX58" s="499" t="s">
        <v>495</v>
      </c>
      <c r="CY58" s="499"/>
      <c r="CZ58" s="499"/>
      <c r="DA58" s="499"/>
      <c r="DB58" s="498">
        <v>15</v>
      </c>
      <c r="DC58" s="498">
        <v>0</v>
      </c>
      <c r="DD58" s="499" t="s">
        <v>495</v>
      </c>
      <c r="DE58" s="499"/>
      <c r="DF58" s="499"/>
      <c r="DG58" s="499"/>
      <c r="DH58" s="498">
        <v>15</v>
      </c>
      <c r="DI58" s="498">
        <v>0</v>
      </c>
      <c r="DJ58" s="499" t="s">
        <v>495</v>
      </c>
      <c r="DK58" s="499"/>
      <c r="DL58" s="499"/>
      <c r="DM58" s="499"/>
      <c r="DN58" s="498">
        <v>15</v>
      </c>
      <c r="DO58" s="498">
        <v>0</v>
      </c>
      <c r="DP58" s="499" t="s">
        <v>495</v>
      </c>
      <c r="DQ58" s="499"/>
      <c r="DR58" s="499"/>
      <c r="DS58" s="499"/>
      <c r="DT58" s="498">
        <v>15</v>
      </c>
      <c r="DU58" s="498">
        <v>0</v>
      </c>
      <c r="DV58" s="499" t="s">
        <v>495</v>
      </c>
      <c r="DW58" s="499"/>
      <c r="DX58" s="499"/>
      <c r="DY58" s="499"/>
      <c r="DZ58" s="498">
        <v>15</v>
      </c>
      <c r="EA58" s="498">
        <v>0</v>
      </c>
      <c r="EB58" s="499" t="s">
        <v>495</v>
      </c>
      <c r="EC58" s="499"/>
      <c r="ED58" s="499"/>
      <c r="EE58" s="499"/>
      <c r="EF58" s="498">
        <v>15</v>
      </c>
      <c r="EG58" s="498">
        <v>0</v>
      </c>
      <c r="EH58" s="499" t="s">
        <v>495</v>
      </c>
      <c r="EI58" s="499"/>
      <c r="EJ58" s="499"/>
      <c r="EK58" s="499"/>
      <c r="EL58" s="498">
        <v>15</v>
      </c>
      <c r="EM58" s="498">
        <v>0</v>
      </c>
      <c r="EN58" s="499" t="s">
        <v>495</v>
      </c>
      <c r="EO58" s="499"/>
      <c r="EP58" s="499"/>
      <c r="EQ58" s="499"/>
      <c r="ER58" s="498">
        <v>15</v>
      </c>
      <c r="ES58" s="498">
        <v>0</v>
      </c>
      <c r="ET58" s="499" t="s">
        <v>495</v>
      </c>
      <c r="EU58" s="499"/>
      <c r="EV58" s="499"/>
      <c r="EW58" s="499"/>
      <c r="EX58" s="498">
        <v>15</v>
      </c>
      <c r="EY58" s="498">
        <v>0</v>
      </c>
      <c r="EZ58" s="499" t="s">
        <v>495</v>
      </c>
      <c r="FA58" s="499"/>
      <c r="FB58" s="499"/>
      <c r="FC58" s="499"/>
      <c r="FD58" s="498">
        <v>15</v>
      </c>
      <c r="FE58" s="498">
        <v>0</v>
      </c>
      <c r="FF58" s="499" t="s">
        <v>495</v>
      </c>
      <c r="FG58" s="499"/>
      <c r="FH58" s="499"/>
      <c r="FI58" s="499"/>
      <c r="FJ58" s="498">
        <v>15</v>
      </c>
      <c r="FK58" s="498">
        <v>0</v>
      </c>
      <c r="FL58" s="499" t="s">
        <v>495</v>
      </c>
      <c r="FM58" s="499"/>
      <c r="FN58" s="499"/>
      <c r="FO58" s="499"/>
      <c r="FP58" s="501">
        <f t="shared" si="10"/>
        <v>195</v>
      </c>
      <c r="FQ58" s="502" t="s">
        <v>8</v>
      </c>
      <c r="FR58" s="502" t="s">
        <v>412</v>
      </c>
      <c r="FS58" s="502" t="s">
        <v>413</v>
      </c>
      <c r="FT58" s="502" t="s">
        <v>1347</v>
      </c>
      <c r="FU58" s="502" t="s">
        <v>1349</v>
      </c>
      <c r="FV58" s="292" t="s">
        <v>1348</v>
      </c>
      <c r="FW58" s="502"/>
      <c r="FX58" s="502"/>
      <c r="FY58" s="502"/>
      <c r="FZ58" s="502"/>
      <c r="GA58" s="502"/>
      <c r="GB58" s="502"/>
    </row>
    <row r="59" spans="1:184" s="503" customFormat="1" ht="90.75" customHeight="1" x14ac:dyDescent="0.25">
      <c r="A59" s="502" t="s">
        <v>404</v>
      </c>
      <c r="B59" s="490"/>
      <c r="C59" s="489" t="s">
        <v>487</v>
      </c>
      <c r="D59" s="490"/>
      <c r="E59" s="489" t="s">
        <v>488</v>
      </c>
      <c r="F59" s="489" t="s">
        <v>489</v>
      </c>
      <c r="G59" s="491" t="s">
        <v>107</v>
      </c>
      <c r="H59" s="491" t="s">
        <v>115</v>
      </c>
      <c r="I59" s="491" t="s">
        <v>117</v>
      </c>
      <c r="J59" s="491" t="s">
        <v>117</v>
      </c>
      <c r="K59" s="493">
        <v>45292</v>
      </c>
      <c r="L59" s="491" t="s">
        <v>118</v>
      </c>
      <c r="M59" s="520"/>
      <c r="N59" s="520">
        <v>6</v>
      </c>
      <c r="O59" s="520">
        <v>6</v>
      </c>
      <c r="P59" s="520">
        <v>6</v>
      </c>
      <c r="Q59" s="520">
        <v>6</v>
      </c>
      <c r="R59" s="520">
        <v>6</v>
      </c>
      <c r="S59" s="520">
        <v>6</v>
      </c>
      <c r="T59" s="520">
        <v>6</v>
      </c>
      <c r="U59" s="520">
        <v>6</v>
      </c>
      <c r="V59" s="520">
        <v>6</v>
      </c>
      <c r="W59" s="520">
        <v>6</v>
      </c>
      <c r="X59" s="520">
        <v>6</v>
      </c>
      <c r="Y59" s="520">
        <v>6</v>
      </c>
      <c r="Z59" s="520">
        <v>6</v>
      </c>
      <c r="AA59" s="520">
        <v>6</v>
      </c>
      <c r="AB59" s="520">
        <v>6</v>
      </c>
      <c r="AC59" s="520">
        <v>6</v>
      </c>
      <c r="AD59" s="520">
        <v>6</v>
      </c>
      <c r="AE59" s="520">
        <v>6</v>
      </c>
      <c r="AF59" s="520">
        <v>6</v>
      </c>
      <c r="AG59" s="520">
        <v>6</v>
      </c>
      <c r="AH59" s="520">
        <v>6</v>
      </c>
      <c r="AI59" s="520">
        <v>6</v>
      </c>
      <c r="AJ59" s="520">
        <v>6</v>
      </c>
      <c r="AK59" s="520">
        <v>6</v>
      </c>
      <c r="AL59" s="520">
        <v>6</v>
      </c>
      <c r="AM59" s="520">
        <v>6</v>
      </c>
      <c r="AN59" s="520">
        <v>6</v>
      </c>
      <c r="AO59" s="520">
        <v>162</v>
      </c>
      <c r="AP59" s="489" t="s">
        <v>496</v>
      </c>
      <c r="AQ59" s="504">
        <v>5.0000000000000001E-3</v>
      </c>
      <c r="AR59" s="489" t="s">
        <v>497</v>
      </c>
      <c r="AS59" s="489" t="s">
        <v>498</v>
      </c>
      <c r="AT59" s="491" t="s">
        <v>1452</v>
      </c>
      <c r="AU59" s="491" t="s">
        <v>333</v>
      </c>
      <c r="AV59" s="491" t="s">
        <v>417</v>
      </c>
      <c r="AW59" s="491" t="s">
        <v>107</v>
      </c>
      <c r="AX59" s="491" t="s">
        <v>115</v>
      </c>
      <c r="AY59" s="491" t="s">
        <v>116</v>
      </c>
      <c r="AZ59" s="491">
        <v>159</v>
      </c>
      <c r="BA59" s="491">
        <v>1</v>
      </c>
      <c r="BB59" s="491">
        <v>2022</v>
      </c>
      <c r="BC59" s="496">
        <v>45170</v>
      </c>
      <c r="BD59" s="497" t="s">
        <v>118</v>
      </c>
      <c r="BE59" s="497">
        <v>1</v>
      </c>
      <c r="BF59" s="497">
        <v>1</v>
      </c>
      <c r="BG59" s="497">
        <v>1</v>
      </c>
      <c r="BH59" s="497">
        <v>1</v>
      </c>
      <c r="BI59" s="497">
        <v>1</v>
      </c>
      <c r="BJ59" s="497">
        <v>1</v>
      </c>
      <c r="BK59" s="497">
        <v>1</v>
      </c>
      <c r="BL59" s="497">
        <v>1</v>
      </c>
      <c r="BM59" s="497">
        <v>1</v>
      </c>
      <c r="BN59" s="497">
        <v>1</v>
      </c>
      <c r="BO59" s="497">
        <v>1</v>
      </c>
      <c r="BP59" s="497">
        <v>1</v>
      </c>
      <c r="BQ59" s="497">
        <v>1</v>
      </c>
      <c r="BR59" s="497">
        <v>1</v>
      </c>
      <c r="BS59" s="497">
        <v>1</v>
      </c>
      <c r="BT59" s="497">
        <v>1</v>
      </c>
      <c r="BU59" s="497">
        <v>1</v>
      </c>
      <c r="BV59" s="497">
        <v>1</v>
      </c>
      <c r="BW59" s="497">
        <v>1</v>
      </c>
      <c r="BX59" s="497">
        <v>1</v>
      </c>
      <c r="BY59" s="497">
        <v>1</v>
      </c>
      <c r="BZ59" s="497">
        <v>1</v>
      </c>
      <c r="CA59" s="497">
        <v>1</v>
      </c>
      <c r="CB59" s="497">
        <v>1</v>
      </c>
      <c r="CC59" s="497">
        <v>1</v>
      </c>
      <c r="CD59" s="497">
        <v>1</v>
      </c>
      <c r="CE59" s="497">
        <v>1</v>
      </c>
      <c r="CF59" s="497">
        <v>1</v>
      </c>
      <c r="CG59" s="520">
        <f t="shared" si="11"/>
        <v>28</v>
      </c>
      <c r="CH59" s="498" t="s">
        <v>499</v>
      </c>
      <c r="CI59" s="498" t="s">
        <v>499</v>
      </c>
      <c r="CJ59" s="499" t="s">
        <v>119</v>
      </c>
      <c r="CK59" s="491">
        <v>7666</v>
      </c>
      <c r="CL59" s="498" t="s">
        <v>499</v>
      </c>
      <c r="CM59" s="498" t="s">
        <v>499</v>
      </c>
      <c r="CN59" s="489" t="s">
        <v>119</v>
      </c>
      <c r="CO59" s="491">
        <v>7666</v>
      </c>
      <c r="CP59" s="498" t="s">
        <v>499</v>
      </c>
      <c r="CQ59" s="498">
        <v>0</v>
      </c>
      <c r="CR59" s="489" t="s">
        <v>119</v>
      </c>
      <c r="CS59" s="498" t="s">
        <v>499</v>
      </c>
      <c r="CT59" s="498">
        <v>0</v>
      </c>
      <c r="CU59" s="489" t="s">
        <v>119</v>
      </c>
      <c r="CV59" s="498" t="s">
        <v>499</v>
      </c>
      <c r="CW59" s="498">
        <v>0</v>
      </c>
      <c r="CX59" s="489" t="s">
        <v>119</v>
      </c>
      <c r="CY59" s="498" t="s">
        <v>499</v>
      </c>
      <c r="CZ59" s="498">
        <v>0</v>
      </c>
      <c r="DA59" s="489" t="s">
        <v>119</v>
      </c>
      <c r="DB59" s="498" t="s">
        <v>499</v>
      </c>
      <c r="DC59" s="498">
        <v>0</v>
      </c>
      <c r="DD59" s="489" t="s">
        <v>119</v>
      </c>
      <c r="DE59" s="498" t="s">
        <v>499</v>
      </c>
      <c r="DF59" s="498">
        <v>0</v>
      </c>
      <c r="DG59" s="489" t="s">
        <v>119</v>
      </c>
      <c r="DH59" s="498" t="s">
        <v>499</v>
      </c>
      <c r="DI59" s="498">
        <v>0</v>
      </c>
      <c r="DJ59" s="489" t="s">
        <v>119</v>
      </c>
      <c r="DK59" s="498" t="s">
        <v>499</v>
      </c>
      <c r="DL59" s="498">
        <v>0</v>
      </c>
      <c r="DM59" s="489" t="s">
        <v>119</v>
      </c>
      <c r="DN59" s="498" t="s">
        <v>499</v>
      </c>
      <c r="DO59" s="498">
        <v>0</v>
      </c>
      <c r="DP59" s="489" t="s">
        <v>119</v>
      </c>
      <c r="DQ59" s="498" t="s">
        <v>499</v>
      </c>
      <c r="DR59" s="498">
        <v>0</v>
      </c>
      <c r="DS59" s="489" t="s">
        <v>119</v>
      </c>
      <c r="DT59" s="498" t="s">
        <v>499</v>
      </c>
      <c r="DU59" s="498">
        <v>0</v>
      </c>
      <c r="DV59" s="489" t="s">
        <v>119</v>
      </c>
      <c r="DW59" s="498" t="s">
        <v>499</v>
      </c>
      <c r="DX59" s="498">
        <v>0</v>
      </c>
      <c r="DY59" s="489" t="s">
        <v>119</v>
      </c>
      <c r="DZ59" s="498" t="s">
        <v>499</v>
      </c>
      <c r="EA59" s="498">
        <v>0</v>
      </c>
      <c r="EB59" s="489" t="s">
        <v>119</v>
      </c>
      <c r="EC59" s="498" t="s">
        <v>499</v>
      </c>
      <c r="ED59" s="498">
        <v>0</v>
      </c>
      <c r="EE59" s="489" t="s">
        <v>119</v>
      </c>
      <c r="EF59" s="498" t="s">
        <v>499</v>
      </c>
      <c r="EG59" s="498">
        <v>0</v>
      </c>
      <c r="EH59" s="489" t="s">
        <v>119</v>
      </c>
      <c r="EI59" s="498" t="s">
        <v>499</v>
      </c>
      <c r="EJ59" s="498">
        <v>0</v>
      </c>
      <c r="EK59" s="489" t="s">
        <v>119</v>
      </c>
      <c r="EL59" s="498" t="s">
        <v>499</v>
      </c>
      <c r="EM59" s="498">
        <v>0</v>
      </c>
      <c r="EN59" s="489" t="s">
        <v>119</v>
      </c>
      <c r="EO59" s="498" t="s">
        <v>499</v>
      </c>
      <c r="EP59" s="498">
        <v>0</v>
      </c>
      <c r="EQ59" s="489" t="s">
        <v>119</v>
      </c>
      <c r="ER59" s="498" t="s">
        <v>499</v>
      </c>
      <c r="ES59" s="498">
        <v>0</v>
      </c>
      <c r="ET59" s="489" t="s">
        <v>119</v>
      </c>
      <c r="EU59" s="498" t="s">
        <v>499</v>
      </c>
      <c r="EV59" s="498">
        <v>0</v>
      </c>
      <c r="EW59" s="489" t="s">
        <v>119</v>
      </c>
      <c r="EX59" s="498" t="s">
        <v>499</v>
      </c>
      <c r="EY59" s="498">
        <v>0</v>
      </c>
      <c r="EZ59" s="489" t="s">
        <v>119</v>
      </c>
      <c r="FA59" s="498" t="s">
        <v>499</v>
      </c>
      <c r="FB59" s="498">
        <v>0</v>
      </c>
      <c r="FC59" s="489" t="s">
        <v>119</v>
      </c>
      <c r="FD59" s="498" t="s">
        <v>499</v>
      </c>
      <c r="FE59" s="498">
        <v>0</v>
      </c>
      <c r="FF59" s="489" t="s">
        <v>119</v>
      </c>
      <c r="FG59" s="498" t="s">
        <v>499</v>
      </c>
      <c r="FH59" s="498">
        <v>0</v>
      </c>
      <c r="FI59" s="489" t="s">
        <v>119</v>
      </c>
      <c r="FJ59" s="498" t="s">
        <v>499</v>
      </c>
      <c r="FK59" s="498">
        <v>0</v>
      </c>
      <c r="FL59" s="489" t="s">
        <v>119</v>
      </c>
      <c r="FM59" s="498" t="s">
        <v>499</v>
      </c>
      <c r="FN59" s="498">
        <v>0</v>
      </c>
      <c r="FO59" s="489" t="s">
        <v>119</v>
      </c>
      <c r="FP59" s="501">
        <f t="shared" si="10"/>
        <v>98</v>
      </c>
      <c r="FQ59" s="502" t="s">
        <v>8</v>
      </c>
      <c r="FR59" s="502" t="s">
        <v>315</v>
      </c>
      <c r="FS59" s="502" t="s">
        <v>500</v>
      </c>
      <c r="FT59" s="502" t="s">
        <v>501</v>
      </c>
      <c r="FU59" s="544" t="s">
        <v>1364</v>
      </c>
      <c r="FV59" s="545" t="s">
        <v>1365</v>
      </c>
      <c r="FW59" s="546"/>
      <c r="FX59" s="502"/>
      <c r="FY59" s="502"/>
      <c r="FZ59" s="502"/>
      <c r="GA59" s="502"/>
      <c r="GB59" s="502"/>
    </row>
    <row r="60" spans="1:184" s="503" customFormat="1" ht="90.75" customHeight="1" x14ac:dyDescent="0.25">
      <c r="A60" s="502" t="s">
        <v>404</v>
      </c>
      <c r="B60" s="490"/>
      <c r="C60" s="489" t="s">
        <v>487</v>
      </c>
      <c r="D60" s="490"/>
      <c r="E60" s="489" t="s">
        <v>488</v>
      </c>
      <c r="F60" s="489" t="s">
        <v>489</v>
      </c>
      <c r="G60" s="491" t="s">
        <v>107</v>
      </c>
      <c r="H60" s="491" t="s">
        <v>115</v>
      </c>
      <c r="I60" s="491" t="s">
        <v>117</v>
      </c>
      <c r="J60" s="491" t="s">
        <v>117</v>
      </c>
      <c r="K60" s="493">
        <v>45292</v>
      </c>
      <c r="L60" s="491" t="s">
        <v>118</v>
      </c>
      <c r="M60" s="520"/>
      <c r="N60" s="520">
        <v>6</v>
      </c>
      <c r="O60" s="520">
        <v>6</v>
      </c>
      <c r="P60" s="520">
        <v>6</v>
      </c>
      <c r="Q60" s="520">
        <v>6</v>
      </c>
      <c r="R60" s="520">
        <v>6</v>
      </c>
      <c r="S60" s="520">
        <v>6</v>
      </c>
      <c r="T60" s="520">
        <v>6</v>
      </c>
      <c r="U60" s="520">
        <v>6</v>
      </c>
      <c r="V60" s="520">
        <v>6</v>
      </c>
      <c r="W60" s="520">
        <v>6</v>
      </c>
      <c r="X60" s="520">
        <v>6</v>
      </c>
      <c r="Y60" s="520">
        <v>6</v>
      </c>
      <c r="Z60" s="520">
        <v>6</v>
      </c>
      <c r="AA60" s="520">
        <v>6</v>
      </c>
      <c r="AB60" s="520">
        <v>6</v>
      </c>
      <c r="AC60" s="520">
        <v>6</v>
      </c>
      <c r="AD60" s="520">
        <v>6</v>
      </c>
      <c r="AE60" s="520">
        <v>6</v>
      </c>
      <c r="AF60" s="520">
        <v>6</v>
      </c>
      <c r="AG60" s="520">
        <v>6</v>
      </c>
      <c r="AH60" s="520">
        <v>6</v>
      </c>
      <c r="AI60" s="520">
        <v>6</v>
      </c>
      <c r="AJ60" s="520">
        <v>6</v>
      </c>
      <c r="AK60" s="520">
        <v>6</v>
      </c>
      <c r="AL60" s="520">
        <v>6</v>
      </c>
      <c r="AM60" s="520">
        <v>6</v>
      </c>
      <c r="AN60" s="520">
        <v>6</v>
      </c>
      <c r="AO60" s="520">
        <v>162</v>
      </c>
      <c r="AP60" s="489" t="s">
        <v>502</v>
      </c>
      <c r="AQ60" s="504">
        <v>5.0000000000000001E-3</v>
      </c>
      <c r="AR60" s="489" t="s">
        <v>503</v>
      </c>
      <c r="AS60" s="489" t="s">
        <v>504</v>
      </c>
      <c r="AT60" s="491" t="s">
        <v>1452</v>
      </c>
      <c r="AU60" s="491" t="s">
        <v>439</v>
      </c>
      <c r="AV60" s="491" t="s">
        <v>505</v>
      </c>
      <c r="AW60" s="491" t="s">
        <v>506</v>
      </c>
      <c r="AX60" s="491" t="s">
        <v>115</v>
      </c>
      <c r="AY60" s="491" t="s">
        <v>134</v>
      </c>
      <c r="AZ60" s="491" t="s">
        <v>117</v>
      </c>
      <c r="BA60" s="491">
        <v>1</v>
      </c>
      <c r="BB60" s="491">
        <v>2022</v>
      </c>
      <c r="BC60" s="496">
        <v>45170</v>
      </c>
      <c r="BD60" s="497" t="s">
        <v>118</v>
      </c>
      <c r="BE60" s="497">
        <v>1</v>
      </c>
      <c r="BF60" s="497">
        <v>1</v>
      </c>
      <c r="BG60" s="497">
        <v>1</v>
      </c>
      <c r="BH60" s="497">
        <v>1</v>
      </c>
      <c r="BI60" s="497">
        <v>1</v>
      </c>
      <c r="BJ60" s="497">
        <v>1</v>
      </c>
      <c r="BK60" s="497">
        <v>1</v>
      </c>
      <c r="BL60" s="497">
        <v>1</v>
      </c>
      <c r="BM60" s="497">
        <v>1</v>
      </c>
      <c r="BN60" s="497">
        <v>1</v>
      </c>
      <c r="BO60" s="497">
        <v>1</v>
      </c>
      <c r="BP60" s="497">
        <v>1</v>
      </c>
      <c r="BQ60" s="497">
        <v>1</v>
      </c>
      <c r="BR60" s="497">
        <v>1</v>
      </c>
      <c r="BS60" s="497">
        <v>1</v>
      </c>
      <c r="BT60" s="497">
        <v>1</v>
      </c>
      <c r="BU60" s="497">
        <v>1</v>
      </c>
      <c r="BV60" s="497">
        <v>1</v>
      </c>
      <c r="BW60" s="497">
        <v>1</v>
      </c>
      <c r="BX60" s="497">
        <v>1</v>
      </c>
      <c r="BY60" s="497">
        <v>1</v>
      </c>
      <c r="BZ60" s="497">
        <v>1</v>
      </c>
      <c r="CA60" s="497">
        <v>1</v>
      </c>
      <c r="CB60" s="497">
        <v>1</v>
      </c>
      <c r="CC60" s="497">
        <v>1</v>
      </c>
      <c r="CD60" s="497">
        <v>1</v>
      </c>
      <c r="CE60" s="497">
        <v>1</v>
      </c>
      <c r="CF60" s="497">
        <v>1</v>
      </c>
      <c r="CG60" s="520">
        <f t="shared" si="11"/>
        <v>28</v>
      </c>
      <c r="CH60" s="498">
        <v>14</v>
      </c>
      <c r="CI60" s="498">
        <v>14</v>
      </c>
      <c r="CJ60" s="489" t="s">
        <v>125</v>
      </c>
      <c r="CK60" s="489"/>
      <c r="CL60" s="498">
        <v>14</v>
      </c>
      <c r="CM60" s="498">
        <v>14</v>
      </c>
      <c r="CN60" s="489" t="s">
        <v>125</v>
      </c>
      <c r="CO60" s="489"/>
      <c r="CP60" s="498">
        <v>14</v>
      </c>
      <c r="CQ60" s="498">
        <v>0</v>
      </c>
      <c r="CR60" s="489" t="s">
        <v>125</v>
      </c>
      <c r="CS60" s="498">
        <v>14</v>
      </c>
      <c r="CT60" s="498">
        <v>0</v>
      </c>
      <c r="CU60" s="489" t="s">
        <v>125</v>
      </c>
      <c r="CV60" s="498">
        <v>14</v>
      </c>
      <c r="CW60" s="498">
        <v>0</v>
      </c>
      <c r="CX60" s="489" t="s">
        <v>125</v>
      </c>
      <c r="CY60" s="498">
        <v>14</v>
      </c>
      <c r="CZ60" s="498">
        <v>0</v>
      </c>
      <c r="DA60" s="489" t="s">
        <v>125</v>
      </c>
      <c r="DB60" s="498">
        <v>14</v>
      </c>
      <c r="DC60" s="498">
        <v>0</v>
      </c>
      <c r="DD60" s="489" t="s">
        <v>125</v>
      </c>
      <c r="DE60" s="498">
        <v>14</v>
      </c>
      <c r="DF60" s="498">
        <v>0</v>
      </c>
      <c r="DG60" s="489" t="s">
        <v>125</v>
      </c>
      <c r="DH60" s="498">
        <v>14</v>
      </c>
      <c r="DI60" s="498">
        <v>0</v>
      </c>
      <c r="DJ60" s="489" t="s">
        <v>125</v>
      </c>
      <c r="DK60" s="498">
        <v>14</v>
      </c>
      <c r="DL60" s="498">
        <v>0</v>
      </c>
      <c r="DM60" s="489" t="s">
        <v>125</v>
      </c>
      <c r="DN60" s="498">
        <v>14</v>
      </c>
      <c r="DO60" s="498">
        <v>0</v>
      </c>
      <c r="DP60" s="489" t="s">
        <v>125</v>
      </c>
      <c r="DQ60" s="498">
        <v>14</v>
      </c>
      <c r="DR60" s="498">
        <v>0</v>
      </c>
      <c r="DS60" s="489" t="s">
        <v>125</v>
      </c>
      <c r="DT60" s="498">
        <v>14</v>
      </c>
      <c r="DU60" s="498">
        <v>0</v>
      </c>
      <c r="DV60" s="489" t="s">
        <v>125</v>
      </c>
      <c r="DW60" s="498">
        <v>14</v>
      </c>
      <c r="DX60" s="498">
        <v>0</v>
      </c>
      <c r="DY60" s="489" t="s">
        <v>125</v>
      </c>
      <c r="DZ60" s="498">
        <v>14</v>
      </c>
      <c r="EA60" s="498">
        <v>0</v>
      </c>
      <c r="EB60" s="489" t="s">
        <v>125</v>
      </c>
      <c r="EC60" s="498">
        <v>14</v>
      </c>
      <c r="ED60" s="498">
        <v>0</v>
      </c>
      <c r="EE60" s="489" t="s">
        <v>125</v>
      </c>
      <c r="EF60" s="498">
        <v>14</v>
      </c>
      <c r="EG60" s="498">
        <v>0</v>
      </c>
      <c r="EH60" s="489" t="s">
        <v>125</v>
      </c>
      <c r="EI60" s="498">
        <v>14</v>
      </c>
      <c r="EJ60" s="498">
        <v>0</v>
      </c>
      <c r="EK60" s="489" t="s">
        <v>125</v>
      </c>
      <c r="EL60" s="498">
        <v>14</v>
      </c>
      <c r="EM60" s="498">
        <v>0</v>
      </c>
      <c r="EN60" s="489" t="s">
        <v>125</v>
      </c>
      <c r="EO60" s="498">
        <v>14</v>
      </c>
      <c r="EP60" s="498">
        <v>0</v>
      </c>
      <c r="EQ60" s="489" t="s">
        <v>125</v>
      </c>
      <c r="ER60" s="498">
        <v>14</v>
      </c>
      <c r="ES60" s="498">
        <v>0</v>
      </c>
      <c r="ET60" s="489" t="s">
        <v>125</v>
      </c>
      <c r="EU60" s="498">
        <v>14</v>
      </c>
      <c r="EV60" s="498">
        <v>0</v>
      </c>
      <c r="EW60" s="489" t="s">
        <v>125</v>
      </c>
      <c r="EX60" s="498">
        <v>14</v>
      </c>
      <c r="EY60" s="498">
        <v>0</v>
      </c>
      <c r="EZ60" s="489" t="s">
        <v>125</v>
      </c>
      <c r="FA60" s="498">
        <v>14</v>
      </c>
      <c r="FB60" s="498">
        <v>0</v>
      </c>
      <c r="FC60" s="489" t="s">
        <v>125</v>
      </c>
      <c r="FD60" s="498">
        <v>14</v>
      </c>
      <c r="FE60" s="498">
        <v>0</v>
      </c>
      <c r="FF60" s="489" t="s">
        <v>125</v>
      </c>
      <c r="FG60" s="498">
        <v>14</v>
      </c>
      <c r="FH60" s="498">
        <v>0</v>
      </c>
      <c r="FI60" s="489" t="s">
        <v>125</v>
      </c>
      <c r="FJ60" s="498">
        <v>14</v>
      </c>
      <c r="FK60" s="498">
        <v>0</v>
      </c>
      <c r="FL60" s="489" t="s">
        <v>125</v>
      </c>
      <c r="FM60" s="498">
        <v>14</v>
      </c>
      <c r="FN60" s="498">
        <v>0</v>
      </c>
      <c r="FO60" s="489" t="s">
        <v>125</v>
      </c>
      <c r="FP60" s="501">
        <f t="shared" si="10"/>
        <v>392</v>
      </c>
      <c r="FQ60" s="502" t="s">
        <v>8</v>
      </c>
      <c r="FR60" s="502" t="s">
        <v>412</v>
      </c>
      <c r="FS60" s="502" t="s">
        <v>507</v>
      </c>
      <c r="FT60" s="502" t="s">
        <v>508</v>
      </c>
      <c r="FU60" s="502">
        <v>3232080338</v>
      </c>
      <c r="FV60" s="547" t="s">
        <v>509</v>
      </c>
      <c r="FW60" s="502" t="s">
        <v>510</v>
      </c>
      <c r="FX60" s="502" t="s">
        <v>511</v>
      </c>
      <c r="FY60" s="502" t="s">
        <v>512</v>
      </c>
      <c r="FZ60" s="502" t="s">
        <v>1353</v>
      </c>
      <c r="GA60" s="502">
        <v>3778816</v>
      </c>
      <c r="GB60" s="502" t="s">
        <v>1354</v>
      </c>
    </row>
    <row r="61" spans="1:184" s="503" customFormat="1" ht="90.75" customHeight="1" x14ac:dyDescent="0.25">
      <c r="A61" s="502" t="s">
        <v>404</v>
      </c>
      <c r="B61" s="490"/>
      <c r="C61" s="489" t="s">
        <v>487</v>
      </c>
      <c r="D61" s="490"/>
      <c r="E61" s="489" t="s">
        <v>488</v>
      </c>
      <c r="F61" s="489" t="s">
        <v>489</v>
      </c>
      <c r="G61" s="491" t="s">
        <v>107</v>
      </c>
      <c r="H61" s="491" t="s">
        <v>115</v>
      </c>
      <c r="I61" s="492" t="s">
        <v>117</v>
      </c>
      <c r="J61" s="491" t="s">
        <v>117</v>
      </c>
      <c r="K61" s="493">
        <v>45292</v>
      </c>
      <c r="L61" s="491" t="s">
        <v>118</v>
      </c>
      <c r="M61" s="520"/>
      <c r="N61" s="520">
        <v>6</v>
      </c>
      <c r="O61" s="520">
        <v>6</v>
      </c>
      <c r="P61" s="520">
        <v>6</v>
      </c>
      <c r="Q61" s="520">
        <v>6</v>
      </c>
      <c r="R61" s="520">
        <v>6</v>
      </c>
      <c r="S61" s="520">
        <v>6</v>
      </c>
      <c r="T61" s="520">
        <v>6</v>
      </c>
      <c r="U61" s="520">
        <v>6</v>
      </c>
      <c r="V61" s="520">
        <v>6</v>
      </c>
      <c r="W61" s="520">
        <v>6</v>
      </c>
      <c r="X61" s="520">
        <v>6</v>
      </c>
      <c r="Y61" s="520">
        <v>6</v>
      </c>
      <c r="Z61" s="520">
        <v>6</v>
      </c>
      <c r="AA61" s="520">
        <v>6</v>
      </c>
      <c r="AB61" s="520">
        <v>6</v>
      </c>
      <c r="AC61" s="520">
        <v>6</v>
      </c>
      <c r="AD61" s="520">
        <v>6</v>
      </c>
      <c r="AE61" s="520">
        <v>6</v>
      </c>
      <c r="AF61" s="520">
        <v>6</v>
      </c>
      <c r="AG61" s="520">
        <v>6</v>
      </c>
      <c r="AH61" s="520">
        <v>6</v>
      </c>
      <c r="AI61" s="520">
        <v>6</v>
      </c>
      <c r="AJ61" s="520">
        <v>6</v>
      </c>
      <c r="AK61" s="520">
        <v>6</v>
      </c>
      <c r="AL61" s="520">
        <v>6</v>
      </c>
      <c r="AM61" s="520">
        <v>6</v>
      </c>
      <c r="AN61" s="520">
        <v>6</v>
      </c>
      <c r="AO61" s="520">
        <v>162</v>
      </c>
      <c r="AP61" s="489" t="s">
        <v>513</v>
      </c>
      <c r="AQ61" s="504">
        <v>5.0000000000000001E-3</v>
      </c>
      <c r="AR61" s="489" t="s">
        <v>514</v>
      </c>
      <c r="AS61" s="489" t="s">
        <v>515</v>
      </c>
      <c r="AT61" s="491" t="s">
        <v>1452</v>
      </c>
      <c r="AU61" s="491" t="s">
        <v>333</v>
      </c>
      <c r="AV61" s="491" t="s">
        <v>180</v>
      </c>
      <c r="AW61" s="491" t="s">
        <v>107</v>
      </c>
      <c r="AX61" s="491" t="s">
        <v>115</v>
      </c>
      <c r="AY61" s="491" t="s">
        <v>116</v>
      </c>
      <c r="AZ61" s="491">
        <v>3</v>
      </c>
      <c r="BA61" s="491" t="s">
        <v>117</v>
      </c>
      <c r="BB61" s="491" t="s">
        <v>117</v>
      </c>
      <c r="BC61" s="496">
        <v>45170</v>
      </c>
      <c r="BD61" s="497" t="s">
        <v>170</v>
      </c>
      <c r="BE61" s="497">
        <v>1</v>
      </c>
      <c r="BF61" s="497"/>
      <c r="BG61" s="497"/>
      <c r="BH61" s="497"/>
      <c r="BI61" s="497"/>
      <c r="BJ61" s="497"/>
      <c r="BK61" s="497"/>
      <c r="BL61" s="497"/>
      <c r="BM61" s="497"/>
      <c r="BN61" s="497"/>
      <c r="BO61" s="497"/>
      <c r="BP61" s="497"/>
      <c r="BQ61" s="497"/>
      <c r="BR61" s="497"/>
      <c r="BS61" s="497"/>
      <c r="BT61" s="497"/>
      <c r="BU61" s="497"/>
      <c r="BV61" s="497"/>
      <c r="BW61" s="497"/>
      <c r="BX61" s="497"/>
      <c r="BY61" s="497"/>
      <c r="BZ61" s="497"/>
      <c r="CA61" s="497"/>
      <c r="CB61" s="497"/>
      <c r="CC61" s="497"/>
      <c r="CD61" s="497"/>
      <c r="CE61" s="497"/>
      <c r="CF61" s="497"/>
      <c r="CG61" s="497">
        <v>1</v>
      </c>
      <c r="CH61" s="499">
        <v>120</v>
      </c>
      <c r="CI61" s="499">
        <v>120</v>
      </c>
      <c r="CJ61" s="499" t="s">
        <v>119</v>
      </c>
      <c r="CK61" s="489">
        <v>7817</v>
      </c>
      <c r="CL61" s="499"/>
      <c r="CM61" s="499"/>
      <c r="CN61" s="489"/>
      <c r="CO61" s="489"/>
      <c r="CP61" s="499"/>
      <c r="CQ61" s="499"/>
      <c r="CR61" s="499"/>
      <c r="CS61" s="499"/>
      <c r="CT61" s="499"/>
      <c r="CU61" s="499"/>
      <c r="CV61" s="499"/>
      <c r="CW61" s="499"/>
      <c r="CX61" s="499"/>
      <c r="CY61" s="499"/>
      <c r="CZ61" s="499"/>
      <c r="DA61" s="499"/>
      <c r="DB61" s="499"/>
      <c r="DC61" s="499"/>
      <c r="DD61" s="499"/>
      <c r="DE61" s="499"/>
      <c r="DF61" s="499"/>
      <c r="DG61" s="499"/>
      <c r="DH61" s="499"/>
      <c r="DI61" s="499"/>
      <c r="DJ61" s="499"/>
      <c r="DK61" s="499"/>
      <c r="DL61" s="499"/>
      <c r="DM61" s="499"/>
      <c r="DN61" s="499"/>
      <c r="DO61" s="499"/>
      <c r="DP61" s="499"/>
      <c r="DQ61" s="499"/>
      <c r="DR61" s="499"/>
      <c r="DS61" s="489"/>
      <c r="DT61" s="499"/>
      <c r="DU61" s="499"/>
      <c r="DV61" s="499"/>
      <c r="DW61" s="499"/>
      <c r="DX61" s="499"/>
      <c r="DY61" s="489"/>
      <c r="DZ61" s="499"/>
      <c r="EA61" s="499"/>
      <c r="EB61" s="499"/>
      <c r="EC61" s="499"/>
      <c r="ED61" s="499"/>
      <c r="EE61" s="489"/>
      <c r="EF61" s="499"/>
      <c r="EG61" s="499"/>
      <c r="EH61" s="499"/>
      <c r="EI61" s="499"/>
      <c r="EJ61" s="499"/>
      <c r="EK61" s="499"/>
      <c r="EL61" s="499"/>
      <c r="EM61" s="499"/>
      <c r="EN61" s="499"/>
      <c r="EO61" s="499"/>
      <c r="EP61" s="499"/>
      <c r="EQ61" s="499"/>
      <c r="ER61" s="499"/>
      <c r="ES61" s="499"/>
      <c r="ET61" s="499"/>
      <c r="EU61" s="499"/>
      <c r="EV61" s="499"/>
      <c r="EW61" s="499"/>
      <c r="EX61" s="499"/>
      <c r="EY61" s="499"/>
      <c r="EZ61" s="499"/>
      <c r="FA61" s="499"/>
      <c r="FB61" s="499"/>
      <c r="FC61" s="499"/>
      <c r="FD61" s="499"/>
      <c r="FE61" s="499"/>
      <c r="FF61" s="499"/>
      <c r="FG61" s="499"/>
      <c r="FH61" s="499"/>
      <c r="FI61" s="499"/>
      <c r="FJ61" s="499"/>
      <c r="FK61" s="499"/>
      <c r="FL61" s="499"/>
      <c r="FM61" s="499"/>
      <c r="FN61" s="499"/>
      <c r="FO61" s="499"/>
      <c r="FP61" s="501">
        <f t="shared" si="10"/>
        <v>120</v>
      </c>
      <c r="FQ61" s="502" t="s">
        <v>8</v>
      </c>
      <c r="FR61" s="502" t="s">
        <v>10</v>
      </c>
      <c r="FS61" s="502" t="s">
        <v>516</v>
      </c>
      <c r="FT61" s="502" t="s">
        <v>1325</v>
      </c>
      <c r="FU61" s="502">
        <v>3778834</v>
      </c>
      <c r="FV61" s="502" t="s">
        <v>1326</v>
      </c>
      <c r="FW61" s="502"/>
      <c r="FX61" s="502"/>
      <c r="FY61" s="502"/>
      <c r="FZ61" s="502"/>
      <c r="GA61" s="502"/>
      <c r="GB61" s="502"/>
    </row>
    <row r="62" spans="1:184" s="503" customFormat="1" ht="90.75" customHeight="1" x14ac:dyDescent="0.25">
      <c r="A62" s="502" t="s">
        <v>404</v>
      </c>
      <c r="B62" s="490"/>
      <c r="C62" s="489" t="s">
        <v>517</v>
      </c>
      <c r="D62" s="490">
        <v>0.06</v>
      </c>
      <c r="E62" s="489" t="s">
        <v>518</v>
      </c>
      <c r="F62" s="489" t="s">
        <v>519</v>
      </c>
      <c r="G62" s="491" t="s">
        <v>107</v>
      </c>
      <c r="H62" s="491" t="s">
        <v>108</v>
      </c>
      <c r="I62" s="492" t="s">
        <v>117</v>
      </c>
      <c r="J62" s="491" t="s">
        <v>117</v>
      </c>
      <c r="K62" s="493">
        <v>45292</v>
      </c>
      <c r="L62" s="491" t="s">
        <v>118</v>
      </c>
      <c r="M62" s="520"/>
      <c r="N62" s="490">
        <v>0.5</v>
      </c>
      <c r="O62" s="490">
        <f t="shared" ref="O62:AM62" si="12">N62+2%</f>
        <v>0.52</v>
      </c>
      <c r="P62" s="490">
        <f t="shared" si="12"/>
        <v>0.54</v>
      </c>
      <c r="Q62" s="490">
        <f t="shared" si="12"/>
        <v>0.56000000000000005</v>
      </c>
      <c r="R62" s="490">
        <f t="shared" si="12"/>
        <v>0.58000000000000007</v>
      </c>
      <c r="S62" s="490">
        <f t="shared" si="12"/>
        <v>0.60000000000000009</v>
      </c>
      <c r="T62" s="490">
        <f t="shared" si="12"/>
        <v>0.62000000000000011</v>
      </c>
      <c r="U62" s="490">
        <f t="shared" si="12"/>
        <v>0.64000000000000012</v>
      </c>
      <c r="V62" s="490">
        <f t="shared" si="12"/>
        <v>0.66000000000000014</v>
      </c>
      <c r="W62" s="490">
        <f t="shared" si="12"/>
        <v>0.68000000000000016</v>
      </c>
      <c r="X62" s="490">
        <f t="shared" si="12"/>
        <v>0.70000000000000018</v>
      </c>
      <c r="Y62" s="490">
        <f t="shared" si="12"/>
        <v>0.7200000000000002</v>
      </c>
      <c r="Z62" s="490">
        <f t="shared" si="12"/>
        <v>0.74000000000000021</v>
      </c>
      <c r="AA62" s="490">
        <f t="shared" si="12"/>
        <v>0.76000000000000023</v>
      </c>
      <c r="AB62" s="490">
        <f t="shared" si="12"/>
        <v>0.78000000000000025</v>
      </c>
      <c r="AC62" s="490">
        <f t="shared" si="12"/>
        <v>0.80000000000000027</v>
      </c>
      <c r="AD62" s="490">
        <f t="shared" si="12"/>
        <v>0.82000000000000028</v>
      </c>
      <c r="AE62" s="490">
        <f t="shared" si="12"/>
        <v>0.8400000000000003</v>
      </c>
      <c r="AF62" s="490">
        <f t="shared" si="12"/>
        <v>0.86000000000000032</v>
      </c>
      <c r="AG62" s="490">
        <f t="shared" si="12"/>
        <v>0.88000000000000034</v>
      </c>
      <c r="AH62" s="490">
        <f t="shared" si="12"/>
        <v>0.90000000000000036</v>
      </c>
      <c r="AI62" s="490">
        <f t="shared" si="12"/>
        <v>0.92000000000000037</v>
      </c>
      <c r="AJ62" s="490">
        <f t="shared" si="12"/>
        <v>0.94000000000000039</v>
      </c>
      <c r="AK62" s="490">
        <f t="shared" si="12"/>
        <v>0.96000000000000041</v>
      </c>
      <c r="AL62" s="490">
        <f t="shared" si="12"/>
        <v>0.98000000000000043</v>
      </c>
      <c r="AM62" s="490">
        <f t="shared" si="12"/>
        <v>1.0000000000000004</v>
      </c>
      <c r="AN62" s="490">
        <v>1</v>
      </c>
      <c r="AO62" s="490">
        <v>1</v>
      </c>
      <c r="AP62" s="489" t="s">
        <v>520</v>
      </c>
      <c r="AQ62" s="548">
        <v>3.0000000000000001E-3</v>
      </c>
      <c r="AR62" s="489" t="s">
        <v>521</v>
      </c>
      <c r="AS62" s="489" t="s">
        <v>522</v>
      </c>
      <c r="AT62" s="491" t="s">
        <v>1452</v>
      </c>
      <c r="AU62" s="491" t="s">
        <v>523</v>
      </c>
      <c r="AV62" s="491" t="s">
        <v>524</v>
      </c>
      <c r="AW62" s="491" t="s">
        <v>107</v>
      </c>
      <c r="AX62" s="491" t="s">
        <v>108</v>
      </c>
      <c r="AY62" s="491" t="s">
        <v>134</v>
      </c>
      <c r="AZ62" s="491" t="s">
        <v>117</v>
      </c>
      <c r="BA62" s="491">
        <v>0</v>
      </c>
      <c r="BB62" s="491">
        <v>2023</v>
      </c>
      <c r="BC62" s="507">
        <v>45658</v>
      </c>
      <c r="BD62" s="496">
        <v>46387</v>
      </c>
      <c r="BE62" s="497"/>
      <c r="BF62" s="497"/>
      <c r="BG62" s="490">
        <v>0.4</v>
      </c>
      <c r="BH62" s="490">
        <v>1</v>
      </c>
      <c r="BI62" s="497"/>
      <c r="BJ62" s="497"/>
      <c r="BK62" s="497"/>
      <c r="BL62" s="497"/>
      <c r="BM62" s="497"/>
      <c r="BN62" s="497"/>
      <c r="BO62" s="497"/>
      <c r="BP62" s="497"/>
      <c r="BQ62" s="497"/>
      <c r="BR62" s="497"/>
      <c r="BS62" s="497"/>
      <c r="BT62" s="497"/>
      <c r="BU62" s="497"/>
      <c r="BV62" s="497"/>
      <c r="BW62" s="497"/>
      <c r="BX62" s="497"/>
      <c r="BY62" s="497"/>
      <c r="BZ62" s="497"/>
      <c r="CA62" s="497"/>
      <c r="CB62" s="497"/>
      <c r="CC62" s="497"/>
      <c r="CD62" s="497"/>
      <c r="CE62" s="497"/>
      <c r="CF62" s="497"/>
      <c r="CG62" s="490">
        <v>1</v>
      </c>
      <c r="CH62" s="499"/>
      <c r="CI62" s="499"/>
      <c r="CJ62" s="489"/>
      <c r="CK62" s="499"/>
      <c r="CL62" s="499"/>
      <c r="CM62" s="499"/>
      <c r="CN62" s="489"/>
      <c r="CO62" s="499"/>
      <c r="CP62" s="524">
        <v>57.5</v>
      </c>
      <c r="CQ62" s="499">
        <v>0</v>
      </c>
      <c r="CR62" s="489" t="s">
        <v>125</v>
      </c>
      <c r="CS62" s="524">
        <v>118.4</v>
      </c>
      <c r="CT62" s="499">
        <v>0</v>
      </c>
      <c r="CU62" s="489" t="s">
        <v>125</v>
      </c>
      <c r="CV62" s="499"/>
      <c r="CW62" s="499"/>
      <c r="CX62" s="489"/>
      <c r="CY62" s="499"/>
      <c r="CZ62" s="499"/>
      <c r="DA62" s="489"/>
      <c r="DB62" s="499"/>
      <c r="DC62" s="499"/>
      <c r="DD62" s="489"/>
      <c r="DE62" s="499"/>
      <c r="DF62" s="499"/>
      <c r="DG62" s="489"/>
      <c r="DH62" s="499"/>
      <c r="DI62" s="499"/>
      <c r="DJ62" s="489"/>
      <c r="DK62" s="499"/>
      <c r="DL62" s="499"/>
      <c r="DM62" s="489"/>
      <c r="DN62" s="499"/>
      <c r="DO62" s="499"/>
      <c r="DP62" s="489"/>
      <c r="DQ62" s="499"/>
      <c r="DR62" s="499"/>
      <c r="DS62" s="489"/>
      <c r="DT62" s="499"/>
      <c r="DU62" s="499"/>
      <c r="DV62" s="489"/>
      <c r="DW62" s="499"/>
      <c r="DX62" s="499"/>
      <c r="DY62" s="489"/>
      <c r="DZ62" s="499"/>
      <c r="EA62" s="499"/>
      <c r="EB62" s="489"/>
      <c r="EC62" s="499"/>
      <c r="ED62" s="499"/>
      <c r="EE62" s="489"/>
      <c r="EF62" s="499"/>
      <c r="EG62" s="499"/>
      <c r="EH62" s="489"/>
      <c r="EI62" s="499"/>
      <c r="EJ62" s="499"/>
      <c r="EK62" s="489"/>
      <c r="EL62" s="499"/>
      <c r="EM62" s="499"/>
      <c r="EN62" s="489"/>
      <c r="EO62" s="499"/>
      <c r="EP62" s="499"/>
      <c r="EQ62" s="489"/>
      <c r="ER62" s="499"/>
      <c r="ES62" s="499"/>
      <c r="ET62" s="489"/>
      <c r="EU62" s="499"/>
      <c r="EV62" s="499"/>
      <c r="EW62" s="489"/>
      <c r="EX62" s="499"/>
      <c r="EY62" s="499"/>
      <c r="EZ62" s="489"/>
      <c r="FA62" s="499"/>
      <c r="FB62" s="499"/>
      <c r="FC62" s="489"/>
      <c r="FD62" s="499"/>
      <c r="FE62" s="499"/>
      <c r="FF62" s="489"/>
      <c r="FG62" s="499"/>
      <c r="FH62" s="499"/>
      <c r="FI62" s="489"/>
      <c r="FJ62" s="499"/>
      <c r="FK62" s="499"/>
      <c r="FL62" s="489"/>
      <c r="FM62" s="499"/>
      <c r="FN62" s="499"/>
      <c r="FO62" s="489"/>
      <c r="FP62" s="501">
        <f t="shared" si="10"/>
        <v>175.9</v>
      </c>
      <c r="FQ62" s="502" t="s">
        <v>28</v>
      </c>
      <c r="FR62" s="502" t="s">
        <v>30</v>
      </c>
      <c r="FS62" s="502" t="s">
        <v>525</v>
      </c>
      <c r="FT62" s="489" t="s">
        <v>1394</v>
      </c>
      <c r="FU62" s="489">
        <v>3385628</v>
      </c>
      <c r="FV62" s="489" t="s">
        <v>526</v>
      </c>
      <c r="FW62" s="549"/>
      <c r="FX62" s="549"/>
      <c r="FY62" s="550"/>
      <c r="FZ62" s="550"/>
      <c r="GA62" s="550"/>
      <c r="GB62" s="550"/>
    </row>
    <row r="63" spans="1:184" s="503" customFormat="1" ht="90.75" customHeight="1" x14ac:dyDescent="0.25">
      <c r="A63" s="502" t="s">
        <v>404</v>
      </c>
      <c r="B63" s="490"/>
      <c r="C63" s="489" t="s">
        <v>517</v>
      </c>
      <c r="D63" s="490"/>
      <c r="E63" s="489" t="s">
        <v>518</v>
      </c>
      <c r="F63" s="489" t="s">
        <v>519</v>
      </c>
      <c r="G63" s="491" t="s">
        <v>107</v>
      </c>
      <c r="H63" s="491" t="s">
        <v>108</v>
      </c>
      <c r="I63" s="492" t="s">
        <v>117</v>
      </c>
      <c r="J63" s="491" t="s">
        <v>117</v>
      </c>
      <c r="K63" s="493">
        <v>45292</v>
      </c>
      <c r="L63" s="491" t="s">
        <v>118</v>
      </c>
      <c r="M63" s="520"/>
      <c r="N63" s="490">
        <v>0.5</v>
      </c>
      <c r="O63" s="490">
        <f t="shared" ref="O63:AM63" si="13">N63+2%</f>
        <v>0.52</v>
      </c>
      <c r="P63" s="490">
        <f t="shared" si="13"/>
        <v>0.54</v>
      </c>
      <c r="Q63" s="490">
        <f t="shared" si="13"/>
        <v>0.56000000000000005</v>
      </c>
      <c r="R63" s="490">
        <f t="shared" si="13"/>
        <v>0.58000000000000007</v>
      </c>
      <c r="S63" s="490">
        <f t="shared" si="13"/>
        <v>0.60000000000000009</v>
      </c>
      <c r="T63" s="490">
        <f t="shared" si="13"/>
        <v>0.62000000000000011</v>
      </c>
      <c r="U63" s="490">
        <f t="shared" si="13"/>
        <v>0.64000000000000012</v>
      </c>
      <c r="V63" s="490">
        <f t="shared" si="13"/>
        <v>0.66000000000000014</v>
      </c>
      <c r="W63" s="490">
        <f t="shared" si="13"/>
        <v>0.68000000000000016</v>
      </c>
      <c r="X63" s="490">
        <f t="shared" si="13"/>
        <v>0.70000000000000018</v>
      </c>
      <c r="Y63" s="490">
        <f t="shared" si="13"/>
        <v>0.7200000000000002</v>
      </c>
      <c r="Z63" s="490">
        <f t="shared" si="13"/>
        <v>0.74000000000000021</v>
      </c>
      <c r="AA63" s="490">
        <f t="shared" si="13"/>
        <v>0.76000000000000023</v>
      </c>
      <c r="AB63" s="490">
        <f t="shared" si="13"/>
        <v>0.78000000000000025</v>
      </c>
      <c r="AC63" s="490">
        <f t="shared" si="13"/>
        <v>0.80000000000000027</v>
      </c>
      <c r="AD63" s="490">
        <f t="shared" si="13"/>
        <v>0.82000000000000028</v>
      </c>
      <c r="AE63" s="490">
        <f t="shared" si="13"/>
        <v>0.8400000000000003</v>
      </c>
      <c r="AF63" s="490">
        <f t="shared" si="13"/>
        <v>0.86000000000000032</v>
      </c>
      <c r="AG63" s="490">
        <f t="shared" si="13"/>
        <v>0.88000000000000034</v>
      </c>
      <c r="AH63" s="490">
        <f t="shared" si="13"/>
        <v>0.90000000000000036</v>
      </c>
      <c r="AI63" s="490">
        <f t="shared" si="13"/>
        <v>0.92000000000000037</v>
      </c>
      <c r="AJ63" s="490">
        <f t="shared" si="13"/>
        <v>0.94000000000000039</v>
      </c>
      <c r="AK63" s="490">
        <f t="shared" si="13"/>
        <v>0.96000000000000041</v>
      </c>
      <c r="AL63" s="490">
        <f t="shared" si="13"/>
        <v>0.98000000000000043</v>
      </c>
      <c r="AM63" s="490">
        <f t="shared" si="13"/>
        <v>1.0000000000000004</v>
      </c>
      <c r="AN63" s="490">
        <v>1</v>
      </c>
      <c r="AO63" s="490">
        <v>1</v>
      </c>
      <c r="AP63" s="489" t="s">
        <v>527</v>
      </c>
      <c r="AQ63" s="548">
        <v>3.0000000000000001E-3</v>
      </c>
      <c r="AR63" s="489" t="s">
        <v>528</v>
      </c>
      <c r="AS63" s="489" t="s">
        <v>529</v>
      </c>
      <c r="AT63" s="491" t="s">
        <v>1452</v>
      </c>
      <c r="AU63" s="491" t="s">
        <v>333</v>
      </c>
      <c r="AV63" s="491" t="s">
        <v>530</v>
      </c>
      <c r="AW63" s="491" t="s">
        <v>107</v>
      </c>
      <c r="AX63" s="491" t="s">
        <v>108</v>
      </c>
      <c r="AY63" s="491" t="s">
        <v>134</v>
      </c>
      <c r="AZ63" s="491" t="s">
        <v>117</v>
      </c>
      <c r="BA63" s="491">
        <v>0</v>
      </c>
      <c r="BB63" s="491">
        <v>2023</v>
      </c>
      <c r="BC63" s="551">
        <v>45292</v>
      </c>
      <c r="BD63" s="497" t="s">
        <v>531</v>
      </c>
      <c r="BE63" s="497"/>
      <c r="BF63" s="490">
        <v>0.1</v>
      </c>
      <c r="BG63" s="490">
        <v>0.2</v>
      </c>
      <c r="BH63" s="490">
        <v>1</v>
      </c>
      <c r="BI63" s="497"/>
      <c r="BJ63" s="497"/>
      <c r="BK63" s="497"/>
      <c r="BL63" s="497"/>
      <c r="BM63" s="497"/>
      <c r="BN63" s="497"/>
      <c r="BO63" s="497"/>
      <c r="BP63" s="497"/>
      <c r="BQ63" s="497"/>
      <c r="BR63" s="497"/>
      <c r="BS63" s="497"/>
      <c r="BT63" s="497"/>
      <c r="BU63" s="497"/>
      <c r="BV63" s="497"/>
      <c r="BW63" s="497"/>
      <c r="BX63" s="497"/>
      <c r="BY63" s="497"/>
      <c r="BZ63" s="497"/>
      <c r="CA63" s="497"/>
      <c r="CB63" s="497"/>
      <c r="CC63" s="497"/>
      <c r="CD63" s="497"/>
      <c r="CE63" s="497"/>
      <c r="CF63" s="497"/>
      <c r="CG63" s="490">
        <v>1</v>
      </c>
      <c r="CH63" s="489"/>
      <c r="CI63" s="489"/>
      <c r="CJ63" s="489"/>
      <c r="CK63" s="489"/>
      <c r="CL63" s="498">
        <v>220</v>
      </c>
      <c r="CM63" s="498">
        <v>0</v>
      </c>
      <c r="CN63" s="489" t="s">
        <v>532</v>
      </c>
      <c r="CO63" s="489" t="s">
        <v>3</v>
      </c>
      <c r="CP63" s="498">
        <v>220</v>
      </c>
      <c r="CQ63" s="498">
        <v>0</v>
      </c>
      <c r="CR63" s="489" t="s">
        <v>532</v>
      </c>
      <c r="CS63" s="498">
        <v>220</v>
      </c>
      <c r="CT63" s="498">
        <v>0</v>
      </c>
      <c r="CU63" s="489" t="s">
        <v>532</v>
      </c>
      <c r="CV63" s="489"/>
      <c r="CW63" s="489"/>
      <c r="CX63" s="489"/>
      <c r="CY63" s="489"/>
      <c r="CZ63" s="489"/>
      <c r="DA63" s="489"/>
      <c r="DB63" s="489"/>
      <c r="DC63" s="489"/>
      <c r="DD63" s="489"/>
      <c r="DE63" s="489"/>
      <c r="DF63" s="489"/>
      <c r="DG63" s="489"/>
      <c r="DH63" s="489"/>
      <c r="DI63" s="489"/>
      <c r="DJ63" s="489"/>
      <c r="DK63" s="489"/>
      <c r="DL63" s="489"/>
      <c r="DM63" s="489"/>
      <c r="DN63" s="489"/>
      <c r="DO63" s="489"/>
      <c r="DP63" s="489"/>
      <c r="DQ63" s="489"/>
      <c r="DR63" s="489"/>
      <c r="DS63" s="489"/>
      <c r="DT63" s="489"/>
      <c r="DU63" s="489"/>
      <c r="DV63" s="489"/>
      <c r="DW63" s="489"/>
      <c r="DX63" s="489"/>
      <c r="DY63" s="489"/>
      <c r="DZ63" s="489"/>
      <c r="EA63" s="489"/>
      <c r="EB63" s="489"/>
      <c r="EC63" s="489"/>
      <c r="ED63" s="489"/>
      <c r="EE63" s="489"/>
      <c r="EF63" s="489"/>
      <c r="EG63" s="489"/>
      <c r="EH63" s="489"/>
      <c r="EI63" s="489"/>
      <c r="EJ63" s="489"/>
      <c r="EK63" s="489"/>
      <c r="EL63" s="489"/>
      <c r="EM63" s="489"/>
      <c r="EN63" s="489"/>
      <c r="EO63" s="489"/>
      <c r="EP63" s="489"/>
      <c r="EQ63" s="489"/>
      <c r="ER63" s="489"/>
      <c r="ES63" s="489"/>
      <c r="ET63" s="489"/>
      <c r="EU63" s="489"/>
      <c r="EV63" s="489"/>
      <c r="EW63" s="489"/>
      <c r="EX63" s="489"/>
      <c r="EY63" s="489"/>
      <c r="EZ63" s="489"/>
      <c r="FA63" s="489"/>
      <c r="FB63" s="489"/>
      <c r="FC63" s="489"/>
      <c r="FD63" s="489"/>
      <c r="FE63" s="489"/>
      <c r="FF63" s="489"/>
      <c r="FG63" s="489"/>
      <c r="FH63" s="489"/>
      <c r="FI63" s="489"/>
      <c r="FJ63" s="489"/>
      <c r="FK63" s="489"/>
      <c r="FL63" s="489"/>
      <c r="FM63" s="489"/>
      <c r="FN63" s="489"/>
      <c r="FO63" s="489"/>
      <c r="FP63" s="501">
        <f t="shared" si="10"/>
        <v>660</v>
      </c>
      <c r="FQ63" s="489" t="s">
        <v>28</v>
      </c>
      <c r="FR63" s="489" t="s">
        <v>30</v>
      </c>
      <c r="FS63" s="502" t="s">
        <v>533</v>
      </c>
      <c r="FT63" s="489" t="s">
        <v>1395</v>
      </c>
      <c r="FU63" s="489">
        <v>3385948</v>
      </c>
      <c r="FV63" s="489" t="s">
        <v>1396</v>
      </c>
      <c r="FW63" s="502"/>
      <c r="FX63" s="502"/>
      <c r="FY63" s="489"/>
      <c r="FZ63" s="489"/>
      <c r="GA63" s="489"/>
      <c r="GB63" s="489"/>
    </row>
    <row r="64" spans="1:184" s="503" customFormat="1" ht="90.75" customHeight="1" x14ac:dyDescent="0.25">
      <c r="A64" s="502" t="s">
        <v>404</v>
      </c>
      <c r="B64" s="490"/>
      <c r="C64" s="489" t="s">
        <v>517</v>
      </c>
      <c r="D64" s="490"/>
      <c r="E64" s="489" t="s">
        <v>518</v>
      </c>
      <c r="F64" s="489" t="s">
        <v>519</v>
      </c>
      <c r="G64" s="491" t="s">
        <v>107</v>
      </c>
      <c r="H64" s="491" t="s">
        <v>108</v>
      </c>
      <c r="I64" s="492" t="s">
        <v>117</v>
      </c>
      <c r="J64" s="491" t="s">
        <v>117</v>
      </c>
      <c r="K64" s="493">
        <v>45292</v>
      </c>
      <c r="L64" s="491" t="s">
        <v>118</v>
      </c>
      <c r="M64" s="497"/>
      <c r="N64" s="490">
        <v>0.5</v>
      </c>
      <c r="O64" s="490">
        <f t="shared" ref="O64:AM64" si="14">N64+2%</f>
        <v>0.52</v>
      </c>
      <c r="P64" s="490">
        <f t="shared" si="14"/>
        <v>0.54</v>
      </c>
      <c r="Q64" s="490">
        <f t="shared" si="14"/>
        <v>0.56000000000000005</v>
      </c>
      <c r="R64" s="490">
        <f t="shared" si="14"/>
        <v>0.58000000000000007</v>
      </c>
      <c r="S64" s="490">
        <f t="shared" si="14"/>
        <v>0.60000000000000009</v>
      </c>
      <c r="T64" s="490">
        <f t="shared" si="14"/>
        <v>0.62000000000000011</v>
      </c>
      <c r="U64" s="490">
        <f t="shared" si="14"/>
        <v>0.64000000000000012</v>
      </c>
      <c r="V64" s="490">
        <f t="shared" si="14"/>
        <v>0.66000000000000014</v>
      </c>
      <c r="W64" s="490">
        <f t="shared" si="14"/>
        <v>0.68000000000000016</v>
      </c>
      <c r="X64" s="490">
        <f t="shared" si="14"/>
        <v>0.70000000000000018</v>
      </c>
      <c r="Y64" s="490">
        <f t="shared" si="14"/>
        <v>0.7200000000000002</v>
      </c>
      <c r="Z64" s="490">
        <f t="shared" si="14"/>
        <v>0.74000000000000021</v>
      </c>
      <c r="AA64" s="490">
        <f t="shared" si="14"/>
        <v>0.76000000000000023</v>
      </c>
      <c r="AB64" s="490">
        <f t="shared" si="14"/>
        <v>0.78000000000000025</v>
      </c>
      <c r="AC64" s="490">
        <f t="shared" si="14"/>
        <v>0.80000000000000027</v>
      </c>
      <c r="AD64" s="490">
        <f t="shared" si="14"/>
        <v>0.82000000000000028</v>
      </c>
      <c r="AE64" s="490">
        <f t="shared" si="14"/>
        <v>0.8400000000000003</v>
      </c>
      <c r="AF64" s="490">
        <f t="shared" si="14"/>
        <v>0.86000000000000032</v>
      </c>
      <c r="AG64" s="490">
        <f t="shared" si="14"/>
        <v>0.88000000000000034</v>
      </c>
      <c r="AH64" s="490">
        <f t="shared" si="14"/>
        <v>0.90000000000000036</v>
      </c>
      <c r="AI64" s="490">
        <f t="shared" si="14"/>
        <v>0.92000000000000037</v>
      </c>
      <c r="AJ64" s="490">
        <f t="shared" si="14"/>
        <v>0.94000000000000039</v>
      </c>
      <c r="AK64" s="490">
        <f t="shared" si="14"/>
        <v>0.96000000000000041</v>
      </c>
      <c r="AL64" s="490">
        <f t="shared" si="14"/>
        <v>0.98000000000000043</v>
      </c>
      <c r="AM64" s="490">
        <f t="shared" si="14"/>
        <v>1.0000000000000004</v>
      </c>
      <c r="AN64" s="490">
        <v>1</v>
      </c>
      <c r="AO64" s="490">
        <v>1</v>
      </c>
      <c r="AP64" s="489" t="s">
        <v>534</v>
      </c>
      <c r="AQ64" s="548">
        <v>3.0000000000000001E-3</v>
      </c>
      <c r="AR64" s="489" t="s">
        <v>535</v>
      </c>
      <c r="AS64" s="489" t="s">
        <v>536</v>
      </c>
      <c r="AT64" s="491" t="s">
        <v>1452</v>
      </c>
      <c r="AU64" s="491" t="s">
        <v>333</v>
      </c>
      <c r="AV64" s="491" t="s">
        <v>530</v>
      </c>
      <c r="AW64" s="491" t="s">
        <v>107</v>
      </c>
      <c r="AX64" s="491" t="s">
        <v>115</v>
      </c>
      <c r="AY64" s="491" t="s">
        <v>134</v>
      </c>
      <c r="AZ64" s="491" t="s">
        <v>117</v>
      </c>
      <c r="BA64" s="491">
        <v>1</v>
      </c>
      <c r="BB64" s="491">
        <v>2021</v>
      </c>
      <c r="BC64" s="496">
        <v>45536</v>
      </c>
      <c r="BD64" s="496">
        <v>45657</v>
      </c>
      <c r="BE64" s="497"/>
      <c r="BF64" s="497">
        <v>1</v>
      </c>
      <c r="BG64" s="497"/>
      <c r="BH64" s="497"/>
      <c r="BI64" s="497"/>
      <c r="BJ64" s="497"/>
      <c r="BK64" s="497"/>
      <c r="BL64" s="497"/>
      <c r="BM64" s="497"/>
      <c r="BN64" s="497"/>
      <c r="BO64" s="497"/>
      <c r="BP64" s="497"/>
      <c r="BQ64" s="497"/>
      <c r="BR64" s="497"/>
      <c r="BS64" s="497"/>
      <c r="BT64" s="497"/>
      <c r="BU64" s="497"/>
      <c r="BV64" s="497"/>
      <c r="BW64" s="497"/>
      <c r="BX64" s="497"/>
      <c r="BY64" s="497"/>
      <c r="BZ64" s="497"/>
      <c r="CA64" s="497"/>
      <c r="CB64" s="497"/>
      <c r="CC64" s="497"/>
      <c r="CD64" s="497"/>
      <c r="CE64" s="497"/>
      <c r="CF64" s="497"/>
      <c r="CG64" s="520">
        <f t="shared" ref="CG64:CG66" si="15">SUM(BE64:CF64)</f>
        <v>1</v>
      </c>
      <c r="CH64" s="524">
        <v>70.158000000000001</v>
      </c>
      <c r="CI64" s="524">
        <v>233.86</v>
      </c>
      <c r="CJ64" s="489" t="s">
        <v>537</v>
      </c>
      <c r="CK64" s="489" t="s">
        <v>538</v>
      </c>
      <c r="CL64" s="524">
        <v>163.702</v>
      </c>
      <c r="CM64" s="524">
        <v>163.702</v>
      </c>
      <c r="CN64" s="489" t="s">
        <v>537</v>
      </c>
      <c r="CO64" s="489" t="s">
        <v>538</v>
      </c>
      <c r="CP64" s="489"/>
      <c r="CQ64" s="489"/>
      <c r="CR64" s="489"/>
      <c r="CS64" s="489"/>
      <c r="CT64" s="489"/>
      <c r="CU64" s="489"/>
      <c r="CV64" s="489"/>
      <c r="CW64" s="489"/>
      <c r="CX64" s="489"/>
      <c r="CY64" s="489"/>
      <c r="CZ64" s="489"/>
      <c r="DA64" s="489"/>
      <c r="DB64" s="489"/>
      <c r="DC64" s="489"/>
      <c r="DD64" s="489"/>
      <c r="DE64" s="489"/>
      <c r="DF64" s="489"/>
      <c r="DG64" s="489"/>
      <c r="DH64" s="489"/>
      <c r="DI64" s="489"/>
      <c r="DJ64" s="489"/>
      <c r="DK64" s="489"/>
      <c r="DL64" s="489"/>
      <c r="DM64" s="489"/>
      <c r="DN64" s="489"/>
      <c r="DO64" s="489"/>
      <c r="DP64" s="489"/>
      <c r="DQ64" s="489"/>
      <c r="DR64" s="489"/>
      <c r="DS64" s="489"/>
      <c r="DT64" s="489"/>
      <c r="DU64" s="489"/>
      <c r="DV64" s="489"/>
      <c r="DW64" s="489"/>
      <c r="DX64" s="489"/>
      <c r="DY64" s="489"/>
      <c r="DZ64" s="489"/>
      <c r="EA64" s="489"/>
      <c r="EB64" s="489"/>
      <c r="EC64" s="489"/>
      <c r="ED64" s="489"/>
      <c r="EE64" s="489"/>
      <c r="EF64" s="489"/>
      <c r="EG64" s="489"/>
      <c r="EH64" s="489"/>
      <c r="EI64" s="489"/>
      <c r="EJ64" s="489"/>
      <c r="EK64" s="489"/>
      <c r="EL64" s="489"/>
      <c r="EM64" s="489"/>
      <c r="EN64" s="489"/>
      <c r="EO64" s="489"/>
      <c r="EP64" s="489"/>
      <c r="EQ64" s="489"/>
      <c r="ER64" s="489"/>
      <c r="ES64" s="489"/>
      <c r="ET64" s="489"/>
      <c r="EU64" s="489"/>
      <c r="EV64" s="489"/>
      <c r="EW64" s="489"/>
      <c r="EX64" s="489"/>
      <c r="EY64" s="489"/>
      <c r="EZ64" s="489"/>
      <c r="FA64" s="489"/>
      <c r="FB64" s="489"/>
      <c r="FC64" s="489"/>
      <c r="FD64" s="489"/>
      <c r="FE64" s="489"/>
      <c r="FF64" s="489"/>
      <c r="FG64" s="489"/>
      <c r="FH64" s="489"/>
      <c r="FI64" s="489"/>
      <c r="FJ64" s="489"/>
      <c r="FK64" s="489"/>
      <c r="FL64" s="489"/>
      <c r="FM64" s="489"/>
      <c r="FN64" s="489"/>
      <c r="FO64" s="489"/>
      <c r="FP64" s="501">
        <f t="shared" si="10"/>
        <v>233.86</v>
      </c>
      <c r="FQ64" s="502" t="s">
        <v>28</v>
      </c>
      <c r="FR64" s="502" t="s">
        <v>30</v>
      </c>
      <c r="FS64" s="502" t="s">
        <v>539</v>
      </c>
      <c r="FT64" s="489" t="s">
        <v>540</v>
      </c>
      <c r="FU64" s="489">
        <v>3385968</v>
      </c>
      <c r="FV64" s="489" t="s">
        <v>541</v>
      </c>
      <c r="FW64" s="502"/>
      <c r="FX64" s="502"/>
      <c r="FY64" s="489"/>
      <c r="FZ64" s="489"/>
      <c r="GA64" s="489"/>
      <c r="GB64" s="489"/>
    </row>
    <row r="65" spans="1:184" s="503" customFormat="1" ht="90.75" customHeight="1" x14ac:dyDescent="0.25">
      <c r="A65" s="502" t="s">
        <v>404</v>
      </c>
      <c r="B65" s="490"/>
      <c r="C65" s="489" t="s">
        <v>517</v>
      </c>
      <c r="D65" s="490"/>
      <c r="E65" s="489" t="s">
        <v>518</v>
      </c>
      <c r="F65" s="489" t="s">
        <v>519</v>
      </c>
      <c r="G65" s="491" t="s">
        <v>107</v>
      </c>
      <c r="H65" s="491" t="s">
        <v>108</v>
      </c>
      <c r="I65" s="492" t="s">
        <v>117</v>
      </c>
      <c r="J65" s="491" t="s">
        <v>117</v>
      </c>
      <c r="K65" s="493">
        <v>45292</v>
      </c>
      <c r="L65" s="491" t="s">
        <v>118</v>
      </c>
      <c r="M65" s="490"/>
      <c r="N65" s="490">
        <v>0.5</v>
      </c>
      <c r="O65" s="490">
        <f t="shared" ref="O65:AM65" si="16">N65+2%</f>
        <v>0.52</v>
      </c>
      <c r="P65" s="490">
        <f t="shared" si="16"/>
        <v>0.54</v>
      </c>
      <c r="Q65" s="490">
        <f t="shared" si="16"/>
        <v>0.56000000000000005</v>
      </c>
      <c r="R65" s="490">
        <f t="shared" si="16"/>
        <v>0.58000000000000007</v>
      </c>
      <c r="S65" s="490">
        <f t="shared" si="16"/>
        <v>0.60000000000000009</v>
      </c>
      <c r="T65" s="490">
        <f t="shared" si="16"/>
        <v>0.62000000000000011</v>
      </c>
      <c r="U65" s="490">
        <f t="shared" si="16"/>
        <v>0.64000000000000012</v>
      </c>
      <c r="V65" s="490">
        <f t="shared" si="16"/>
        <v>0.66000000000000014</v>
      </c>
      <c r="W65" s="490">
        <f t="shared" si="16"/>
        <v>0.68000000000000016</v>
      </c>
      <c r="X65" s="490">
        <f t="shared" si="16"/>
        <v>0.70000000000000018</v>
      </c>
      <c r="Y65" s="490">
        <f t="shared" si="16"/>
        <v>0.7200000000000002</v>
      </c>
      <c r="Z65" s="490">
        <f t="shared" si="16"/>
        <v>0.74000000000000021</v>
      </c>
      <c r="AA65" s="490">
        <f t="shared" si="16"/>
        <v>0.76000000000000023</v>
      </c>
      <c r="AB65" s="490">
        <f t="shared" si="16"/>
        <v>0.78000000000000025</v>
      </c>
      <c r="AC65" s="490">
        <f t="shared" si="16"/>
        <v>0.80000000000000027</v>
      </c>
      <c r="AD65" s="490">
        <f t="shared" si="16"/>
        <v>0.82000000000000028</v>
      </c>
      <c r="AE65" s="490">
        <f t="shared" si="16"/>
        <v>0.8400000000000003</v>
      </c>
      <c r="AF65" s="490">
        <f t="shared" si="16"/>
        <v>0.86000000000000032</v>
      </c>
      <c r="AG65" s="490">
        <f t="shared" si="16"/>
        <v>0.88000000000000034</v>
      </c>
      <c r="AH65" s="490">
        <f t="shared" si="16"/>
        <v>0.90000000000000036</v>
      </c>
      <c r="AI65" s="490">
        <f t="shared" si="16"/>
        <v>0.92000000000000037</v>
      </c>
      <c r="AJ65" s="490">
        <f t="shared" si="16"/>
        <v>0.94000000000000039</v>
      </c>
      <c r="AK65" s="490">
        <f t="shared" si="16"/>
        <v>0.96000000000000041</v>
      </c>
      <c r="AL65" s="490">
        <f t="shared" si="16"/>
        <v>0.98000000000000043</v>
      </c>
      <c r="AM65" s="490">
        <f t="shared" si="16"/>
        <v>1.0000000000000004</v>
      </c>
      <c r="AN65" s="490">
        <v>1</v>
      </c>
      <c r="AO65" s="490">
        <v>1</v>
      </c>
      <c r="AP65" s="489" t="s">
        <v>542</v>
      </c>
      <c r="AQ65" s="504">
        <v>0.01</v>
      </c>
      <c r="AR65" s="489" t="s">
        <v>543</v>
      </c>
      <c r="AS65" s="489" t="s">
        <v>544</v>
      </c>
      <c r="AT65" s="491" t="s">
        <v>1452</v>
      </c>
      <c r="AU65" s="491" t="s">
        <v>333</v>
      </c>
      <c r="AV65" s="491" t="s">
        <v>417</v>
      </c>
      <c r="AW65" s="491" t="s">
        <v>107</v>
      </c>
      <c r="AX65" s="491" t="s">
        <v>115</v>
      </c>
      <c r="AY65" s="491" t="s">
        <v>116</v>
      </c>
      <c r="AZ65" s="491">
        <v>212</v>
      </c>
      <c r="BA65" s="491">
        <v>1</v>
      </c>
      <c r="BB65" s="491">
        <v>2017</v>
      </c>
      <c r="BC65" s="496">
        <v>45170</v>
      </c>
      <c r="BD65" s="497" t="s">
        <v>118</v>
      </c>
      <c r="BE65" s="497">
        <v>1</v>
      </c>
      <c r="BF65" s="497">
        <v>1</v>
      </c>
      <c r="BG65" s="497">
        <v>1</v>
      </c>
      <c r="BH65" s="497">
        <v>1</v>
      </c>
      <c r="BI65" s="497">
        <v>1</v>
      </c>
      <c r="BJ65" s="497">
        <v>1</v>
      </c>
      <c r="BK65" s="497">
        <v>1</v>
      </c>
      <c r="BL65" s="497">
        <v>1</v>
      </c>
      <c r="BM65" s="497">
        <v>1</v>
      </c>
      <c r="BN65" s="497">
        <v>1</v>
      </c>
      <c r="BO65" s="497">
        <v>1</v>
      </c>
      <c r="BP65" s="497">
        <v>1</v>
      </c>
      <c r="BQ65" s="497">
        <v>1</v>
      </c>
      <c r="BR65" s="497">
        <v>1</v>
      </c>
      <c r="BS65" s="497">
        <v>1</v>
      </c>
      <c r="BT65" s="497">
        <v>1</v>
      </c>
      <c r="BU65" s="497">
        <v>1</v>
      </c>
      <c r="BV65" s="497">
        <v>1</v>
      </c>
      <c r="BW65" s="497">
        <v>1</v>
      </c>
      <c r="BX65" s="497">
        <v>1</v>
      </c>
      <c r="BY65" s="497">
        <v>1</v>
      </c>
      <c r="BZ65" s="497">
        <v>1</v>
      </c>
      <c r="CA65" s="497">
        <v>1</v>
      </c>
      <c r="CB65" s="497">
        <v>1</v>
      </c>
      <c r="CC65" s="497">
        <v>1</v>
      </c>
      <c r="CD65" s="497">
        <v>1</v>
      </c>
      <c r="CE65" s="497">
        <v>1</v>
      </c>
      <c r="CF65" s="497">
        <v>1</v>
      </c>
      <c r="CG65" s="520">
        <f t="shared" si="15"/>
        <v>28</v>
      </c>
      <c r="CH65" s="501">
        <v>63.7</v>
      </c>
      <c r="CI65" s="501">
        <v>63.7</v>
      </c>
      <c r="CJ65" s="489" t="s">
        <v>119</v>
      </c>
      <c r="CK65" s="500">
        <v>7778</v>
      </c>
      <c r="CL65" s="500" t="s">
        <v>545</v>
      </c>
      <c r="CM65" s="501">
        <v>63.7</v>
      </c>
      <c r="CN65" s="489" t="s">
        <v>119</v>
      </c>
      <c r="CO65" s="500">
        <v>7778</v>
      </c>
      <c r="CP65" s="501">
        <v>63.7</v>
      </c>
      <c r="CQ65" s="498">
        <v>0</v>
      </c>
      <c r="CR65" s="489" t="s">
        <v>119</v>
      </c>
      <c r="CS65" s="501">
        <v>63.7</v>
      </c>
      <c r="CT65" s="498">
        <v>0</v>
      </c>
      <c r="CU65" s="489" t="s">
        <v>119</v>
      </c>
      <c r="CV65" s="501">
        <v>63.7</v>
      </c>
      <c r="CW65" s="498">
        <v>0</v>
      </c>
      <c r="CX65" s="489" t="s">
        <v>119</v>
      </c>
      <c r="CY65" s="501">
        <v>63.7</v>
      </c>
      <c r="CZ65" s="498">
        <v>0</v>
      </c>
      <c r="DA65" s="489" t="s">
        <v>119</v>
      </c>
      <c r="DB65" s="501">
        <v>63.7</v>
      </c>
      <c r="DC65" s="498">
        <v>0</v>
      </c>
      <c r="DD65" s="489" t="s">
        <v>119</v>
      </c>
      <c r="DE65" s="501">
        <v>63.7</v>
      </c>
      <c r="DF65" s="498">
        <v>0</v>
      </c>
      <c r="DG65" s="489" t="s">
        <v>119</v>
      </c>
      <c r="DH65" s="501">
        <v>63.7</v>
      </c>
      <c r="DI65" s="498">
        <v>0</v>
      </c>
      <c r="DJ65" s="489" t="s">
        <v>119</v>
      </c>
      <c r="DK65" s="501">
        <v>63.7</v>
      </c>
      <c r="DL65" s="498">
        <v>0</v>
      </c>
      <c r="DM65" s="489" t="s">
        <v>119</v>
      </c>
      <c r="DN65" s="501">
        <v>63.7</v>
      </c>
      <c r="DO65" s="498">
        <v>0</v>
      </c>
      <c r="DP65" s="489" t="s">
        <v>119</v>
      </c>
      <c r="DQ65" s="501">
        <v>63.7</v>
      </c>
      <c r="DR65" s="498">
        <v>0</v>
      </c>
      <c r="DS65" s="489" t="s">
        <v>119</v>
      </c>
      <c r="DT65" s="501">
        <v>63.7</v>
      </c>
      <c r="DU65" s="498">
        <v>0</v>
      </c>
      <c r="DV65" s="489" t="s">
        <v>119</v>
      </c>
      <c r="DW65" s="501">
        <v>63.7</v>
      </c>
      <c r="DX65" s="498">
        <v>0</v>
      </c>
      <c r="DY65" s="489" t="s">
        <v>119</v>
      </c>
      <c r="DZ65" s="501">
        <v>63.7</v>
      </c>
      <c r="EA65" s="498">
        <v>0</v>
      </c>
      <c r="EB65" s="489" t="s">
        <v>119</v>
      </c>
      <c r="EC65" s="501">
        <v>63.7</v>
      </c>
      <c r="ED65" s="498">
        <v>0</v>
      </c>
      <c r="EE65" s="489" t="s">
        <v>119</v>
      </c>
      <c r="EF65" s="501">
        <v>63.7</v>
      </c>
      <c r="EG65" s="498">
        <v>0</v>
      </c>
      <c r="EH65" s="489" t="s">
        <v>119</v>
      </c>
      <c r="EI65" s="501">
        <v>63.7</v>
      </c>
      <c r="EJ65" s="498">
        <v>0</v>
      </c>
      <c r="EK65" s="489" t="s">
        <v>119</v>
      </c>
      <c r="EL65" s="501">
        <v>63.7</v>
      </c>
      <c r="EM65" s="498">
        <v>0</v>
      </c>
      <c r="EN65" s="489" t="s">
        <v>119</v>
      </c>
      <c r="EO65" s="501">
        <v>63.7</v>
      </c>
      <c r="EP65" s="498">
        <v>0</v>
      </c>
      <c r="EQ65" s="489" t="s">
        <v>119</v>
      </c>
      <c r="ER65" s="501">
        <v>63.7</v>
      </c>
      <c r="ES65" s="498">
        <v>0</v>
      </c>
      <c r="ET65" s="489" t="s">
        <v>119</v>
      </c>
      <c r="EU65" s="501">
        <v>63.7</v>
      </c>
      <c r="EV65" s="498">
        <v>0</v>
      </c>
      <c r="EW65" s="489" t="s">
        <v>119</v>
      </c>
      <c r="EX65" s="501">
        <v>63.7</v>
      </c>
      <c r="EY65" s="498">
        <v>0</v>
      </c>
      <c r="EZ65" s="489" t="s">
        <v>119</v>
      </c>
      <c r="FA65" s="501">
        <v>63.7</v>
      </c>
      <c r="FB65" s="498">
        <v>0</v>
      </c>
      <c r="FC65" s="489" t="s">
        <v>119</v>
      </c>
      <c r="FD65" s="501">
        <v>63.7</v>
      </c>
      <c r="FE65" s="498">
        <v>0</v>
      </c>
      <c r="FF65" s="489" t="s">
        <v>119</v>
      </c>
      <c r="FG65" s="501">
        <v>63.7</v>
      </c>
      <c r="FH65" s="498">
        <v>0</v>
      </c>
      <c r="FI65" s="489" t="s">
        <v>119</v>
      </c>
      <c r="FJ65" s="501">
        <v>63.7</v>
      </c>
      <c r="FK65" s="498">
        <v>0</v>
      </c>
      <c r="FL65" s="489" t="s">
        <v>119</v>
      </c>
      <c r="FM65" s="501">
        <v>63.7</v>
      </c>
      <c r="FN65" s="498">
        <v>0</v>
      </c>
      <c r="FO65" s="489" t="s">
        <v>119</v>
      </c>
      <c r="FP65" s="501">
        <f t="shared" si="10"/>
        <v>1783.6000000000008</v>
      </c>
      <c r="FQ65" s="502" t="s">
        <v>8</v>
      </c>
      <c r="FR65" s="502" t="s">
        <v>10</v>
      </c>
      <c r="FS65" s="502" t="s">
        <v>1301</v>
      </c>
      <c r="FT65" s="502" t="s">
        <v>1336</v>
      </c>
      <c r="FU65" s="502">
        <v>3778913</v>
      </c>
      <c r="FV65" s="291" t="s">
        <v>1441</v>
      </c>
      <c r="FW65" s="502"/>
      <c r="FX65" s="502"/>
      <c r="FY65" s="502"/>
      <c r="FZ65" s="502"/>
      <c r="GA65" s="502"/>
      <c r="GB65" s="502"/>
    </row>
    <row r="66" spans="1:184" s="503" customFormat="1" ht="90.75" customHeight="1" x14ac:dyDescent="0.25">
      <c r="A66" s="502" t="s">
        <v>404</v>
      </c>
      <c r="B66" s="490"/>
      <c r="C66" s="489" t="s">
        <v>517</v>
      </c>
      <c r="D66" s="490"/>
      <c r="E66" s="489" t="s">
        <v>518</v>
      </c>
      <c r="F66" s="489" t="s">
        <v>519</v>
      </c>
      <c r="G66" s="491" t="s">
        <v>107</v>
      </c>
      <c r="H66" s="491" t="s">
        <v>108</v>
      </c>
      <c r="I66" s="492" t="s">
        <v>117</v>
      </c>
      <c r="J66" s="491" t="s">
        <v>117</v>
      </c>
      <c r="K66" s="493">
        <v>45292</v>
      </c>
      <c r="L66" s="491" t="s">
        <v>118</v>
      </c>
      <c r="M66" s="490"/>
      <c r="N66" s="490">
        <v>0.5</v>
      </c>
      <c r="O66" s="490">
        <f t="shared" ref="O66:AM66" si="17">N66+2%</f>
        <v>0.52</v>
      </c>
      <c r="P66" s="490">
        <f t="shared" si="17"/>
        <v>0.54</v>
      </c>
      <c r="Q66" s="490">
        <f t="shared" si="17"/>
        <v>0.56000000000000005</v>
      </c>
      <c r="R66" s="490">
        <f t="shared" si="17"/>
        <v>0.58000000000000007</v>
      </c>
      <c r="S66" s="490">
        <f t="shared" si="17"/>
        <v>0.60000000000000009</v>
      </c>
      <c r="T66" s="490">
        <f t="shared" si="17"/>
        <v>0.62000000000000011</v>
      </c>
      <c r="U66" s="490">
        <f t="shared" si="17"/>
        <v>0.64000000000000012</v>
      </c>
      <c r="V66" s="490">
        <f t="shared" si="17"/>
        <v>0.66000000000000014</v>
      </c>
      <c r="W66" s="490">
        <f t="shared" si="17"/>
        <v>0.68000000000000016</v>
      </c>
      <c r="X66" s="490">
        <f t="shared" si="17"/>
        <v>0.70000000000000018</v>
      </c>
      <c r="Y66" s="490">
        <f t="shared" si="17"/>
        <v>0.7200000000000002</v>
      </c>
      <c r="Z66" s="490">
        <f t="shared" si="17"/>
        <v>0.74000000000000021</v>
      </c>
      <c r="AA66" s="490">
        <f t="shared" si="17"/>
        <v>0.76000000000000023</v>
      </c>
      <c r="AB66" s="490">
        <f t="shared" si="17"/>
        <v>0.78000000000000025</v>
      </c>
      <c r="AC66" s="490">
        <f t="shared" si="17"/>
        <v>0.80000000000000027</v>
      </c>
      <c r="AD66" s="490">
        <f t="shared" si="17"/>
        <v>0.82000000000000028</v>
      </c>
      <c r="AE66" s="490">
        <f t="shared" si="17"/>
        <v>0.8400000000000003</v>
      </c>
      <c r="AF66" s="490">
        <f t="shared" si="17"/>
        <v>0.86000000000000032</v>
      </c>
      <c r="AG66" s="490">
        <f t="shared" si="17"/>
        <v>0.88000000000000034</v>
      </c>
      <c r="AH66" s="490">
        <f t="shared" si="17"/>
        <v>0.90000000000000036</v>
      </c>
      <c r="AI66" s="490">
        <f t="shared" si="17"/>
        <v>0.92000000000000037</v>
      </c>
      <c r="AJ66" s="490">
        <f t="shared" si="17"/>
        <v>0.94000000000000039</v>
      </c>
      <c r="AK66" s="490">
        <f t="shared" si="17"/>
        <v>0.96000000000000041</v>
      </c>
      <c r="AL66" s="490">
        <f t="shared" si="17"/>
        <v>0.98000000000000043</v>
      </c>
      <c r="AM66" s="490">
        <f t="shared" si="17"/>
        <v>1.0000000000000004</v>
      </c>
      <c r="AN66" s="490">
        <v>1</v>
      </c>
      <c r="AO66" s="490">
        <v>1</v>
      </c>
      <c r="AP66" s="489" t="s">
        <v>547</v>
      </c>
      <c r="AQ66" s="504">
        <v>0.01</v>
      </c>
      <c r="AR66" s="489" t="s">
        <v>548</v>
      </c>
      <c r="AS66" s="489" t="s">
        <v>549</v>
      </c>
      <c r="AT66" s="491" t="s">
        <v>1452</v>
      </c>
      <c r="AU66" s="491" t="s">
        <v>333</v>
      </c>
      <c r="AV66" s="491" t="s">
        <v>417</v>
      </c>
      <c r="AW66" s="491" t="s">
        <v>107</v>
      </c>
      <c r="AX66" s="491" t="s">
        <v>115</v>
      </c>
      <c r="AY66" s="491" t="s">
        <v>116</v>
      </c>
      <c r="AZ66" s="491">
        <v>212</v>
      </c>
      <c r="BA66" s="491" t="s">
        <v>117</v>
      </c>
      <c r="BB66" s="491" t="s">
        <v>117</v>
      </c>
      <c r="BC66" s="551">
        <v>45292</v>
      </c>
      <c r="BD66" s="497" t="s">
        <v>118</v>
      </c>
      <c r="BE66" s="497"/>
      <c r="BF66" s="497">
        <v>1</v>
      </c>
      <c r="BG66" s="497"/>
      <c r="BH66" s="497">
        <v>1</v>
      </c>
      <c r="BI66" s="497"/>
      <c r="BJ66" s="497">
        <v>1</v>
      </c>
      <c r="BK66" s="497"/>
      <c r="BL66" s="497">
        <v>1</v>
      </c>
      <c r="BM66" s="497"/>
      <c r="BN66" s="497">
        <v>1</v>
      </c>
      <c r="BO66" s="497"/>
      <c r="BP66" s="497">
        <v>1</v>
      </c>
      <c r="BQ66" s="497"/>
      <c r="BR66" s="497">
        <v>1</v>
      </c>
      <c r="BS66" s="497"/>
      <c r="BT66" s="497">
        <v>1</v>
      </c>
      <c r="BU66" s="497"/>
      <c r="BV66" s="497">
        <v>1</v>
      </c>
      <c r="BW66" s="497"/>
      <c r="BX66" s="497">
        <v>1</v>
      </c>
      <c r="BY66" s="497"/>
      <c r="BZ66" s="497">
        <v>1</v>
      </c>
      <c r="CA66" s="497"/>
      <c r="CB66" s="497">
        <v>1</v>
      </c>
      <c r="CC66" s="497"/>
      <c r="CD66" s="497">
        <v>1</v>
      </c>
      <c r="CE66" s="497"/>
      <c r="CF66" s="497">
        <v>1</v>
      </c>
      <c r="CG66" s="520">
        <f t="shared" si="15"/>
        <v>14</v>
      </c>
      <c r="CH66" s="489"/>
      <c r="CI66" s="489"/>
      <c r="CJ66" s="489"/>
      <c r="CK66" s="489"/>
      <c r="CL66" s="500" t="s">
        <v>545</v>
      </c>
      <c r="CM66" s="500" t="s">
        <v>545</v>
      </c>
      <c r="CN66" s="489" t="s">
        <v>119</v>
      </c>
      <c r="CO66" s="500">
        <v>7778</v>
      </c>
      <c r="CP66" s="489"/>
      <c r="CQ66" s="489"/>
      <c r="CR66" s="489"/>
      <c r="CS66" s="500" t="s">
        <v>545</v>
      </c>
      <c r="CT66" s="498">
        <v>0</v>
      </c>
      <c r="CU66" s="489" t="s">
        <v>119</v>
      </c>
      <c r="CV66" s="489"/>
      <c r="CW66" s="489"/>
      <c r="CX66" s="489"/>
      <c r="CY66" s="500" t="s">
        <v>545</v>
      </c>
      <c r="CZ66" s="498">
        <v>0</v>
      </c>
      <c r="DA66" s="489" t="s">
        <v>119</v>
      </c>
      <c r="DB66" s="489"/>
      <c r="DC66" s="489"/>
      <c r="DD66" s="489"/>
      <c r="DE66" s="500" t="s">
        <v>545</v>
      </c>
      <c r="DF66" s="498">
        <v>0</v>
      </c>
      <c r="DG66" s="489" t="s">
        <v>119</v>
      </c>
      <c r="DH66" s="489"/>
      <c r="DI66" s="489"/>
      <c r="DJ66" s="489"/>
      <c r="DK66" s="500" t="s">
        <v>545</v>
      </c>
      <c r="DL66" s="498">
        <v>0</v>
      </c>
      <c r="DM66" s="489" t="s">
        <v>119</v>
      </c>
      <c r="DN66" s="489"/>
      <c r="DO66" s="489"/>
      <c r="DP66" s="489"/>
      <c r="DQ66" s="500" t="s">
        <v>545</v>
      </c>
      <c r="DR66" s="498">
        <v>0</v>
      </c>
      <c r="DS66" s="489" t="s">
        <v>119</v>
      </c>
      <c r="DT66" s="489"/>
      <c r="DU66" s="489"/>
      <c r="DV66" s="489"/>
      <c r="DW66" s="500" t="s">
        <v>545</v>
      </c>
      <c r="DX66" s="498">
        <v>0</v>
      </c>
      <c r="DY66" s="489" t="s">
        <v>119</v>
      </c>
      <c r="DZ66" s="489"/>
      <c r="EA66" s="489"/>
      <c r="EB66" s="489"/>
      <c r="EC66" s="500" t="s">
        <v>545</v>
      </c>
      <c r="ED66" s="498">
        <v>0</v>
      </c>
      <c r="EE66" s="489" t="s">
        <v>119</v>
      </c>
      <c r="EF66" s="489"/>
      <c r="EG66" s="489"/>
      <c r="EH66" s="489"/>
      <c r="EI66" s="500" t="s">
        <v>545</v>
      </c>
      <c r="EJ66" s="498">
        <v>0</v>
      </c>
      <c r="EK66" s="489" t="s">
        <v>119</v>
      </c>
      <c r="EL66" s="489"/>
      <c r="EM66" s="489"/>
      <c r="EN66" s="489"/>
      <c r="EO66" s="500" t="s">
        <v>545</v>
      </c>
      <c r="EP66" s="498">
        <v>0</v>
      </c>
      <c r="EQ66" s="489" t="s">
        <v>119</v>
      </c>
      <c r="ER66" s="489"/>
      <c r="ES66" s="489"/>
      <c r="ET66" s="489"/>
      <c r="EU66" s="500" t="s">
        <v>545</v>
      </c>
      <c r="EV66" s="498">
        <v>0</v>
      </c>
      <c r="EW66" s="489" t="s">
        <v>119</v>
      </c>
      <c r="EX66" s="489"/>
      <c r="EY66" s="489"/>
      <c r="EZ66" s="489"/>
      <c r="FA66" s="500" t="s">
        <v>545</v>
      </c>
      <c r="FB66" s="498">
        <v>0</v>
      </c>
      <c r="FC66" s="489" t="s">
        <v>119</v>
      </c>
      <c r="FD66" s="489"/>
      <c r="FE66" s="489"/>
      <c r="FF66" s="489"/>
      <c r="FG66" s="500" t="s">
        <v>545</v>
      </c>
      <c r="FH66" s="498">
        <v>0</v>
      </c>
      <c r="FI66" s="489" t="s">
        <v>119</v>
      </c>
      <c r="FJ66" s="489"/>
      <c r="FK66" s="489"/>
      <c r="FL66" s="489"/>
      <c r="FM66" s="500" t="s">
        <v>545</v>
      </c>
      <c r="FN66" s="498">
        <v>0</v>
      </c>
      <c r="FO66" s="489" t="s">
        <v>119</v>
      </c>
      <c r="FP66" s="501">
        <f t="shared" si="10"/>
        <v>891.80000000000018</v>
      </c>
      <c r="FQ66" s="502" t="s">
        <v>8</v>
      </c>
      <c r="FR66" s="502" t="s">
        <v>10</v>
      </c>
      <c r="FS66" s="502" t="s">
        <v>1301</v>
      </c>
      <c r="FT66" s="502" t="s">
        <v>1336</v>
      </c>
      <c r="FU66" s="502">
        <v>3778913</v>
      </c>
      <c r="FV66" s="291" t="s">
        <v>1441</v>
      </c>
      <c r="FW66" s="502"/>
      <c r="FX66" s="502"/>
      <c r="FY66" s="502"/>
      <c r="FZ66" s="502"/>
      <c r="GA66" s="502"/>
      <c r="GB66" s="502"/>
    </row>
    <row r="67" spans="1:184" s="503" customFormat="1" ht="90.75" customHeight="1" x14ac:dyDescent="0.25">
      <c r="A67" s="502" t="s">
        <v>404</v>
      </c>
      <c r="B67" s="490"/>
      <c r="C67" s="489" t="s">
        <v>517</v>
      </c>
      <c r="D67" s="490"/>
      <c r="E67" s="489" t="s">
        <v>518</v>
      </c>
      <c r="F67" s="489" t="s">
        <v>519</v>
      </c>
      <c r="G67" s="491" t="s">
        <v>107</v>
      </c>
      <c r="H67" s="491" t="s">
        <v>108</v>
      </c>
      <c r="I67" s="492" t="s">
        <v>117</v>
      </c>
      <c r="J67" s="491" t="s">
        <v>117</v>
      </c>
      <c r="K67" s="493">
        <v>45292</v>
      </c>
      <c r="L67" s="491" t="s">
        <v>118</v>
      </c>
      <c r="M67" s="490"/>
      <c r="N67" s="490">
        <v>0.5</v>
      </c>
      <c r="O67" s="490">
        <f t="shared" ref="O67:AM67" si="18">N67+2%</f>
        <v>0.52</v>
      </c>
      <c r="P67" s="490">
        <f t="shared" si="18"/>
        <v>0.54</v>
      </c>
      <c r="Q67" s="490">
        <f t="shared" si="18"/>
        <v>0.56000000000000005</v>
      </c>
      <c r="R67" s="490">
        <f t="shared" si="18"/>
        <v>0.58000000000000007</v>
      </c>
      <c r="S67" s="490">
        <f t="shared" si="18"/>
        <v>0.60000000000000009</v>
      </c>
      <c r="T67" s="490">
        <f t="shared" si="18"/>
        <v>0.62000000000000011</v>
      </c>
      <c r="U67" s="490">
        <f t="shared" si="18"/>
        <v>0.64000000000000012</v>
      </c>
      <c r="V67" s="490">
        <f t="shared" si="18"/>
        <v>0.66000000000000014</v>
      </c>
      <c r="W67" s="490">
        <f t="shared" si="18"/>
        <v>0.68000000000000016</v>
      </c>
      <c r="X67" s="490">
        <f t="shared" si="18"/>
        <v>0.70000000000000018</v>
      </c>
      <c r="Y67" s="490">
        <f t="shared" si="18"/>
        <v>0.7200000000000002</v>
      </c>
      <c r="Z67" s="490">
        <f t="shared" si="18"/>
        <v>0.74000000000000021</v>
      </c>
      <c r="AA67" s="490">
        <f t="shared" si="18"/>
        <v>0.76000000000000023</v>
      </c>
      <c r="AB67" s="490">
        <f t="shared" si="18"/>
        <v>0.78000000000000025</v>
      </c>
      <c r="AC67" s="490">
        <f t="shared" si="18"/>
        <v>0.80000000000000027</v>
      </c>
      <c r="AD67" s="490">
        <f t="shared" si="18"/>
        <v>0.82000000000000028</v>
      </c>
      <c r="AE67" s="490">
        <f t="shared" si="18"/>
        <v>0.8400000000000003</v>
      </c>
      <c r="AF67" s="490">
        <f t="shared" si="18"/>
        <v>0.86000000000000032</v>
      </c>
      <c r="AG67" s="490">
        <f t="shared" si="18"/>
        <v>0.88000000000000034</v>
      </c>
      <c r="AH67" s="490">
        <f t="shared" si="18"/>
        <v>0.90000000000000036</v>
      </c>
      <c r="AI67" s="490">
        <f t="shared" si="18"/>
        <v>0.92000000000000037</v>
      </c>
      <c r="AJ67" s="490">
        <f t="shared" si="18"/>
        <v>0.94000000000000039</v>
      </c>
      <c r="AK67" s="490">
        <f t="shared" si="18"/>
        <v>0.96000000000000041</v>
      </c>
      <c r="AL67" s="490">
        <f t="shared" si="18"/>
        <v>0.98000000000000043</v>
      </c>
      <c r="AM67" s="490">
        <f t="shared" si="18"/>
        <v>1.0000000000000004</v>
      </c>
      <c r="AN67" s="490">
        <v>1</v>
      </c>
      <c r="AO67" s="490">
        <v>1</v>
      </c>
      <c r="AP67" s="489" t="s">
        <v>550</v>
      </c>
      <c r="AQ67" s="548">
        <v>3.0000000000000001E-3</v>
      </c>
      <c r="AR67" s="489" t="s">
        <v>551</v>
      </c>
      <c r="AS67" s="489" t="s">
        <v>552</v>
      </c>
      <c r="AT67" s="491" t="s">
        <v>1452</v>
      </c>
      <c r="AU67" s="491" t="s">
        <v>333</v>
      </c>
      <c r="AV67" s="491" t="s">
        <v>417</v>
      </c>
      <c r="AW67" s="491" t="s">
        <v>275</v>
      </c>
      <c r="AX67" s="491" t="s">
        <v>108</v>
      </c>
      <c r="AY67" s="491" t="s">
        <v>116</v>
      </c>
      <c r="AZ67" s="491">
        <v>212</v>
      </c>
      <c r="BA67" s="491">
        <v>0</v>
      </c>
      <c r="BB67" s="491">
        <v>2022</v>
      </c>
      <c r="BC67" s="496">
        <v>45170</v>
      </c>
      <c r="BD67" s="497" t="s">
        <v>181</v>
      </c>
      <c r="BE67" s="490">
        <v>0.1</v>
      </c>
      <c r="BF67" s="490">
        <v>0.2</v>
      </c>
      <c r="BG67" s="490">
        <v>0.3</v>
      </c>
      <c r="BH67" s="490">
        <v>0.5</v>
      </c>
      <c r="BI67" s="490">
        <v>0.7</v>
      </c>
      <c r="BJ67" s="490">
        <v>0.8</v>
      </c>
      <c r="BK67" s="490">
        <v>0.9</v>
      </c>
      <c r="BL67" s="490">
        <v>1</v>
      </c>
      <c r="BM67" s="497"/>
      <c r="BN67" s="497"/>
      <c r="BO67" s="497"/>
      <c r="BP67" s="497"/>
      <c r="BQ67" s="497"/>
      <c r="BR67" s="497"/>
      <c r="BS67" s="497"/>
      <c r="BT67" s="497"/>
      <c r="BU67" s="497"/>
      <c r="BV67" s="497"/>
      <c r="BW67" s="497"/>
      <c r="BX67" s="497"/>
      <c r="BY67" s="497"/>
      <c r="BZ67" s="497"/>
      <c r="CA67" s="497"/>
      <c r="CB67" s="497"/>
      <c r="CC67" s="497"/>
      <c r="CD67" s="497"/>
      <c r="CE67" s="497"/>
      <c r="CF67" s="497"/>
      <c r="CG67" s="490">
        <v>1</v>
      </c>
      <c r="CH67" s="498">
        <v>314</v>
      </c>
      <c r="CI67" s="498">
        <v>73</v>
      </c>
      <c r="CJ67" s="489" t="s">
        <v>119</v>
      </c>
      <c r="CK67" s="500">
        <v>272</v>
      </c>
      <c r="CL67" s="498">
        <v>314</v>
      </c>
      <c r="CM67" s="498">
        <v>73</v>
      </c>
      <c r="CN67" s="489" t="s">
        <v>119</v>
      </c>
      <c r="CO67" s="500">
        <v>272</v>
      </c>
      <c r="CP67" s="498">
        <v>314</v>
      </c>
      <c r="CQ67" s="489"/>
      <c r="CR67" s="489" t="s">
        <v>119</v>
      </c>
      <c r="CS67" s="498">
        <v>314</v>
      </c>
      <c r="CT67" s="489"/>
      <c r="CU67" s="489" t="s">
        <v>119</v>
      </c>
      <c r="CV67" s="498">
        <v>314</v>
      </c>
      <c r="CW67" s="489"/>
      <c r="CX67" s="489" t="s">
        <v>119</v>
      </c>
      <c r="CY67" s="498">
        <v>314</v>
      </c>
      <c r="CZ67" s="489"/>
      <c r="DA67" s="489" t="s">
        <v>119</v>
      </c>
      <c r="DB67" s="498">
        <v>314</v>
      </c>
      <c r="DC67" s="489"/>
      <c r="DD67" s="489" t="s">
        <v>119</v>
      </c>
      <c r="DE67" s="498">
        <v>314</v>
      </c>
      <c r="DF67" s="489"/>
      <c r="DG67" s="489" t="s">
        <v>119</v>
      </c>
      <c r="DH67" s="489"/>
      <c r="DI67" s="489"/>
      <c r="DJ67" s="489"/>
      <c r="DK67" s="489"/>
      <c r="DL67" s="489"/>
      <c r="DM67" s="489"/>
      <c r="DN67" s="489"/>
      <c r="DO67" s="489"/>
      <c r="DP67" s="489"/>
      <c r="DQ67" s="489"/>
      <c r="DR67" s="489"/>
      <c r="DS67" s="489"/>
      <c r="DT67" s="489"/>
      <c r="DU67" s="489"/>
      <c r="DV67" s="489"/>
      <c r="DW67" s="489"/>
      <c r="DX67" s="489"/>
      <c r="DY67" s="489"/>
      <c r="DZ67" s="489"/>
      <c r="EA67" s="489"/>
      <c r="EB67" s="489"/>
      <c r="EC67" s="489"/>
      <c r="ED67" s="489"/>
      <c r="EE67" s="489"/>
      <c r="EF67" s="489"/>
      <c r="EG67" s="489"/>
      <c r="EH67" s="489"/>
      <c r="EI67" s="489"/>
      <c r="EJ67" s="489"/>
      <c r="EK67" s="489"/>
      <c r="EL67" s="489"/>
      <c r="EM67" s="489"/>
      <c r="EN67" s="489"/>
      <c r="EO67" s="489"/>
      <c r="EP67" s="489"/>
      <c r="EQ67" s="489"/>
      <c r="ER67" s="489"/>
      <c r="ES67" s="489"/>
      <c r="ET67" s="489"/>
      <c r="EU67" s="489"/>
      <c r="EV67" s="489"/>
      <c r="EW67" s="489"/>
      <c r="EX67" s="489"/>
      <c r="EY67" s="489"/>
      <c r="EZ67" s="489"/>
      <c r="FA67" s="489"/>
      <c r="FB67" s="489"/>
      <c r="FC67" s="489"/>
      <c r="FD67" s="489"/>
      <c r="FE67" s="489"/>
      <c r="FF67" s="489"/>
      <c r="FG67" s="489"/>
      <c r="FH67" s="489"/>
      <c r="FI67" s="489"/>
      <c r="FJ67" s="489"/>
      <c r="FK67" s="489"/>
      <c r="FL67" s="489"/>
      <c r="FM67" s="489"/>
      <c r="FN67" s="489"/>
      <c r="FO67" s="489"/>
      <c r="FP67" s="501">
        <f t="shared" si="10"/>
        <v>2512</v>
      </c>
      <c r="FQ67" s="502" t="s">
        <v>8</v>
      </c>
      <c r="FR67" s="502" t="s">
        <v>10</v>
      </c>
      <c r="FS67" s="502" t="s">
        <v>553</v>
      </c>
      <c r="FT67" s="502" t="s">
        <v>1319</v>
      </c>
      <c r="FU67" s="502">
        <v>3778916</v>
      </c>
      <c r="FV67" s="502" t="s">
        <v>1320</v>
      </c>
      <c r="FW67" s="502" t="s">
        <v>8</v>
      </c>
      <c r="FX67" s="502" t="s">
        <v>10</v>
      </c>
      <c r="FY67" s="502" t="s">
        <v>546</v>
      </c>
      <c r="FZ67" s="502" t="s">
        <v>1321</v>
      </c>
      <c r="GA67" s="502">
        <v>3778932</v>
      </c>
      <c r="GB67" s="502" t="s">
        <v>1322</v>
      </c>
    </row>
    <row r="68" spans="1:184" s="503" customFormat="1" ht="90.75" customHeight="1" x14ac:dyDescent="0.25">
      <c r="A68" s="502" t="s">
        <v>404</v>
      </c>
      <c r="B68" s="490"/>
      <c r="C68" s="489" t="s">
        <v>517</v>
      </c>
      <c r="D68" s="490"/>
      <c r="E68" s="489" t="s">
        <v>518</v>
      </c>
      <c r="F68" s="489" t="s">
        <v>519</v>
      </c>
      <c r="G68" s="491" t="s">
        <v>107</v>
      </c>
      <c r="H68" s="491" t="s">
        <v>108</v>
      </c>
      <c r="I68" s="492" t="s">
        <v>117</v>
      </c>
      <c r="J68" s="491" t="s">
        <v>117</v>
      </c>
      <c r="K68" s="493">
        <v>45292</v>
      </c>
      <c r="L68" s="491" t="s">
        <v>118</v>
      </c>
      <c r="M68" s="490"/>
      <c r="N68" s="490">
        <v>0.5</v>
      </c>
      <c r="O68" s="490">
        <f t="shared" ref="O68:AM68" si="19">N68+2%</f>
        <v>0.52</v>
      </c>
      <c r="P68" s="490">
        <f t="shared" si="19"/>
        <v>0.54</v>
      </c>
      <c r="Q68" s="490">
        <f t="shared" si="19"/>
        <v>0.56000000000000005</v>
      </c>
      <c r="R68" s="490">
        <f t="shared" si="19"/>
        <v>0.58000000000000007</v>
      </c>
      <c r="S68" s="490">
        <f t="shared" si="19"/>
        <v>0.60000000000000009</v>
      </c>
      <c r="T68" s="490">
        <f t="shared" si="19"/>
        <v>0.62000000000000011</v>
      </c>
      <c r="U68" s="490">
        <f t="shared" si="19"/>
        <v>0.64000000000000012</v>
      </c>
      <c r="V68" s="490">
        <f t="shared" si="19"/>
        <v>0.66000000000000014</v>
      </c>
      <c r="W68" s="490">
        <f t="shared" si="19"/>
        <v>0.68000000000000016</v>
      </c>
      <c r="X68" s="490">
        <f t="shared" si="19"/>
        <v>0.70000000000000018</v>
      </c>
      <c r="Y68" s="490">
        <f t="shared" si="19"/>
        <v>0.7200000000000002</v>
      </c>
      <c r="Z68" s="490">
        <f t="shared" si="19"/>
        <v>0.74000000000000021</v>
      </c>
      <c r="AA68" s="490">
        <f t="shared" si="19"/>
        <v>0.76000000000000023</v>
      </c>
      <c r="AB68" s="490">
        <f t="shared" si="19"/>
        <v>0.78000000000000025</v>
      </c>
      <c r="AC68" s="490">
        <f t="shared" si="19"/>
        <v>0.80000000000000027</v>
      </c>
      <c r="AD68" s="490">
        <f t="shared" si="19"/>
        <v>0.82000000000000028</v>
      </c>
      <c r="AE68" s="490">
        <f t="shared" si="19"/>
        <v>0.8400000000000003</v>
      </c>
      <c r="AF68" s="490">
        <f t="shared" si="19"/>
        <v>0.86000000000000032</v>
      </c>
      <c r="AG68" s="490">
        <f t="shared" si="19"/>
        <v>0.88000000000000034</v>
      </c>
      <c r="AH68" s="490">
        <f t="shared" si="19"/>
        <v>0.90000000000000036</v>
      </c>
      <c r="AI68" s="490">
        <f t="shared" si="19"/>
        <v>0.92000000000000037</v>
      </c>
      <c r="AJ68" s="490">
        <f t="shared" si="19"/>
        <v>0.94000000000000039</v>
      </c>
      <c r="AK68" s="490">
        <f t="shared" si="19"/>
        <v>0.96000000000000041</v>
      </c>
      <c r="AL68" s="490">
        <f t="shared" si="19"/>
        <v>0.98000000000000043</v>
      </c>
      <c r="AM68" s="490">
        <f t="shared" si="19"/>
        <v>1.0000000000000004</v>
      </c>
      <c r="AN68" s="490">
        <v>1</v>
      </c>
      <c r="AO68" s="490">
        <v>1</v>
      </c>
      <c r="AP68" s="502" t="s">
        <v>554</v>
      </c>
      <c r="AQ68" s="548">
        <v>3.0000000000000001E-3</v>
      </c>
      <c r="AR68" s="489" t="s">
        <v>555</v>
      </c>
      <c r="AS68" s="502" t="s">
        <v>556</v>
      </c>
      <c r="AT68" s="491" t="s">
        <v>1452</v>
      </c>
      <c r="AU68" s="491" t="s">
        <v>333</v>
      </c>
      <c r="AV68" s="491" t="s">
        <v>417</v>
      </c>
      <c r="AW68" s="491" t="s">
        <v>275</v>
      </c>
      <c r="AX68" s="491" t="s">
        <v>108</v>
      </c>
      <c r="AY68" s="491" t="s">
        <v>116</v>
      </c>
      <c r="AZ68" s="491">
        <v>272</v>
      </c>
      <c r="BA68" s="505">
        <v>0.5</v>
      </c>
      <c r="BB68" s="491">
        <v>2022</v>
      </c>
      <c r="BC68" s="507">
        <v>45292</v>
      </c>
      <c r="BD68" s="497" t="s">
        <v>181</v>
      </c>
      <c r="BE68" s="497"/>
      <c r="BF68" s="490">
        <v>0.6</v>
      </c>
      <c r="BG68" s="490">
        <v>0.65</v>
      </c>
      <c r="BH68" s="490">
        <v>0.7</v>
      </c>
      <c r="BI68" s="490">
        <v>0.75</v>
      </c>
      <c r="BJ68" s="490">
        <v>0.8</v>
      </c>
      <c r="BK68" s="490">
        <v>0.85</v>
      </c>
      <c r="BL68" s="490">
        <v>1</v>
      </c>
      <c r="BM68" s="497"/>
      <c r="BN68" s="497"/>
      <c r="BO68" s="497"/>
      <c r="BP68" s="497"/>
      <c r="BQ68" s="497"/>
      <c r="BR68" s="497"/>
      <c r="BS68" s="497"/>
      <c r="BT68" s="497"/>
      <c r="BU68" s="497"/>
      <c r="BV68" s="497"/>
      <c r="BW68" s="497"/>
      <c r="BX68" s="497"/>
      <c r="BY68" s="497"/>
      <c r="BZ68" s="497"/>
      <c r="CA68" s="497"/>
      <c r="CB68" s="497"/>
      <c r="CC68" s="497"/>
      <c r="CD68" s="497"/>
      <c r="CE68" s="497"/>
      <c r="CF68" s="497"/>
      <c r="CG68" s="490">
        <v>1</v>
      </c>
      <c r="CH68" s="535">
        <v>1003</v>
      </c>
      <c r="CI68" s="535">
        <v>813</v>
      </c>
      <c r="CJ68" s="499" t="s">
        <v>119</v>
      </c>
      <c r="CK68" s="500">
        <v>272</v>
      </c>
      <c r="CL68" s="535">
        <v>1003</v>
      </c>
      <c r="CM68" s="534">
        <v>813</v>
      </c>
      <c r="CN68" s="499" t="s">
        <v>119</v>
      </c>
      <c r="CO68" s="500">
        <v>272</v>
      </c>
      <c r="CP68" s="535">
        <v>1003</v>
      </c>
      <c r="CQ68" s="499"/>
      <c r="CR68" s="499" t="s">
        <v>119</v>
      </c>
      <c r="CS68" s="535">
        <v>1003</v>
      </c>
      <c r="CT68" s="499"/>
      <c r="CU68" s="499" t="s">
        <v>119</v>
      </c>
      <c r="CV68" s="535">
        <v>1003</v>
      </c>
      <c r="CW68" s="499"/>
      <c r="CX68" s="499" t="s">
        <v>119</v>
      </c>
      <c r="CY68" s="535">
        <v>1003</v>
      </c>
      <c r="CZ68" s="499"/>
      <c r="DA68" s="499" t="s">
        <v>119</v>
      </c>
      <c r="DB68" s="535">
        <v>1003</v>
      </c>
      <c r="DC68" s="499"/>
      <c r="DD68" s="499" t="s">
        <v>119</v>
      </c>
      <c r="DE68" s="535">
        <v>1003</v>
      </c>
      <c r="DF68" s="499"/>
      <c r="DG68" s="499" t="s">
        <v>119</v>
      </c>
      <c r="DH68" s="524"/>
      <c r="DI68" s="499"/>
      <c r="DJ68" s="499"/>
      <c r="DK68" s="524"/>
      <c r="DL68" s="499"/>
      <c r="DM68" s="499"/>
      <c r="DN68" s="524"/>
      <c r="DO68" s="499"/>
      <c r="DP68" s="499"/>
      <c r="DQ68" s="524"/>
      <c r="DR68" s="499"/>
      <c r="DS68" s="539"/>
      <c r="DT68" s="524"/>
      <c r="DU68" s="499"/>
      <c r="DV68" s="539"/>
      <c r="DW68" s="524"/>
      <c r="DX68" s="499"/>
      <c r="DY68" s="539"/>
      <c r="DZ68" s="524"/>
      <c r="EA68" s="499"/>
      <c r="EB68" s="539"/>
      <c r="EC68" s="524"/>
      <c r="ED68" s="499"/>
      <c r="EE68" s="539"/>
      <c r="EF68" s="524"/>
      <c r="EG68" s="499"/>
      <c r="EH68" s="499"/>
      <c r="EI68" s="524"/>
      <c r="EJ68" s="499"/>
      <c r="EK68" s="499"/>
      <c r="EL68" s="524"/>
      <c r="EM68" s="499"/>
      <c r="EN68" s="499"/>
      <c r="EO68" s="524"/>
      <c r="EP68" s="499"/>
      <c r="EQ68" s="499"/>
      <c r="ER68" s="524"/>
      <c r="ES68" s="499"/>
      <c r="ET68" s="499"/>
      <c r="EU68" s="524"/>
      <c r="EV68" s="499"/>
      <c r="EW68" s="499"/>
      <c r="EX68" s="524"/>
      <c r="EY68" s="499"/>
      <c r="EZ68" s="499"/>
      <c r="FA68" s="524"/>
      <c r="FB68" s="499"/>
      <c r="FC68" s="499"/>
      <c r="FD68" s="524"/>
      <c r="FE68" s="499"/>
      <c r="FF68" s="499"/>
      <c r="FG68" s="524"/>
      <c r="FH68" s="499"/>
      <c r="FI68" s="499"/>
      <c r="FJ68" s="524"/>
      <c r="FK68" s="499"/>
      <c r="FL68" s="499"/>
      <c r="FM68" s="524"/>
      <c r="FN68" s="499"/>
      <c r="FO68" s="499"/>
      <c r="FP68" s="501">
        <f t="shared" si="10"/>
        <v>8024</v>
      </c>
      <c r="FQ68" s="502" t="s">
        <v>8</v>
      </c>
      <c r="FR68" s="502" t="s">
        <v>10</v>
      </c>
      <c r="FS68" s="502" t="s">
        <v>182</v>
      </c>
      <c r="FT68" s="502" t="s">
        <v>1319</v>
      </c>
      <c r="FU68" s="502">
        <v>3778916</v>
      </c>
      <c r="FV68" s="502" t="s">
        <v>1320</v>
      </c>
      <c r="FW68" s="502"/>
      <c r="FX68" s="502"/>
      <c r="FY68" s="502"/>
      <c r="FZ68" s="502"/>
      <c r="GA68" s="502"/>
      <c r="GB68" s="502"/>
    </row>
    <row r="69" spans="1:184" s="503" customFormat="1" ht="90.75" customHeight="1" x14ac:dyDescent="0.25">
      <c r="A69" s="502" t="s">
        <v>404</v>
      </c>
      <c r="B69" s="490"/>
      <c r="C69" s="489" t="s">
        <v>517</v>
      </c>
      <c r="D69" s="490"/>
      <c r="E69" s="489" t="s">
        <v>518</v>
      </c>
      <c r="F69" s="489" t="s">
        <v>519</v>
      </c>
      <c r="G69" s="491" t="s">
        <v>107</v>
      </c>
      <c r="H69" s="491" t="s">
        <v>108</v>
      </c>
      <c r="I69" s="492" t="s">
        <v>117</v>
      </c>
      <c r="J69" s="491" t="s">
        <v>117</v>
      </c>
      <c r="K69" s="493">
        <v>45292</v>
      </c>
      <c r="L69" s="491" t="s">
        <v>118</v>
      </c>
      <c r="M69" s="490"/>
      <c r="N69" s="490">
        <v>0.5</v>
      </c>
      <c r="O69" s="490">
        <f t="shared" ref="O69:AM69" si="20">N69+2%</f>
        <v>0.52</v>
      </c>
      <c r="P69" s="490">
        <f t="shared" si="20"/>
        <v>0.54</v>
      </c>
      <c r="Q69" s="490">
        <f t="shared" si="20"/>
        <v>0.56000000000000005</v>
      </c>
      <c r="R69" s="490">
        <f t="shared" si="20"/>
        <v>0.58000000000000007</v>
      </c>
      <c r="S69" s="490">
        <f t="shared" si="20"/>
        <v>0.60000000000000009</v>
      </c>
      <c r="T69" s="490">
        <f t="shared" si="20"/>
        <v>0.62000000000000011</v>
      </c>
      <c r="U69" s="490">
        <f t="shared" si="20"/>
        <v>0.64000000000000012</v>
      </c>
      <c r="V69" s="490">
        <f t="shared" si="20"/>
        <v>0.66000000000000014</v>
      </c>
      <c r="W69" s="490">
        <f t="shared" si="20"/>
        <v>0.68000000000000016</v>
      </c>
      <c r="X69" s="490">
        <f t="shared" si="20"/>
        <v>0.70000000000000018</v>
      </c>
      <c r="Y69" s="490">
        <f t="shared" si="20"/>
        <v>0.7200000000000002</v>
      </c>
      <c r="Z69" s="490">
        <f t="shared" si="20"/>
        <v>0.74000000000000021</v>
      </c>
      <c r="AA69" s="490">
        <f t="shared" si="20"/>
        <v>0.76000000000000023</v>
      </c>
      <c r="AB69" s="490">
        <f t="shared" si="20"/>
        <v>0.78000000000000025</v>
      </c>
      <c r="AC69" s="490">
        <f t="shared" si="20"/>
        <v>0.80000000000000027</v>
      </c>
      <c r="AD69" s="490">
        <f t="shared" si="20"/>
        <v>0.82000000000000028</v>
      </c>
      <c r="AE69" s="490">
        <f t="shared" si="20"/>
        <v>0.8400000000000003</v>
      </c>
      <c r="AF69" s="490">
        <f t="shared" si="20"/>
        <v>0.86000000000000032</v>
      </c>
      <c r="AG69" s="490">
        <f t="shared" si="20"/>
        <v>0.88000000000000034</v>
      </c>
      <c r="AH69" s="490">
        <f t="shared" si="20"/>
        <v>0.90000000000000036</v>
      </c>
      <c r="AI69" s="490">
        <f t="shared" si="20"/>
        <v>0.92000000000000037</v>
      </c>
      <c r="AJ69" s="490">
        <f t="shared" si="20"/>
        <v>0.94000000000000039</v>
      </c>
      <c r="AK69" s="490">
        <f t="shared" si="20"/>
        <v>0.96000000000000041</v>
      </c>
      <c r="AL69" s="490">
        <f t="shared" si="20"/>
        <v>0.98000000000000043</v>
      </c>
      <c r="AM69" s="490">
        <f t="shared" si="20"/>
        <v>1.0000000000000004</v>
      </c>
      <c r="AN69" s="490">
        <v>1</v>
      </c>
      <c r="AO69" s="490">
        <v>1</v>
      </c>
      <c r="AP69" s="489" t="s">
        <v>557</v>
      </c>
      <c r="AQ69" s="504">
        <v>0.01</v>
      </c>
      <c r="AR69" s="489" t="s">
        <v>558</v>
      </c>
      <c r="AS69" s="489" t="s">
        <v>559</v>
      </c>
      <c r="AT69" s="491" t="s">
        <v>1452</v>
      </c>
      <c r="AU69" s="491" t="s">
        <v>333</v>
      </c>
      <c r="AV69" s="491" t="s">
        <v>334</v>
      </c>
      <c r="AW69" s="491" t="s">
        <v>275</v>
      </c>
      <c r="AX69" s="491" t="s">
        <v>560</v>
      </c>
      <c r="AY69" s="491" t="s">
        <v>134</v>
      </c>
      <c r="AZ69" s="491" t="s">
        <v>117</v>
      </c>
      <c r="BA69" s="491">
        <v>1</v>
      </c>
      <c r="BB69" s="491">
        <v>2020</v>
      </c>
      <c r="BC69" s="507">
        <v>45658</v>
      </c>
      <c r="BD69" s="497" t="s">
        <v>561</v>
      </c>
      <c r="BE69" s="497"/>
      <c r="BF69" s="497"/>
      <c r="BG69" s="490">
        <v>1</v>
      </c>
      <c r="BH69" s="497"/>
      <c r="BI69" s="497"/>
      <c r="BJ69" s="497"/>
      <c r="BK69" s="490">
        <v>1</v>
      </c>
      <c r="BL69" s="497"/>
      <c r="BM69" s="497"/>
      <c r="BN69" s="497"/>
      <c r="BO69" s="490">
        <v>1</v>
      </c>
      <c r="BP69" s="497"/>
      <c r="BQ69" s="497"/>
      <c r="BR69" s="497"/>
      <c r="BS69" s="490">
        <v>1</v>
      </c>
      <c r="BT69" s="497"/>
      <c r="BU69" s="497"/>
      <c r="BV69" s="497"/>
      <c r="BW69" s="490">
        <v>1</v>
      </c>
      <c r="BX69" s="497"/>
      <c r="BY69" s="497"/>
      <c r="BZ69" s="497"/>
      <c r="CA69" s="490">
        <v>1</v>
      </c>
      <c r="CB69" s="497"/>
      <c r="CC69" s="497"/>
      <c r="CD69" s="497"/>
      <c r="CE69" s="490">
        <v>1</v>
      </c>
      <c r="CF69" s="497"/>
      <c r="CG69" s="490">
        <v>1</v>
      </c>
      <c r="CH69" s="498">
        <v>7</v>
      </c>
      <c r="CI69" s="498">
        <v>7</v>
      </c>
      <c r="CJ69" s="499" t="s">
        <v>562</v>
      </c>
      <c r="CK69" s="489" t="s">
        <v>3</v>
      </c>
      <c r="CL69" s="498">
        <v>7</v>
      </c>
      <c r="CM69" s="534">
        <v>7</v>
      </c>
      <c r="CN69" s="499" t="s">
        <v>562</v>
      </c>
      <c r="CO69" s="489" t="s">
        <v>3</v>
      </c>
      <c r="CP69" s="498">
        <v>300</v>
      </c>
      <c r="CQ69" s="499">
        <v>0</v>
      </c>
      <c r="CR69" s="499" t="s">
        <v>562</v>
      </c>
      <c r="CS69" s="534">
        <v>7</v>
      </c>
      <c r="CT69" s="499">
        <v>0</v>
      </c>
      <c r="CU69" s="499" t="s">
        <v>562</v>
      </c>
      <c r="CV69" s="498">
        <v>7</v>
      </c>
      <c r="CW69" s="499">
        <v>0</v>
      </c>
      <c r="CX69" s="499" t="s">
        <v>562</v>
      </c>
      <c r="CY69" s="534">
        <v>7</v>
      </c>
      <c r="CZ69" s="499">
        <v>0</v>
      </c>
      <c r="DA69" s="499" t="s">
        <v>562</v>
      </c>
      <c r="DB69" s="498">
        <v>320</v>
      </c>
      <c r="DC69" s="499">
        <v>0</v>
      </c>
      <c r="DD69" s="499" t="s">
        <v>562</v>
      </c>
      <c r="DE69" s="534">
        <v>7</v>
      </c>
      <c r="DF69" s="499">
        <v>0</v>
      </c>
      <c r="DG69" s="499" t="s">
        <v>562</v>
      </c>
      <c r="DH69" s="498">
        <v>7</v>
      </c>
      <c r="DI69" s="499">
        <v>0</v>
      </c>
      <c r="DJ69" s="499" t="s">
        <v>562</v>
      </c>
      <c r="DK69" s="534">
        <v>7</v>
      </c>
      <c r="DL69" s="499">
        <v>0</v>
      </c>
      <c r="DM69" s="499" t="s">
        <v>562</v>
      </c>
      <c r="DN69" s="498">
        <v>320</v>
      </c>
      <c r="DO69" s="499">
        <v>0</v>
      </c>
      <c r="DP69" s="499" t="s">
        <v>562</v>
      </c>
      <c r="DQ69" s="534">
        <v>7</v>
      </c>
      <c r="DR69" s="499">
        <v>0</v>
      </c>
      <c r="DS69" s="499" t="s">
        <v>562</v>
      </c>
      <c r="DT69" s="498">
        <v>7</v>
      </c>
      <c r="DU69" s="499">
        <v>0</v>
      </c>
      <c r="DV69" s="499" t="s">
        <v>562</v>
      </c>
      <c r="DW69" s="534">
        <v>7</v>
      </c>
      <c r="DX69" s="499">
        <v>0</v>
      </c>
      <c r="DY69" s="499" t="s">
        <v>562</v>
      </c>
      <c r="DZ69" s="498">
        <v>320</v>
      </c>
      <c r="EA69" s="499">
        <v>0</v>
      </c>
      <c r="EB69" s="499" t="s">
        <v>562</v>
      </c>
      <c r="EC69" s="534">
        <v>7</v>
      </c>
      <c r="ED69" s="499">
        <v>0</v>
      </c>
      <c r="EE69" s="499" t="s">
        <v>562</v>
      </c>
      <c r="EF69" s="498">
        <v>7</v>
      </c>
      <c r="EG69" s="499">
        <v>0</v>
      </c>
      <c r="EH69" s="499" t="s">
        <v>562</v>
      </c>
      <c r="EI69" s="534">
        <v>7</v>
      </c>
      <c r="EJ69" s="499">
        <v>0</v>
      </c>
      <c r="EK69" s="499" t="s">
        <v>562</v>
      </c>
      <c r="EL69" s="498">
        <v>320</v>
      </c>
      <c r="EM69" s="499">
        <v>0</v>
      </c>
      <c r="EN69" s="499" t="s">
        <v>562</v>
      </c>
      <c r="EO69" s="534">
        <v>7</v>
      </c>
      <c r="EP69" s="499">
        <v>0</v>
      </c>
      <c r="EQ69" s="499" t="s">
        <v>562</v>
      </c>
      <c r="ER69" s="498">
        <v>7</v>
      </c>
      <c r="ES69" s="499">
        <v>0</v>
      </c>
      <c r="ET69" s="499" t="s">
        <v>562</v>
      </c>
      <c r="EU69" s="534">
        <v>7</v>
      </c>
      <c r="EV69" s="499">
        <v>0</v>
      </c>
      <c r="EW69" s="499" t="s">
        <v>562</v>
      </c>
      <c r="EX69" s="498">
        <v>320</v>
      </c>
      <c r="EY69" s="499">
        <v>0</v>
      </c>
      <c r="EZ69" s="499" t="s">
        <v>562</v>
      </c>
      <c r="FA69" s="534">
        <v>7</v>
      </c>
      <c r="FB69" s="499">
        <v>0</v>
      </c>
      <c r="FC69" s="499" t="s">
        <v>562</v>
      </c>
      <c r="FD69" s="498">
        <v>7</v>
      </c>
      <c r="FE69" s="499">
        <v>0</v>
      </c>
      <c r="FF69" s="499" t="s">
        <v>562</v>
      </c>
      <c r="FG69" s="534">
        <v>7</v>
      </c>
      <c r="FH69" s="499">
        <v>0</v>
      </c>
      <c r="FI69" s="499" t="s">
        <v>562</v>
      </c>
      <c r="FJ69" s="498">
        <v>320</v>
      </c>
      <c r="FK69" s="499">
        <v>0</v>
      </c>
      <c r="FL69" s="499" t="s">
        <v>562</v>
      </c>
      <c r="FM69" s="534">
        <v>7</v>
      </c>
      <c r="FN69" s="499">
        <v>0</v>
      </c>
      <c r="FO69" s="499" t="s">
        <v>562</v>
      </c>
      <c r="FP69" s="501">
        <f t="shared" si="10"/>
        <v>2367</v>
      </c>
      <c r="FQ69" s="502" t="s">
        <v>8</v>
      </c>
      <c r="FR69" s="489" t="s">
        <v>412</v>
      </c>
      <c r="FS69" s="502" t="s">
        <v>563</v>
      </c>
      <c r="FT69" s="502" t="s">
        <v>1350</v>
      </c>
      <c r="FU69" s="502" t="s">
        <v>1352</v>
      </c>
      <c r="FV69" s="502" t="s">
        <v>1351</v>
      </c>
      <c r="FW69" s="502" t="s">
        <v>8</v>
      </c>
      <c r="FX69" s="502" t="s">
        <v>10</v>
      </c>
      <c r="FY69" s="489" t="s">
        <v>355</v>
      </c>
      <c r="FZ69" s="489" t="s">
        <v>1355</v>
      </c>
      <c r="GA69" s="502">
        <v>3778828</v>
      </c>
      <c r="GB69" s="502" t="s">
        <v>1324</v>
      </c>
    </row>
    <row r="70" spans="1:184" s="503" customFormat="1" ht="90.75" customHeight="1" x14ac:dyDescent="0.25">
      <c r="A70" s="502" t="s">
        <v>404</v>
      </c>
      <c r="B70" s="490"/>
      <c r="C70" s="489" t="s">
        <v>517</v>
      </c>
      <c r="D70" s="490"/>
      <c r="E70" s="489" t="s">
        <v>518</v>
      </c>
      <c r="F70" s="489" t="s">
        <v>519</v>
      </c>
      <c r="G70" s="491" t="s">
        <v>107</v>
      </c>
      <c r="H70" s="491" t="s">
        <v>108</v>
      </c>
      <c r="I70" s="492" t="s">
        <v>117</v>
      </c>
      <c r="J70" s="491" t="s">
        <v>117</v>
      </c>
      <c r="K70" s="493">
        <v>45292</v>
      </c>
      <c r="L70" s="491" t="s">
        <v>118</v>
      </c>
      <c r="M70" s="490"/>
      <c r="N70" s="490">
        <v>0.5</v>
      </c>
      <c r="O70" s="490">
        <f t="shared" ref="O70:AM70" si="21">N70+2%</f>
        <v>0.52</v>
      </c>
      <c r="P70" s="490">
        <f t="shared" si="21"/>
        <v>0.54</v>
      </c>
      <c r="Q70" s="490">
        <f t="shared" si="21"/>
        <v>0.56000000000000005</v>
      </c>
      <c r="R70" s="490">
        <f t="shared" si="21"/>
        <v>0.58000000000000007</v>
      </c>
      <c r="S70" s="490">
        <f t="shared" si="21"/>
        <v>0.60000000000000009</v>
      </c>
      <c r="T70" s="490">
        <f t="shared" si="21"/>
        <v>0.62000000000000011</v>
      </c>
      <c r="U70" s="490">
        <f t="shared" si="21"/>
        <v>0.64000000000000012</v>
      </c>
      <c r="V70" s="490">
        <f t="shared" si="21"/>
        <v>0.66000000000000014</v>
      </c>
      <c r="W70" s="490">
        <f t="shared" si="21"/>
        <v>0.68000000000000016</v>
      </c>
      <c r="X70" s="490">
        <f t="shared" si="21"/>
        <v>0.70000000000000018</v>
      </c>
      <c r="Y70" s="490">
        <f t="shared" si="21"/>
        <v>0.7200000000000002</v>
      </c>
      <c r="Z70" s="490">
        <f t="shared" si="21"/>
        <v>0.74000000000000021</v>
      </c>
      <c r="AA70" s="490">
        <f t="shared" si="21"/>
        <v>0.76000000000000023</v>
      </c>
      <c r="AB70" s="490">
        <f t="shared" si="21"/>
        <v>0.78000000000000025</v>
      </c>
      <c r="AC70" s="490">
        <f t="shared" si="21"/>
        <v>0.80000000000000027</v>
      </c>
      <c r="AD70" s="490">
        <f t="shared" si="21"/>
        <v>0.82000000000000028</v>
      </c>
      <c r="AE70" s="490">
        <f t="shared" si="21"/>
        <v>0.8400000000000003</v>
      </c>
      <c r="AF70" s="490">
        <f t="shared" si="21"/>
        <v>0.86000000000000032</v>
      </c>
      <c r="AG70" s="490">
        <f t="shared" si="21"/>
        <v>0.88000000000000034</v>
      </c>
      <c r="AH70" s="490">
        <f t="shared" si="21"/>
        <v>0.90000000000000036</v>
      </c>
      <c r="AI70" s="490">
        <f t="shared" si="21"/>
        <v>0.92000000000000037</v>
      </c>
      <c r="AJ70" s="490">
        <f t="shared" si="21"/>
        <v>0.94000000000000039</v>
      </c>
      <c r="AK70" s="490">
        <f t="shared" si="21"/>
        <v>0.96000000000000041</v>
      </c>
      <c r="AL70" s="490">
        <f t="shared" si="21"/>
        <v>0.98000000000000043</v>
      </c>
      <c r="AM70" s="490">
        <f t="shared" si="21"/>
        <v>1.0000000000000004</v>
      </c>
      <c r="AN70" s="490">
        <v>1</v>
      </c>
      <c r="AO70" s="490">
        <v>1</v>
      </c>
      <c r="AP70" s="489" t="s">
        <v>564</v>
      </c>
      <c r="AQ70" s="548">
        <v>3.0000000000000001E-3</v>
      </c>
      <c r="AR70" s="489" t="s">
        <v>565</v>
      </c>
      <c r="AS70" s="489" t="s">
        <v>566</v>
      </c>
      <c r="AT70" s="491" t="s">
        <v>1452</v>
      </c>
      <c r="AU70" s="491" t="s">
        <v>287</v>
      </c>
      <c r="AV70" s="491" t="s">
        <v>288</v>
      </c>
      <c r="AW70" s="491" t="s">
        <v>275</v>
      </c>
      <c r="AX70" s="491" t="s">
        <v>115</v>
      </c>
      <c r="AY70" s="491" t="s">
        <v>116</v>
      </c>
      <c r="AZ70" s="491" t="s">
        <v>289</v>
      </c>
      <c r="BA70" s="491" t="s">
        <v>117</v>
      </c>
      <c r="BB70" s="491" t="s">
        <v>117</v>
      </c>
      <c r="BC70" s="496">
        <v>45170</v>
      </c>
      <c r="BD70" s="497" t="s">
        <v>118</v>
      </c>
      <c r="BE70" s="497" t="s">
        <v>567</v>
      </c>
      <c r="BF70" s="497" t="s">
        <v>567</v>
      </c>
      <c r="BG70" s="497" t="s">
        <v>567</v>
      </c>
      <c r="BH70" s="497" t="s">
        <v>567</v>
      </c>
      <c r="BI70" s="497" t="s">
        <v>567</v>
      </c>
      <c r="BJ70" s="497" t="s">
        <v>567</v>
      </c>
      <c r="BK70" s="497" t="s">
        <v>567</v>
      </c>
      <c r="BL70" s="497" t="s">
        <v>567</v>
      </c>
      <c r="BM70" s="497" t="s">
        <v>567</v>
      </c>
      <c r="BN70" s="497" t="s">
        <v>567</v>
      </c>
      <c r="BO70" s="497" t="s">
        <v>567</v>
      </c>
      <c r="BP70" s="497" t="s">
        <v>567</v>
      </c>
      <c r="BQ70" s="497" t="s">
        <v>567</v>
      </c>
      <c r="BR70" s="497" t="s">
        <v>567</v>
      </c>
      <c r="BS70" s="497" t="s">
        <v>567</v>
      </c>
      <c r="BT70" s="497" t="s">
        <v>567</v>
      </c>
      <c r="BU70" s="497" t="s">
        <v>567</v>
      </c>
      <c r="BV70" s="497" t="s">
        <v>567</v>
      </c>
      <c r="BW70" s="497" t="s">
        <v>567</v>
      </c>
      <c r="BX70" s="497" t="s">
        <v>567</v>
      </c>
      <c r="BY70" s="497" t="s">
        <v>567</v>
      </c>
      <c r="BZ70" s="497" t="s">
        <v>567</v>
      </c>
      <c r="CA70" s="497" t="s">
        <v>567</v>
      </c>
      <c r="CB70" s="497" t="s">
        <v>567</v>
      </c>
      <c r="CC70" s="497" t="s">
        <v>568</v>
      </c>
      <c r="CD70" s="497" t="s">
        <v>568</v>
      </c>
      <c r="CE70" s="497" t="s">
        <v>568</v>
      </c>
      <c r="CF70" s="497" t="s">
        <v>568</v>
      </c>
      <c r="CG70" s="490">
        <v>1</v>
      </c>
      <c r="CH70" s="498">
        <v>210</v>
      </c>
      <c r="CI70" s="498">
        <v>210</v>
      </c>
      <c r="CJ70" s="499" t="s">
        <v>119</v>
      </c>
      <c r="CK70" s="500">
        <v>7769</v>
      </c>
      <c r="CL70" s="498">
        <v>210</v>
      </c>
      <c r="CM70" s="498">
        <v>210</v>
      </c>
      <c r="CN70" s="499" t="s">
        <v>119</v>
      </c>
      <c r="CO70" s="500">
        <v>7769</v>
      </c>
      <c r="CP70" s="498">
        <v>210</v>
      </c>
      <c r="CQ70" s="498">
        <v>0</v>
      </c>
      <c r="CR70" s="499" t="s">
        <v>119</v>
      </c>
      <c r="CS70" s="498">
        <v>210</v>
      </c>
      <c r="CT70" s="498">
        <v>0</v>
      </c>
      <c r="CU70" s="499" t="s">
        <v>119</v>
      </c>
      <c r="CV70" s="498">
        <v>210</v>
      </c>
      <c r="CW70" s="498">
        <v>0</v>
      </c>
      <c r="CX70" s="499" t="s">
        <v>119</v>
      </c>
      <c r="CY70" s="498">
        <v>210</v>
      </c>
      <c r="CZ70" s="498">
        <v>0</v>
      </c>
      <c r="DA70" s="499" t="s">
        <v>119</v>
      </c>
      <c r="DB70" s="498">
        <v>210</v>
      </c>
      <c r="DC70" s="498">
        <v>0</v>
      </c>
      <c r="DD70" s="499" t="s">
        <v>119</v>
      </c>
      <c r="DE70" s="498">
        <v>210</v>
      </c>
      <c r="DF70" s="498">
        <v>0</v>
      </c>
      <c r="DG70" s="499" t="s">
        <v>119</v>
      </c>
      <c r="DH70" s="498">
        <v>210</v>
      </c>
      <c r="DI70" s="498">
        <v>0</v>
      </c>
      <c r="DJ70" s="499" t="s">
        <v>119</v>
      </c>
      <c r="DK70" s="498">
        <v>210</v>
      </c>
      <c r="DL70" s="498">
        <v>0</v>
      </c>
      <c r="DM70" s="499" t="s">
        <v>119</v>
      </c>
      <c r="DN70" s="498">
        <v>210</v>
      </c>
      <c r="DO70" s="498">
        <v>0</v>
      </c>
      <c r="DP70" s="499" t="s">
        <v>119</v>
      </c>
      <c r="DQ70" s="498">
        <v>210</v>
      </c>
      <c r="DR70" s="498">
        <v>0</v>
      </c>
      <c r="DS70" s="489" t="s">
        <v>119</v>
      </c>
      <c r="DT70" s="498">
        <v>210</v>
      </c>
      <c r="DU70" s="498">
        <v>0</v>
      </c>
      <c r="DV70" s="489" t="s">
        <v>119</v>
      </c>
      <c r="DW70" s="498">
        <v>210</v>
      </c>
      <c r="DX70" s="498">
        <v>0</v>
      </c>
      <c r="DY70" s="489" t="s">
        <v>119</v>
      </c>
      <c r="DZ70" s="498">
        <v>210</v>
      </c>
      <c r="EA70" s="498">
        <v>0</v>
      </c>
      <c r="EB70" s="489" t="s">
        <v>119</v>
      </c>
      <c r="EC70" s="498">
        <v>210</v>
      </c>
      <c r="ED70" s="498">
        <v>0</v>
      </c>
      <c r="EE70" s="489" t="s">
        <v>119</v>
      </c>
      <c r="EF70" s="498">
        <v>210</v>
      </c>
      <c r="EG70" s="498">
        <v>0</v>
      </c>
      <c r="EH70" s="499" t="s">
        <v>119</v>
      </c>
      <c r="EI70" s="498">
        <v>210</v>
      </c>
      <c r="EJ70" s="498">
        <v>0</v>
      </c>
      <c r="EK70" s="499" t="s">
        <v>119</v>
      </c>
      <c r="EL70" s="498">
        <v>210</v>
      </c>
      <c r="EM70" s="498">
        <v>0</v>
      </c>
      <c r="EN70" s="499" t="s">
        <v>119</v>
      </c>
      <c r="EO70" s="498">
        <v>210</v>
      </c>
      <c r="EP70" s="498">
        <v>0</v>
      </c>
      <c r="EQ70" s="499" t="s">
        <v>119</v>
      </c>
      <c r="ER70" s="498">
        <v>210</v>
      </c>
      <c r="ES70" s="498">
        <v>0</v>
      </c>
      <c r="ET70" s="499" t="s">
        <v>119</v>
      </c>
      <c r="EU70" s="498">
        <v>210</v>
      </c>
      <c r="EV70" s="498">
        <v>0</v>
      </c>
      <c r="EW70" s="499" t="s">
        <v>119</v>
      </c>
      <c r="EX70" s="498">
        <v>210</v>
      </c>
      <c r="EY70" s="498">
        <v>0</v>
      </c>
      <c r="EZ70" s="499" t="s">
        <v>119</v>
      </c>
      <c r="FA70" s="498">
        <v>210</v>
      </c>
      <c r="FB70" s="498">
        <v>0</v>
      </c>
      <c r="FC70" s="499" t="s">
        <v>119</v>
      </c>
      <c r="FD70" s="498">
        <v>210</v>
      </c>
      <c r="FE70" s="498">
        <v>0</v>
      </c>
      <c r="FF70" s="499" t="s">
        <v>119</v>
      </c>
      <c r="FG70" s="498">
        <v>210</v>
      </c>
      <c r="FH70" s="498">
        <v>0</v>
      </c>
      <c r="FI70" s="499" t="s">
        <v>119</v>
      </c>
      <c r="FJ70" s="498">
        <v>210</v>
      </c>
      <c r="FK70" s="498">
        <v>0</v>
      </c>
      <c r="FL70" s="499" t="s">
        <v>119</v>
      </c>
      <c r="FM70" s="498">
        <v>210</v>
      </c>
      <c r="FN70" s="498">
        <v>0</v>
      </c>
      <c r="FO70" s="499" t="s">
        <v>119</v>
      </c>
      <c r="FP70" s="501">
        <f t="shared" si="10"/>
        <v>5880</v>
      </c>
      <c r="FQ70" s="502" t="s">
        <v>8</v>
      </c>
      <c r="FR70" s="502" t="s">
        <v>10</v>
      </c>
      <c r="FS70" s="502" t="s">
        <v>301</v>
      </c>
      <c r="FT70" s="502" t="s">
        <v>1327</v>
      </c>
      <c r="FU70" s="502">
        <v>3778914</v>
      </c>
      <c r="FV70" s="502" t="s">
        <v>1315</v>
      </c>
      <c r="FW70" s="549"/>
      <c r="FX70" s="549"/>
      <c r="FY70" s="502"/>
      <c r="FZ70" s="502"/>
      <c r="GA70" s="502"/>
      <c r="GB70" s="502"/>
    </row>
    <row r="71" spans="1:184" s="503" customFormat="1" ht="90.75" customHeight="1" x14ac:dyDescent="0.25">
      <c r="A71" s="502" t="s">
        <v>404</v>
      </c>
      <c r="B71" s="490"/>
      <c r="C71" s="489" t="s">
        <v>517</v>
      </c>
      <c r="D71" s="490"/>
      <c r="E71" s="489" t="s">
        <v>518</v>
      </c>
      <c r="F71" s="489" t="s">
        <v>519</v>
      </c>
      <c r="G71" s="491" t="s">
        <v>107</v>
      </c>
      <c r="H71" s="491" t="s">
        <v>108</v>
      </c>
      <c r="I71" s="492" t="s">
        <v>117</v>
      </c>
      <c r="J71" s="491" t="s">
        <v>117</v>
      </c>
      <c r="K71" s="493">
        <v>45292</v>
      </c>
      <c r="L71" s="491" t="s">
        <v>118</v>
      </c>
      <c r="M71" s="490"/>
      <c r="N71" s="490">
        <v>0.5</v>
      </c>
      <c r="O71" s="490">
        <f t="shared" ref="O71:AM71" si="22">N71+2%</f>
        <v>0.52</v>
      </c>
      <c r="P71" s="490">
        <f t="shared" si="22"/>
        <v>0.54</v>
      </c>
      <c r="Q71" s="490">
        <f t="shared" si="22"/>
        <v>0.56000000000000005</v>
      </c>
      <c r="R71" s="490">
        <f t="shared" si="22"/>
        <v>0.58000000000000007</v>
      </c>
      <c r="S71" s="490">
        <f t="shared" si="22"/>
        <v>0.60000000000000009</v>
      </c>
      <c r="T71" s="490">
        <f t="shared" si="22"/>
        <v>0.62000000000000011</v>
      </c>
      <c r="U71" s="490">
        <f t="shared" si="22"/>
        <v>0.64000000000000012</v>
      </c>
      <c r="V71" s="490">
        <f t="shared" si="22"/>
        <v>0.66000000000000014</v>
      </c>
      <c r="W71" s="490">
        <f t="shared" si="22"/>
        <v>0.68000000000000016</v>
      </c>
      <c r="X71" s="490">
        <f t="shared" si="22"/>
        <v>0.70000000000000018</v>
      </c>
      <c r="Y71" s="490">
        <f t="shared" si="22"/>
        <v>0.7200000000000002</v>
      </c>
      <c r="Z71" s="490">
        <f t="shared" si="22"/>
        <v>0.74000000000000021</v>
      </c>
      <c r="AA71" s="490">
        <f t="shared" si="22"/>
        <v>0.76000000000000023</v>
      </c>
      <c r="AB71" s="490">
        <f t="shared" si="22"/>
        <v>0.78000000000000025</v>
      </c>
      <c r="AC71" s="490">
        <f t="shared" si="22"/>
        <v>0.80000000000000027</v>
      </c>
      <c r="AD71" s="490">
        <f t="shared" si="22"/>
        <v>0.82000000000000028</v>
      </c>
      <c r="AE71" s="490">
        <f t="shared" si="22"/>
        <v>0.8400000000000003</v>
      </c>
      <c r="AF71" s="490">
        <f t="shared" si="22"/>
        <v>0.86000000000000032</v>
      </c>
      <c r="AG71" s="490">
        <f t="shared" si="22"/>
        <v>0.88000000000000034</v>
      </c>
      <c r="AH71" s="490">
        <f t="shared" si="22"/>
        <v>0.90000000000000036</v>
      </c>
      <c r="AI71" s="490">
        <f t="shared" si="22"/>
        <v>0.92000000000000037</v>
      </c>
      <c r="AJ71" s="490">
        <f t="shared" si="22"/>
        <v>0.94000000000000039</v>
      </c>
      <c r="AK71" s="490">
        <f t="shared" si="22"/>
        <v>0.96000000000000041</v>
      </c>
      <c r="AL71" s="490">
        <f t="shared" si="22"/>
        <v>0.98000000000000043</v>
      </c>
      <c r="AM71" s="490">
        <f t="shared" si="22"/>
        <v>1.0000000000000004</v>
      </c>
      <c r="AN71" s="490">
        <v>1</v>
      </c>
      <c r="AO71" s="490">
        <v>1</v>
      </c>
      <c r="AP71" s="489" t="s">
        <v>569</v>
      </c>
      <c r="AQ71" s="548">
        <v>3.0000000000000001E-3</v>
      </c>
      <c r="AR71" s="489" t="s">
        <v>570</v>
      </c>
      <c r="AS71" s="489" t="s">
        <v>230</v>
      </c>
      <c r="AT71" s="491" t="s">
        <v>1452</v>
      </c>
      <c r="AU71" s="491" t="s">
        <v>333</v>
      </c>
      <c r="AV71" s="491" t="s">
        <v>334</v>
      </c>
      <c r="AW71" s="491" t="s">
        <v>107</v>
      </c>
      <c r="AX71" s="491" t="s">
        <v>108</v>
      </c>
      <c r="AY71" s="491" t="s">
        <v>116</v>
      </c>
      <c r="AZ71" s="491">
        <v>451</v>
      </c>
      <c r="BA71" s="491" t="s">
        <v>117</v>
      </c>
      <c r="BB71" s="491" t="s">
        <v>117</v>
      </c>
      <c r="BC71" s="507">
        <v>45292</v>
      </c>
      <c r="BD71" s="497" t="s">
        <v>181</v>
      </c>
      <c r="BE71" s="507"/>
      <c r="BF71" s="490">
        <v>0.05</v>
      </c>
      <c r="BG71" s="490">
        <v>0.1</v>
      </c>
      <c r="BH71" s="490">
        <v>0.4</v>
      </c>
      <c r="BI71" s="490">
        <v>0.6</v>
      </c>
      <c r="BJ71" s="490">
        <v>0.8</v>
      </c>
      <c r="BK71" s="490">
        <v>0.9</v>
      </c>
      <c r="BL71" s="490">
        <v>1</v>
      </c>
      <c r="BM71" s="497"/>
      <c r="BN71" s="497"/>
      <c r="BO71" s="497"/>
      <c r="BP71" s="497"/>
      <c r="BQ71" s="497"/>
      <c r="BR71" s="497"/>
      <c r="BS71" s="497"/>
      <c r="BT71" s="497"/>
      <c r="BU71" s="497"/>
      <c r="BV71" s="497"/>
      <c r="BW71" s="497"/>
      <c r="BX71" s="497"/>
      <c r="BY71" s="497"/>
      <c r="BZ71" s="497"/>
      <c r="CA71" s="497"/>
      <c r="CB71" s="497"/>
      <c r="CC71" s="497"/>
      <c r="CD71" s="497"/>
      <c r="CE71" s="497"/>
      <c r="CF71" s="497"/>
      <c r="CG71" s="490">
        <v>1</v>
      </c>
      <c r="CH71" s="499"/>
      <c r="CI71" s="499"/>
      <c r="CJ71" s="499"/>
      <c r="CK71" s="489"/>
      <c r="CL71" s="498">
        <v>14</v>
      </c>
      <c r="CM71" s="498">
        <v>14</v>
      </c>
      <c r="CN71" s="499" t="s">
        <v>495</v>
      </c>
      <c r="CO71" s="489"/>
      <c r="CP71" s="498">
        <v>280</v>
      </c>
      <c r="CQ71" s="498">
        <v>0</v>
      </c>
      <c r="CR71" s="499" t="s">
        <v>495</v>
      </c>
      <c r="CS71" s="498">
        <v>14</v>
      </c>
      <c r="CT71" s="498">
        <v>0</v>
      </c>
      <c r="CU71" s="499" t="s">
        <v>495</v>
      </c>
      <c r="CV71" s="498">
        <v>14</v>
      </c>
      <c r="CW71" s="498">
        <v>0</v>
      </c>
      <c r="CX71" s="499" t="s">
        <v>495</v>
      </c>
      <c r="CY71" s="498">
        <v>15</v>
      </c>
      <c r="CZ71" s="498">
        <v>0</v>
      </c>
      <c r="DA71" s="499" t="s">
        <v>495</v>
      </c>
      <c r="DB71" s="498">
        <v>13</v>
      </c>
      <c r="DC71" s="498">
        <v>0</v>
      </c>
      <c r="DD71" s="499" t="s">
        <v>495</v>
      </c>
      <c r="DE71" s="498">
        <v>14</v>
      </c>
      <c r="DF71" s="498">
        <v>0</v>
      </c>
      <c r="DG71" s="499" t="s">
        <v>495</v>
      </c>
      <c r="DH71" s="499"/>
      <c r="DI71" s="499"/>
      <c r="DJ71" s="499"/>
      <c r="DK71" s="499"/>
      <c r="DL71" s="499"/>
      <c r="DM71" s="499"/>
      <c r="DN71" s="499"/>
      <c r="DO71" s="499"/>
      <c r="DP71" s="499"/>
      <c r="DQ71" s="499"/>
      <c r="DR71" s="499"/>
      <c r="DS71" s="489"/>
      <c r="DT71" s="499"/>
      <c r="DU71" s="499"/>
      <c r="DV71" s="489"/>
      <c r="DW71" s="499"/>
      <c r="DX71" s="499"/>
      <c r="DY71" s="489"/>
      <c r="DZ71" s="499"/>
      <c r="EA71" s="499"/>
      <c r="EB71" s="489"/>
      <c r="EC71" s="499"/>
      <c r="ED71" s="499"/>
      <c r="EE71" s="489"/>
      <c r="EF71" s="499"/>
      <c r="EG71" s="499"/>
      <c r="EH71" s="499"/>
      <c r="EI71" s="499"/>
      <c r="EJ71" s="499"/>
      <c r="EK71" s="499"/>
      <c r="EL71" s="499"/>
      <c r="EM71" s="499"/>
      <c r="EN71" s="499"/>
      <c r="EO71" s="499"/>
      <c r="EP71" s="499"/>
      <c r="EQ71" s="499"/>
      <c r="ER71" s="499"/>
      <c r="ES71" s="499"/>
      <c r="ET71" s="499"/>
      <c r="EU71" s="499"/>
      <c r="EV71" s="499"/>
      <c r="EW71" s="499"/>
      <c r="EX71" s="499"/>
      <c r="EY71" s="499"/>
      <c r="EZ71" s="499"/>
      <c r="FA71" s="499"/>
      <c r="FB71" s="499"/>
      <c r="FC71" s="499"/>
      <c r="FD71" s="499"/>
      <c r="FE71" s="499"/>
      <c r="FF71" s="499"/>
      <c r="FG71" s="499"/>
      <c r="FH71" s="499"/>
      <c r="FI71" s="499"/>
      <c r="FJ71" s="499"/>
      <c r="FK71" s="499"/>
      <c r="FL71" s="499"/>
      <c r="FM71" s="499"/>
      <c r="FN71" s="499"/>
      <c r="FO71" s="499"/>
      <c r="FP71" s="501">
        <f t="shared" si="10"/>
        <v>364</v>
      </c>
      <c r="FQ71" s="502" t="s">
        <v>8</v>
      </c>
      <c r="FR71" s="502" t="s">
        <v>412</v>
      </c>
      <c r="FS71" s="502" t="s">
        <v>571</v>
      </c>
      <c r="FT71" s="502" t="s">
        <v>1350</v>
      </c>
      <c r="FU71" s="502" t="s">
        <v>1352</v>
      </c>
      <c r="FV71" s="502" t="s">
        <v>1351</v>
      </c>
      <c r="FW71" s="502"/>
      <c r="FX71" s="502"/>
      <c r="FY71" s="502"/>
      <c r="FZ71" s="502"/>
      <c r="GA71" s="502"/>
      <c r="GB71" s="502"/>
    </row>
    <row r="72" spans="1:184" s="503" customFormat="1" ht="90.75" customHeight="1" x14ac:dyDescent="0.25">
      <c r="A72" s="502" t="s">
        <v>404</v>
      </c>
      <c r="B72" s="490"/>
      <c r="C72" s="489" t="s">
        <v>517</v>
      </c>
      <c r="D72" s="490"/>
      <c r="E72" s="489" t="s">
        <v>518</v>
      </c>
      <c r="F72" s="489" t="s">
        <v>519</v>
      </c>
      <c r="G72" s="491" t="s">
        <v>107</v>
      </c>
      <c r="H72" s="491" t="s">
        <v>108</v>
      </c>
      <c r="I72" s="492" t="s">
        <v>117</v>
      </c>
      <c r="J72" s="491" t="s">
        <v>117</v>
      </c>
      <c r="K72" s="493">
        <v>45292</v>
      </c>
      <c r="L72" s="491" t="s">
        <v>118</v>
      </c>
      <c r="M72" s="490"/>
      <c r="N72" s="490">
        <v>0.5</v>
      </c>
      <c r="O72" s="490">
        <f t="shared" ref="O72:AM72" si="23">N72+2%</f>
        <v>0.52</v>
      </c>
      <c r="P72" s="490">
        <f t="shared" si="23"/>
        <v>0.54</v>
      </c>
      <c r="Q72" s="490">
        <f t="shared" si="23"/>
        <v>0.56000000000000005</v>
      </c>
      <c r="R72" s="490">
        <f t="shared" si="23"/>
        <v>0.58000000000000007</v>
      </c>
      <c r="S72" s="490">
        <f t="shared" si="23"/>
        <v>0.60000000000000009</v>
      </c>
      <c r="T72" s="490">
        <f t="shared" si="23"/>
        <v>0.62000000000000011</v>
      </c>
      <c r="U72" s="490">
        <f t="shared" si="23"/>
        <v>0.64000000000000012</v>
      </c>
      <c r="V72" s="490">
        <f t="shared" si="23"/>
        <v>0.66000000000000014</v>
      </c>
      <c r="W72" s="490">
        <f t="shared" si="23"/>
        <v>0.68000000000000016</v>
      </c>
      <c r="X72" s="490">
        <f t="shared" si="23"/>
        <v>0.70000000000000018</v>
      </c>
      <c r="Y72" s="490">
        <f t="shared" si="23"/>
        <v>0.7200000000000002</v>
      </c>
      <c r="Z72" s="490">
        <f t="shared" si="23"/>
        <v>0.74000000000000021</v>
      </c>
      <c r="AA72" s="490">
        <f t="shared" si="23"/>
        <v>0.76000000000000023</v>
      </c>
      <c r="AB72" s="490">
        <f t="shared" si="23"/>
        <v>0.78000000000000025</v>
      </c>
      <c r="AC72" s="490">
        <f t="shared" si="23"/>
        <v>0.80000000000000027</v>
      </c>
      <c r="AD72" s="490">
        <f t="shared" si="23"/>
        <v>0.82000000000000028</v>
      </c>
      <c r="AE72" s="490">
        <f t="shared" si="23"/>
        <v>0.8400000000000003</v>
      </c>
      <c r="AF72" s="490">
        <f t="shared" si="23"/>
        <v>0.86000000000000032</v>
      </c>
      <c r="AG72" s="490">
        <f t="shared" si="23"/>
        <v>0.88000000000000034</v>
      </c>
      <c r="AH72" s="490">
        <f t="shared" si="23"/>
        <v>0.90000000000000036</v>
      </c>
      <c r="AI72" s="490">
        <f t="shared" si="23"/>
        <v>0.92000000000000037</v>
      </c>
      <c r="AJ72" s="490">
        <f t="shared" si="23"/>
        <v>0.94000000000000039</v>
      </c>
      <c r="AK72" s="490">
        <f t="shared" si="23"/>
        <v>0.96000000000000041</v>
      </c>
      <c r="AL72" s="490">
        <f t="shared" si="23"/>
        <v>0.98000000000000043</v>
      </c>
      <c r="AM72" s="490">
        <f t="shared" si="23"/>
        <v>1.0000000000000004</v>
      </c>
      <c r="AN72" s="490">
        <v>1</v>
      </c>
      <c r="AO72" s="490">
        <v>1</v>
      </c>
      <c r="AP72" s="489" t="s">
        <v>572</v>
      </c>
      <c r="AQ72" s="548">
        <v>3.0000000000000001E-3</v>
      </c>
      <c r="AR72" s="489" t="s">
        <v>573</v>
      </c>
      <c r="AS72" s="489" t="s">
        <v>574</v>
      </c>
      <c r="AT72" s="491" t="s">
        <v>1452</v>
      </c>
      <c r="AU72" s="491" t="s">
        <v>333</v>
      </c>
      <c r="AV72" s="491" t="s">
        <v>334</v>
      </c>
      <c r="AW72" s="491" t="s">
        <v>107</v>
      </c>
      <c r="AX72" s="491" t="s">
        <v>108</v>
      </c>
      <c r="AY72" s="491" t="s">
        <v>134</v>
      </c>
      <c r="AZ72" s="491" t="s">
        <v>117</v>
      </c>
      <c r="BA72" s="491" t="s">
        <v>117</v>
      </c>
      <c r="BB72" s="491" t="s">
        <v>117</v>
      </c>
      <c r="BC72" s="507">
        <v>45292</v>
      </c>
      <c r="BD72" s="496">
        <v>55153</v>
      </c>
      <c r="BE72" s="490"/>
      <c r="BF72" s="490">
        <v>0.05</v>
      </c>
      <c r="BG72" s="490">
        <v>0.15</v>
      </c>
      <c r="BH72" s="490">
        <v>0.25</v>
      </c>
      <c r="BI72" s="490">
        <v>0.35</v>
      </c>
      <c r="BJ72" s="490">
        <v>0.45</v>
      </c>
      <c r="BK72" s="490">
        <v>0.55000000000000004</v>
      </c>
      <c r="BL72" s="490">
        <v>0.6</v>
      </c>
      <c r="BM72" s="490">
        <v>0.62</v>
      </c>
      <c r="BN72" s="490">
        <v>0.64</v>
      </c>
      <c r="BO72" s="490">
        <v>0.66</v>
      </c>
      <c r="BP72" s="490">
        <v>0.68</v>
      </c>
      <c r="BQ72" s="490">
        <v>0.7</v>
      </c>
      <c r="BR72" s="490">
        <v>0.72</v>
      </c>
      <c r="BS72" s="490">
        <v>0.74</v>
      </c>
      <c r="BT72" s="490">
        <v>0.76</v>
      </c>
      <c r="BU72" s="490">
        <v>0.78</v>
      </c>
      <c r="BV72" s="490">
        <v>0.8</v>
      </c>
      <c r="BW72" s="490">
        <v>0.82</v>
      </c>
      <c r="BX72" s="490">
        <v>0.84</v>
      </c>
      <c r="BY72" s="490">
        <v>0.86</v>
      </c>
      <c r="BZ72" s="490">
        <v>0.88</v>
      </c>
      <c r="CA72" s="490">
        <v>0.9</v>
      </c>
      <c r="CB72" s="490">
        <v>0.92</v>
      </c>
      <c r="CC72" s="490">
        <v>0.94</v>
      </c>
      <c r="CD72" s="490">
        <v>0.96</v>
      </c>
      <c r="CE72" s="490">
        <v>0.98</v>
      </c>
      <c r="CF72" s="490">
        <v>1</v>
      </c>
      <c r="CG72" s="490">
        <v>1</v>
      </c>
      <c r="CH72" s="498"/>
      <c r="CI72" s="498"/>
      <c r="CJ72" s="499"/>
      <c r="CK72" s="489"/>
      <c r="CL72" s="498">
        <v>700</v>
      </c>
      <c r="CM72" s="498">
        <v>0</v>
      </c>
      <c r="CN72" s="499" t="s">
        <v>495</v>
      </c>
      <c r="CO72" s="489"/>
      <c r="CP72" s="498">
        <v>1000</v>
      </c>
      <c r="CQ72" s="498">
        <v>0</v>
      </c>
      <c r="CR72" s="499" t="s">
        <v>495</v>
      </c>
      <c r="CS72" s="498">
        <v>700</v>
      </c>
      <c r="CT72" s="498">
        <v>0</v>
      </c>
      <c r="CU72" s="499" t="s">
        <v>495</v>
      </c>
      <c r="CV72" s="498">
        <v>700</v>
      </c>
      <c r="CW72" s="498">
        <v>0</v>
      </c>
      <c r="CX72" s="499" t="s">
        <v>495</v>
      </c>
      <c r="CY72" s="498">
        <v>700</v>
      </c>
      <c r="CZ72" s="498">
        <v>0</v>
      </c>
      <c r="DA72" s="499" t="s">
        <v>495</v>
      </c>
      <c r="DB72" s="498">
        <v>700</v>
      </c>
      <c r="DC72" s="498">
        <v>0</v>
      </c>
      <c r="DD72" s="499" t="s">
        <v>495</v>
      </c>
      <c r="DE72" s="498">
        <v>700</v>
      </c>
      <c r="DF72" s="498">
        <v>0</v>
      </c>
      <c r="DG72" s="499" t="s">
        <v>495</v>
      </c>
      <c r="DH72" s="498">
        <v>344</v>
      </c>
      <c r="DI72" s="498">
        <v>0</v>
      </c>
      <c r="DJ72" s="499" t="s">
        <v>495</v>
      </c>
      <c r="DK72" s="498">
        <v>344</v>
      </c>
      <c r="DL72" s="498">
        <v>0</v>
      </c>
      <c r="DM72" s="499" t="s">
        <v>495</v>
      </c>
      <c r="DN72" s="498">
        <v>344</v>
      </c>
      <c r="DO72" s="498">
        <v>0</v>
      </c>
      <c r="DP72" s="499" t="s">
        <v>495</v>
      </c>
      <c r="DQ72" s="498">
        <v>344</v>
      </c>
      <c r="DR72" s="498">
        <v>0</v>
      </c>
      <c r="DS72" s="499" t="s">
        <v>495</v>
      </c>
      <c r="DT72" s="498">
        <v>344</v>
      </c>
      <c r="DU72" s="498">
        <v>0</v>
      </c>
      <c r="DV72" s="499" t="s">
        <v>495</v>
      </c>
      <c r="DW72" s="498">
        <v>344</v>
      </c>
      <c r="DX72" s="498">
        <v>0</v>
      </c>
      <c r="DY72" s="499" t="s">
        <v>495</v>
      </c>
      <c r="DZ72" s="498">
        <v>344</v>
      </c>
      <c r="EA72" s="498">
        <v>0</v>
      </c>
      <c r="EB72" s="499" t="s">
        <v>495</v>
      </c>
      <c r="EC72" s="498">
        <v>344</v>
      </c>
      <c r="ED72" s="498">
        <v>0</v>
      </c>
      <c r="EE72" s="499" t="s">
        <v>495</v>
      </c>
      <c r="EF72" s="498">
        <v>344</v>
      </c>
      <c r="EG72" s="498">
        <v>0</v>
      </c>
      <c r="EH72" s="499" t="s">
        <v>495</v>
      </c>
      <c r="EI72" s="498">
        <v>344</v>
      </c>
      <c r="EJ72" s="498">
        <v>0</v>
      </c>
      <c r="EK72" s="499" t="s">
        <v>495</v>
      </c>
      <c r="EL72" s="498">
        <v>344</v>
      </c>
      <c r="EM72" s="498">
        <v>0</v>
      </c>
      <c r="EN72" s="499" t="s">
        <v>495</v>
      </c>
      <c r="EO72" s="498">
        <v>344</v>
      </c>
      <c r="EP72" s="498">
        <v>0</v>
      </c>
      <c r="EQ72" s="499" t="s">
        <v>495</v>
      </c>
      <c r="ER72" s="498">
        <v>344</v>
      </c>
      <c r="ES72" s="498">
        <v>0</v>
      </c>
      <c r="ET72" s="499" t="s">
        <v>495</v>
      </c>
      <c r="EU72" s="498">
        <v>344</v>
      </c>
      <c r="EV72" s="498">
        <v>0</v>
      </c>
      <c r="EW72" s="499" t="s">
        <v>495</v>
      </c>
      <c r="EX72" s="498">
        <v>344</v>
      </c>
      <c r="EY72" s="498">
        <v>0</v>
      </c>
      <c r="EZ72" s="499" t="s">
        <v>495</v>
      </c>
      <c r="FA72" s="498">
        <v>344</v>
      </c>
      <c r="FB72" s="498">
        <v>0</v>
      </c>
      <c r="FC72" s="499" t="s">
        <v>495</v>
      </c>
      <c r="FD72" s="498">
        <v>344</v>
      </c>
      <c r="FE72" s="498">
        <v>0</v>
      </c>
      <c r="FF72" s="499" t="s">
        <v>495</v>
      </c>
      <c r="FG72" s="498">
        <v>344</v>
      </c>
      <c r="FH72" s="498">
        <v>0</v>
      </c>
      <c r="FI72" s="499" t="s">
        <v>495</v>
      </c>
      <c r="FJ72" s="498">
        <v>344</v>
      </c>
      <c r="FK72" s="498">
        <v>0</v>
      </c>
      <c r="FL72" s="499" t="s">
        <v>495</v>
      </c>
      <c r="FM72" s="498">
        <v>344</v>
      </c>
      <c r="FN72" s="498">
        <v>0</v>
      </c>
      <c r="FO72" s="499" t="s">
        <v>495</v>
      </c>
      <c r="FP72" s="501">
        <f t="shared" si="10"/>
        <v>12080</v>
      </c>
      <c r="FQ72" s="502" t="s">
        <v>8</v>
      </c>
      <c r="FR72" s="502" t="s">
        <v>412</v>
      </c>
      <c r="FS72" s="502" t="s">
        <v>571</v>
      </c>
      <c r="FT72" s="502" t="s">
        <v>1350</v>
      </c>
      <c r="FU72" s="502" t="s">
        <v>1352</v>
      </c>
      <c r="FV72" s="502" t="s">
        <v>1351</v>
      </c>
      <c r="FW72" s="502"/>
      <c r="FX72" s="502"/>
      <c r="FY72" s="502"/>
      <c r="FZ72" s="502"/>
      <c r="GA72" s="502"/>
      <c r="GB72" s="502"/>
    </row>
    <row r="73" spans="1:184" s="503" customFormat="1" ht="90.75" customHeight="1" x14ac:dyDescent="0.25">
      <c r="A73" s="502" t="s">
        <v>404</v>
      </c>
      <c r="B73" s="490"/>
      <c r="C73" s="489" t="s">
        <v>517</v>
      </c>
      <c r="D73" s="490"/>
      <c r="E73" s="489" t="s">
        <v>518</v>
      </c>
      <c r="F73" s="489" t="s">
        <v>519</v>
      </c>
      <c r="G73" s="491" t="s">
        <v>107</v>
      </c>
      <c r="H73" s="491" t="s">
        <v>108</v>
      </c>
      <c r="I73" s="492" t="s">
        <v>117</v>
      </c>
      <c r="J73" s="491" t="s">
        <v>117</v>
      </c>
      <c r="K73" s="493">
        <v>45292</v>
      </c>
      <c r="L73" s="491" t="s">
        <v>118</v>
      </c>
      <c r="M73" s="490"/>
      <c r="N73" s="490">
        <v>0.5</v>
      </c>
      <c r="O73" s="490">
        <f t="shared" ref="O73:AM73" si="24">N73+2%</f>
        <v>0.52</v>
      </c>
      <c r="P73" s="490">
        <f t="shared" si="24"/>
        <v>0.54</v>
      </c>
      <c r="Q73" s="490">
        <f t="shared" si="24"/>
        <v>0.56000000000000005</v>
      </c>
      <c r="R73" s="490">
        <f t="shared" si="24"/>
        <v>0.58000000000000007</v>
      </c>
      <c r="S73" s="490">
        <f t="shared" si="24"/>
        <v>0.60000000000000009</v>
      </c>
      <c r="T73" s="490">
        <f t="shared" si="24"/>
        <v>0.62000000000000011</v>
      </c>
      <c r="U73" s="490">
        <f t="shared" si="24"/>
        <v>0.64000000000000012</v>
      </c>
      <c r="V73" s="490">
        <f t="shared" si="24"/>
        <v>0.66000000000000014</v>
      </c>
      <c r="W73" s="490">
        <f t="shared" si="24"/>
        <v>0.68000000000000016</v>
      </c>
      <c r="X73" s="490">
        <f t="shared" si="24"/>
        <v>0.70000000000000018</v>
      </c>
      <c r="Y73" s="490">
        <f t="shared" si="24"/>
        <v>0.7200000000000002</v>
      </c>
      <c r="Z73" s="490">
        <f t="shared" si="24"/>
        <v>0.74000000000000021</v>
      </c>
      <c r="AA73" s="490">
        <f t="shared" si="24"/>
        <v>0.76000000000000023</v>
      </c>
      <c r="AB73" s="490">
        <f t="shared" si="24"/>
        <v>0.78000000000000025</v>
      </c>
      <c r="AC73" s="490">
        <f t="shared" si="24"/>
        <v>0.80000000000000027</v>
      </c>
      <c r="AD73" s="490">
        <f t="shared" si="24"/>
        <v>0.82000000000000028</v>
      </c>
      <c r="AE73" s="490">
        <f t="shared" si="24"/>
        <v>0.8400000000000003</v>
      </c>
      <c r="AF73" s="490">
        <f t="shared" si="24"/>
        <v>0.86000000000000032</v>
      </c>
      <c r="AG73" s="490">
        <f t="shared" si="24"/>
        <v>0.88000000000000034</v>
      </c>
      <c r="AH73" s="490">
        <f t="shared" si="24"/>
        <v>0.90000000000000036</v>
      </c>
      <c r="AI73" s="490">
        <f t="shared" si="24"/>
        <v>0.92000000000000037</v>
      </c>
      <c r="AJ73" s="490">
        <f t="shared" si="24"/>
        <v>0.94000000000000039</v>
      </c>
      <c r="AK73" s="490">
        <f t="shared" si="24"/>
        <v>0.96000000000000041</v>
      </c>
      <c r="AL73" s="490">
        <f t="shared" si="24"/>
        <v>0.98000000000000043</v>
      </c>
      <c r="AM73" s="490">
        <f t="shared" si="24"/>
        <v>1.0000000000000004</v>
      </c>
      <c r="AN73" s="490">
        <v>1</v>
      </c>
      <c r="AO73" s="490">
        <v>1</v>
      </c>
      <c r="AP73" s="489" t="s">
        <v>575</v>
      </c>
      <c r="AQ73" s="548">
        <v>3.0000000000000001E-3</v>
      </c>
      <c r="AR73" s="489" t="s">
        <v>576</v>
      </c>
      <c r="AS73" s="489" t="s">
        <v>577</v>
      </c>
      <c r="AT73" s="491" t="s">
        <v>1452</v>
      </c>
      <c r="AU73" s="491" t="s">
        <v>333</v>
      </c>
      <c r="AV73" s="491" t="s">
        <v>578</v>
      </c>
      <c r="AW73" s="491" t="s">
        <v>107</v>
      </c>
      <c r="AX73" s="491" t="s">
        <v>115</v>
      </c>
      <c r="AY73" s="491" t="s">
        <v>134</v>
      </c>
      <c r="AZ73" s="491" t="s">
        <v>117</v>
      </c>
      <c r="BA73" s="491" t="s">
        <v>117</v>
      </c>
      <c r="BB73" s="491" t="s">
        <v>117</v>
      </c>
      <c r="BC73" s="507">
        <v>45658</v>
      </c>
      <c r="BD73" s="552">
        <v>46022</v>
      </c>
      <c r="BE73" s="497"/>
      <c r="BF73" s="497"/>
      <c r="BG73" s="497">
        <v>1</v>
      </c>
      <c r="BH73" s="497"/>
      <c r="BI73" s="497"/>
      <c r="BJ73" s="497"/>
      <c r="BK73" s="497"/>
      <c r="BL73" s="497"/>
      <c r="BM73" s="497"/>
      <c r="BN73" s="497"/>
      <c r="BO73" s="497"/>
      <c r="BP73" s="506"/>
      <c r="BQ73" s="506"/>
      <c r="BR73" s="506"/>
      <c r="BS73" s="506"/>
      <c r="BT73" s="506"/>
      <c r="BU73" s="506"/>
      <c r="BV73" s="506"/>
      <c r="BW73" s="506"/>
      <c r="BX73" s="506"/>
      <c r="BY73" s="506"/>
      <c r="BZ73" s="506"/>
      <c r="CA73" s="506"/>
      <c r="CB73" s="506"/>
      <c r="CC73" s="506"/>
      <c r="CD73" s="506"/>
      <c r="CE73" s="506"/>
      <c r="CF73" s="506"/>
      <c r="CG73" s="520">
        <f>SUM(BE63:CF63)</f>
        <v>1.3</v>
      </c>
      <c r="CH73" s="498"/>
      <c r="CI73" s="498"/>
      <c r="CJ73" s="499"/>
      <c r="CK73" s="489"/>
      <c r="CL73" s="498"/>
      <c r="CM73" s="498"/>
      <c r="CN73" s="499"/>
      <c r="CO73" s="489"/>
      <c r="CP73" s="498">
        <v>300</v>
      </c>
      <c r="CQ73" s="498"/>
      <c r="CR73" s="499" t="s">
        <v>579</v>
      </c>
      <c r="CS73" s="498"/>
      <c r="CT73" s="498"/>
      <c r="CU73" s="499"/>
      <c r="CV73" s="498"/>
      <c r="CW73" s="498"/>
      <c r="CX73" s="499"/>
      <c r="CY73" s="498"/>
      <c r="CZ73" s="498"/>
      <c r="DA73" s="499"/>
      <c r="DB73" s="498"/>
      <c r="DC73" s="498"/>
      <c r="DD73" s="499"/>
      <c r="DE73" s="498"/>
      <c r="DF73" s="498"/>
      <c r="DG73" s="499"/>
      <c r="DH73" s="498"/>
      <c r="DI73" s="498"/>
      <c r="DJ73" s="499"/>
      <c r="DK73" s="498"/>
      <c r="DL73" s="498"/>
      <c r="DM73" s="499"/>
      <c r="DN73" s="498"/>
      <c r="DO73" s="498"/>
      <c r="DP73" s="499"/>
      <c r="DQ73" s="499"/>
      <c r="DR73" s="499"/>
      <c r="DS73" s="499"/>
      <c r="DT73" s="499"/>
      <c r="DU73" s="499"/>
      <c r="DV73" s="499"/>
      <c r="DW73" s="499"/>
      <c r="DX73" s="499"/>
      <c r="DY73" s="499"/>
      <c r="DZ73" s="499"/>
      <c r="EA73" s="499"/>
      <c r="EB73" s="499"/>
      <c r="EC73" s="499"/>
      <c r="ED73" s="499"/>
      <c r="EE73" s="499"/>
      <c r="EF73" s="499"/>
      <c r="EG73" s="499"/>
      <c r="EH73" s="499"/>
      <c r="EI73" s="499"/>
      <c r="EJ73" s="499"/>
      <c r="EK73" s="499"/>
      <c r="EL73" s="499"/>
      <c r="EM73" s="499"/>
      <c r="EN73" s="499"/>
      <c r="EO73" s="499"/>
      <c r="EP73" s="499"/>
      <c r="EQ73" s="499"/>
      <c r="ER73" s="499"/>
      <c r="ES73" s="499"/>
      <c r="ET73" s="499"/>
      <c r="EU73" s="499"/>
      <c r="EV73" s="499"/>
      <c r="EW73" s="499"/>
      <c r="EX73" s="499"/>
      <c r="EY73" s="499"/>
      <c r="EZ73" s="499"/>
      <c r="FA73" s="499"/>
      <c r="FB73" s="499"/>
      <c r="FC73" s="499"/>
      <c r="FD73" s="499"/>
      <c r="FE73" s="499"/>
      <c r="FF73" s="499"/>
      <c r="FG73" s="499"/>
      <c r="FH73" s="499"/>
      <c r="FI73" s="499"/>
      <c r="FJ73" s="489"/>
      <c r="FK73" s="499"/>
      <c r="FL73" s="499"/>
      <c r="FM73" s="499"/>
      <c r="FN73" s="499"/>
      <c r="FO73" s="499"/>
      <c r="FP73" s="501">
        <f t="shared" si="10"/>
        <v>300</v>
      </c>
      <c r="FQ73" s="502" t="s">
        <v>8</v>
      </c>
      <c r="FR73" s="502" t="s">
        <v>10</v>
      </c>
      <c r="FS73" s="502" t="s">
        <v>580</v>
      </c>
      <c r="FT73" s="502" t="s">
        <v>1328</v>
      </c>
      <c r="FU73" s="502">
        <v>3778832</v>
      </c>
      <c r="FV73" s="502" t="s">
        <v>1329</v>
      </c>
      <c r="FW73" s="502"/>
      <c r="FX73" s="502"/>
      <c r="FY73" s="502"/>
      <c r="FZ73" s="502"/>
      <c r="GA73" s="502"/>
      <c r="GB73" s="502"/>
    </row>
    <row r="74" spans="1:184" s="503" customFormat="1" ht="90.75" customHeight="1" x14ac:dyDescent="0.25">
      <c r="A74" s="502" t="s">
        <v>404</v>
      </c>
      <c r="B74" s="490"/>
      <c r="C74" s="489" t="s">
        <v>517</v>
      </c>
      <c r="D74" s="490"/>
      <c r="E74" s="489" t="s">
        <v>518</v>
      </c>
      <c r="F74" s="489" t="s">
        <v>519</v>
      </c>
      <c r="G74" s="491" t="s">
        <v>107</v>
      </c>
      <c r="H74" s="491" t="s">
        <v>108</v>
      </c>
      <c r="I74" s="492" t="s">
        <v>117</v>
      </c>
      <c r="J74" s="491" t="s">
        <v>117</v>
      </c>
      <c r="K74" s="493">
        <v>45292</v>
      </c>
      <c r="L74" s="491" t="s">
        <v>118</v>
      </c>
      <c r="M74" s="490"/>
      <c r="N74" s="490">
        <v>0.5</v>
      </c>
      <c r="O74" s="490">
        <f t="shared" ref="O74:AM74" si="25">N74+2%</f>
        <v>0.52</v>
      </c>
      <c r="P74" s="490">
        <f t="shared" si="25"/>
        <v>0.54</v>
      </c>
      <c r="Q74" s="490">
        <f t="shared" si="25"/>
        <v>0.56000000000000005</v>
      </c>
      <c r="R74" s="490">
        <f t="shared" si="25"/>
        <v>0.58000000000000007</v>
      </c>
      <c r="S74" s="490">
        <f t="shared" si="25"/>
        <v>0.60000000000000009</v>
      </c>
      <c r="T74" s="490">
        <f t="shared" si="25"/>
        <v>0.62000000000000011</v>
      </c>
      <c r="U74" s="490">
        <f t="shared" si="25"/>
        <v>0.64000000000000012</v>
      </c>
      <c r="V74" s="490">
        <f t="shared" si="25"/>
        <v>0.66000000000000014</v>
      </c>
      <c r="W74" s="490">
        <f t="shared" si="25"/>
        <v>0.68000000000000016</v>
      </c>
      <c r="X74" s="490">
        <f t="shared" si="25"/>
        <v>0.70000000000000018</v>
      </c>
      <c r="Y74" s="490">
        <f t="shared" si="25"/>
        <v>0.7200000000000002</v>
      </c>
      <c r="Z74" s="490">
        <f t="shared" si="25"/>
        <v>0.74000000000000021</v>
      </c>
      <c r="AA74" s="490">
        <f t="shared" si="25"/>
        <v>0.76000000000000023</v>
      </c>
      <c r="AB74" s="490">
        <f t="shared" si="25"/>
        <v>0.78000000000000025</v>
      </c>
      <c r="AC74" s="490">
        <f t="shared" si="25"/>
        <v>0.80000000000000027</v>
      </c>
      <c r="AD74" s="490">
        <f t="shared" si="25"/>
        <v>0.82000000000000028</v>
      </c>
      <c r="AE74" s="490">
        <f t="shared" si="25"/>
        <v>0.8400000000000003</v>
      </c>
      <c r="AF74" s="490">
        <f t="shared" si="25"/>
        <v>0.86000000000000032</v>
      </c>
      <c r="AG74" s="490">
        <f t="shared" si="25"/>
        <v>0.88000000000000034</v>
      </c>
      <c r="AH74" s="490">
        <f t="shared" si="25"/>
        <v>0.90000000000000036</v>
      </c>
      <c r="AI74" s="490">
        <f t="shared" si="25"/>
        <v>0.92000000000000037</v>
      </c>
      <c r="AJ74" s="490">
        <f t="shared" si="25"/>
        <v>0.94000000000000039</v>
      </c>
      <c r="AK74" s="490">
        <f t="shared" si="25"/>
        <v>0.96000000000000041</v>
      </c>
      <c r="AL74" s="490">
        <f t="shared" si="25"/>
        <v>0.98000000000000043</v>
      </c>
      <c r="AM74" s="490">
        <f t="shared" si="25"/>
        <v>1.0000000000000004</v>
      </c>
      <c r="AN74" s="490">
        <v>1</v>
      </c>
      <c r="AO74" s="490">
        <v>1</v>
      </c>
      <c r="AP74" s="489" t="s">
        <v>581</v>
      </c>
      <c r="AQ74" s="548">
        <v>3.0000000000000001E-3</v>
      </c>
      <c r="AR74" s="489" t="s">
        <v>582</v>
      </c>
      <c r="AS74" s="489" t="s">
        <v>583</v>
      </c>
      <c r="AT74" s="491" t="s">
        <v>1452</v>
      </c>
      <c r="AU74" s="497" t="s">
        <v>117</v>
      </c>
      <c r="AV74" s="497" t="s">
        <v>117</v>
      </c>
      <c r="AW74" s="497" t="s">
        <v>347</v>
      </c>
      <c r="AX74" s="497" t="s">
        <v>108</v>
      </c>
      <c r="AY74" s="497" t="s">
        <v>134</v>
      </c>
      <c r="AZ74" s="497" t="s">
        <v>117</v>
      </c>
      <c r="BA74" s="497" t="s">
        <v>117</v>
      </c>
      <c r="BB74" s="497" t="s">
        <v>117</v>
      </c>
      <c r="BC74" s="551">
        <v>45292</v>
      </c>
      <c r="BD74" s="552">
        <v>46387</v>
      </c>
      <c r="BE74" s="497"/>
      <c r="BF74" s="490">
        <v>0.1</v>
      </c>
      <c r="BG74" s="490">
        <v>0.2</v>
      </c>
      <c r="BH74" s="490">
        <v>1</v>
      </c>
      <c r="BI74" s="490"/>
      <c r="BJ74" s="497"/>
      <c r="BK74" s="490"/>
      <c r="BL74" s="497"/>
      <c r="BM74" s="497"/>
      <c r="BN74" s="497"/>
      <c r="BO74" s="490"/>
      <c r="BP74" s="497"/>
      <c r="BQ74" s="497"/>
      <c r="BR74" s="497"/>
      <c r="BS74" s="490"/>
      <c r="BT74" s="497"/>
      <c r="BU74" s="497"/>
      <c r="BV74" s="497"/>
      <c r="BW74" s="490"/>
      <c r="BX74" s="497"/>
      <c r="BY74" s="497"/>
      <c r="BZ74" s="497"/>
      <c r="CA74" s="490"/>
      <c r="CB74" s="497"/>
      <c r="CC74" s="497"/>
      <c r="CD74" s="497"/>
      <c r="CE74" s="490"/>
      <c r="CF74" s="497"/>
      <c r="CG74" s="490">
        <v>1</v>
      </c>
      <c r="CH74" s="553"/>
      <c r="CI74" s="553"/>
      <c r="CJ74" s="554"/>
      <c r="CK74" s="554"/>
      <c r="CL74" s="553"/>
      <c r="CM74" s="553"/>
      <c r="CN74" s="554"/>
      <c r="CO74" s="554"/>
      <c r="CP74" s="553">
        <v>700</v>
      </c>
      <c r="CQ74" s="498">
        <v>0</v>
      </c>
      <c r="CR74" s="554" t="s">
        <v>119</v>
      </c>
      <c r="CS74" s="553">
        <v>50</v>
      </c>
      <c r="CT74" s="498">
        <v>0</v>
      </c>
      <c r="CU74" s="554" t="s">
        <v>119</v>
      </c>
      <c r="CV74" s="553">
        <v>52</v>
      </c>
      <c r="CW74" s="498">
        <v>0</v>
      </c>
      <c r="CX74" s="554" t="s">
        <v>119</v>
      </c>
      <c r="CY74" s="553"/>
      <c r="CZ74" s="554"/>
      <c r="DA74" s="554"/>
      <c r="DB74" s="553"/>
      <c r="DC74" s="554"/>
      <c r="DD74" s="554"/>
      <c r="DE74" s="553"/>
      <c r="DF74" s="554"/>
      <c r="DG74" s="554"/>
      <c r="DH74" s="553"/>
      <c r="DI74" s="554"/>
      <c r="DJ74" s="554"/>
      <c r="DK74" s="553"/>
      <c r="DL74" s="554"/>
      <c r="DM74" s="554"/>
      <c r="DN74" s="553"/>
      <c r="DO74" s="554"/>
      <c r="DP74" s="554"/>
      <c r="DQ74" s="553"/>
      <c r="DR74" s="554"/>
      <c r="DS74" s="554"/>
      <c r="DT74" s="553"/>
      <c r="DU74" s="554"/>
      <c r="DV74" s="554"/>
      <c r="DW74" s="553"/>
      <c r="DX74" s="554"/>
      <c r="DY74" s="554"/>
      <c r="DZ74" s="553"/>
      <c r="EA74" s="554"/>
      <c r="EB74" s="554"/>
      <c r="EC74" s="553"/>
      <c r="ED74" s="554"/>
      <c r="EE74" s="554"/>
      <c r="EF74" s="553"/>
      <c r="EG74" s="554"/>
      <c r="EH74" s="554"/>
      <c r="EI74" s="553"/>
      <c r="EJ74" s="554"/>
      <c r="EK74" s="554"/>
      <c r="EL74" s="553"/>
      <c r="EM74" s="554"/>
      <c r="EN74" s="554"/>
      <c r="EO74" s="553"/>
      <c r="EP74" s="554"/>
      <c r="EQ74" s="554"/>
      <c r="ER74" s="553"/>
      <c r="ES74" s="554"/>
      <c r="ET74" s="554"/>
      <c r="EU74" s="553"/>
      <c r="EV74" s="554"/>
      <c r="EW74" s="554"/>
      <c r="EX74" s="553"/>
      <c r="EY74" s="554"/>
      <c r="EZ74" s="554"/>
      <c r="FA74" s="553"/>
      <c r="FB74" s="554"/>
      <c r="FC74" s="554"/>
      <c r="FD74" s="553"/>
      <c r="FE74" s="554"/>
      <c r="FF74" s="554"/>
      <c r="FG74" s="553"/>
      <c r="FH74" s="554"/>
      <c r="FI74" s="554"/>
      <c r="FJ74" s="554"/>
      <c r="FK74" s="554"/>
      <c r="FL74" s="554"/>
      <c r="FM74" s="553"/>
      <c r="FN74" s="554"/>
      <c r="FO74" s="554"/>
      <c r="FP74" s="501">
        <f t="shared" si="10"/>
        <v>802</v>
      </c>
      <c r="FQ74" s="554" t="s">
        <v>20</v>
      </c>
      <c r="FR74" s="502" t="s">
        <v>171</v>
      </c>
      <c r="FS74" s="502" t="s">
        <v>584</v>
      </c>
      <c r="FT74" s="502" t="s">
        <v>1409</v>
      </c>
      <c r="FU74" s="502">
        <v>3358040</v>
      </c>
      <c r="FV74" s="502" t="s">
        <v>1410</v>
      </c>
      <c r="FW74" s="555"/>
      <c r="FX74" s="555"/>
      <c r="FY74" s="554"/>
      <c r="FZ74" s="554"/>
      <c r="GA74" s="554"/>
      <c r="GB74" s="554"/>
    </row>
  </sheetData>
  <autoFilter ref="A12:GB74" xr:uid="{00000000-0001-0000-0000-000000000000}"/>
  <mergeCells count="90">
    <mergeCell ref="AT11:AT12"/>
    <mergeCell ref="FY11:FY12"/>
    <mergeCell ref="FZ11:FZ12"/>
    <mergeCell ref="FT11:FT12"/>
    <mergeCell ref="FU11:FU12"/>
    <mergeCell ref="FV11:FV12"/>
    <mergeCell ref="FW11:FW12"/>
    <mergeCell ref="FX11:FX12"/>
    <mergeCell ref="EX11:EZ11"/>
    <mergeCell ref="FA11:FC11"/>
    <mergeCell ref="FD11:FF11"/>
    <mergeCell ref="BE10:CF11"/>
    <mergeCell ref="CH11:CK11"/>
    <mergeCell ref="EI11:EK11"/>
    <mergeCell ref="EL11:EN11"/>
    <mergeCell ref="EO11:EQ11"/>
    <mergeCell ref="GA11:GA12"/>
    <mergeCell ref="GB11:GB12"/>
    <mergeCell ref="AP10:BB10"/>
    <mergeCell ref="BC10:BD11"/>
    <mergeCell ref="CG10:CG12"/>
    <mergeCell ref="CH10:FP10"/>
    <mergeCell ref="FQ10:FV10"/>
    <mergeCell ref="FW10:GB10"/>
    <mergeCell ref="BA11:BB11"/>
    <mergeCell ref="FG11:FI11"/>
    <mergeCell ref="FJ11:FL11"/>
    <mergeCell ref="FM11:FO11"/>
    <mergeCell ref="FP11:FP12"/>
    <mergeCell ref="FQ11:FQ12"/>
    <mergeCell ref="FR11:FR12"/>
    <mergeCell ref="FS11:FS12"/>
    <mergeCell ref="ER11:ET11"/>
    <mergeCell ref="EU11:EW11"/>
    <mergeCell ref="DT11:DV11"/>
    <mergeCell ref="DW11:DY11"/>
    <mergeCell ref="DZ11:EB11"/>
    <mergeCell ref="EC11:EE11"/>
    <mergeCell ref="EF11:EH11"/>
    <mergeCell ref="DE11:DG11"/>
    <mergeCell ref="DH11:DJ11"/>
    <mergeCell ref="DK11:DM11"/>
    <mergeCell ref="DN11:DP11"/>
    <mergeCell ref="DQ11:DS11"/>
    <mergeCell ref="CH35:CO35"/>
    <mergeCell ref="CS11:CU11"/>
    <mergeCell ref="CV11:CX11"/>
    <mergeCell ref="CY11:DA11"/>
    <mergeCell ref="DB11:DD11"/>
    <mergeCell ref="AZ11:AZ12"/>
    <mergeCell ref="CL11:CO11"/>
    <mergeCell ref="CP11:CR11"/>
    <mergeCell ref="CI28:CK28"/>
    <mergeCell ref="CM28:CO28"/>
    <mergeCell ref="AU11:AU12"/>
    <mergeCell ref="AV11:AV12"/>
    <mergeCell ref="AW11:AW12"/>
    <mergeCell ref="AX11:AX12"/>
    <mergeCell ref="AY11:AY12"/>
    <mergeCell ref="AO11:AO12"/>
    <mergeCell ref="AP11:AP12"/>
    <mergeCell ref="AQ11:AQ12"/>
    <mergeCell ref="AR11:AR12"/>
    <mergeCell ref="AS11:AS12"/>
    <mergeCell ref="G11:G12"/>
    <mergeCell ref="H11:H12"/>
    <mergeCell ref="I11:J11"/>
    <mergeCell ref="K11:L11"/>
    <mergeCell ref="M11:AN11"/>
    <mergeCell ref="AY8:BB8"/>
    <mergeCell ref="B9:E9"/>
    <mergeCell ref="A10:A12"/>
    <mergeCell ref="B10:B12"/>
    <mergeCell ref="C11:C12"/>
    <mergeCell ref="D11:D12"/>
    <mergeCell ref="E11:E12"/>
    <mergeCell ref="G8:H8"/>
    <mergeCell ref="K8:L8"/>
    <mergeCell ref="M8:P8"/>
    <mergeCell ref="R8:T8"/>
    <mergeCell ref="U8:V8"/>
    <mergeCell ref="X8:Y8"/>
    <mergeCell ref="Z8:AC8"/>
    <mergeCell ref="C10:AO10"/>
    <mergeCell ref="F11:F12"/>
    <mergeCell ref="AF8:AH8"/>
    <mergeCell ref="AI8:AK8"/>
    <mergeCell ref="AL8:AM8"/>
    <mergeCell ref="AN8:AP8"/>
    <mergeCell ref="AW8:AX8"/>
  </mergeCells>
  <hyperlinks>
    <hyperlink ref="FV28" r:id="rId1" xr:uid="{00000000-0004-0000-0000-000000000000}"/>
    <hyperlink ref="GB36" r:id="rId2" xr:uid="{00000000-0004-0000-0000-000001000000}"/>
    <hyperlink ref="GB37" r:id="rId3" xr:uid="{00000000-0004-0000-0000-000002000000}"/>
    <hyperlink ref="FV47" r:id="rId4" xr:uid="{00000000-0004-0000-0000-000003000000}"/>
    <hyperlink ref="FV74" r:id="rId5" xr:uid="{00000000-0004-0000-0000-000004000000}"/>
    <hyperlink ref="FV13" r:id="rId6" xr:uid="{E349D212-E5D1-4DB1-A0AF-069865F517FD}"/>
    <hyperlink ref="FV14" r:id="rId7" xr:uid="{8B2AD3DC-CFCE-4574-9174-3E313F8C4325}"/>
    <hyperlink ref="GB15" r:id="rId8" xr:uid="{DC86F8C7-8F54-4740-AEC5-4AEB25FE8EDB}"/>
    <hyperlink ref="GB16" r:id="rId9" xr:uid="{F39DD92A-CBA2-4C6D-89D7-D5AE54073261}"/>
    <hyperlink ref="GB17" r:id="rId10" xr:uid="{3D6E4F1E-9058-4DE2-BC9C-45B902DB71AC}"/>
    <hyperlink ref="GB19" r:id="rId11" xr:uid="{5C9C4328-09D3-4933-B928-D0C0A0996577}"/>
    <hyperlink ref="GB20" r:id="rId12" xr:uid="{C16E91C9-E2EB-4F6C-A865-58C3C2CFED18}"/>
    <hyperlink ref="FV21" r:id="rId13" xr:uid="{D51BD4E3-02BD-46C9-8904-DD63EE72594F}"/>
    <hyperlink ref="FV22" r:id="rId14" xr:uid="{C0A5AED3-EADC-442F-9351-5C17E7892C29}"/>
    <hyperlink ref="GB27" r:id="rId15" xr:uid="{BC6C15FC-077C-4C04-B490-D74F292182E0}"/>
    <hyperlink ref="GB30" r:id="rId16" xr:uid="{E0B4E410-5C8B-438E-A796-6B5B1F8880E4}"/>
    <hyperlink ref="FV65" r:id="rId17" xr:uid="{80317264-132E-4BDB-8CBE-25D49AB164E1}"/>
    <hyperlink ref="FV41" r:id="rId18" xr:uid="{18C05664-5EF0-4052-A45E-71920DD197CF}"/>
    <hyperlink ref="FV40" r:id="rId19" xr:uid="{CCC8932D-2D58-4125-BACC-6EE3D2B6FF80}"/>
    <hyperlink ref="FV61" r:id="rId20" xr:uid="{FDA74591-1245-4D79-9B82-F20C027C8850}"/>
    <hyperlink ref="FV67" r:id="rId21" xr:uid="{2409215B-2B92-42E1-9137-77BFF0A92584}"/>
    <hyperlink ref="FV68" r:id="rId22" xr:uid="{798B6E6C-2365-4D59-945A-8703DE527432}"/>
    <hyperlink ref="GB67" r:id="rId23" xr:uid="{AA2B4080-BA58-430C-9987-FF0F39086CF2}"/>
    <hyperlink ref="FV36" r:id="rId24" xr:uid="{596C3352-3A78-4CB3-A5C9-FE7924DA0316}"/>
    <hyperlink ref="FV37" r:id="rId25" xr:uid="{148FA812-E705-4F7E-893F-895C701740B5}"/>
    <hyperlink ref="FV39" r:id="rId26" xr:uid="{7CC51CC5-4556-499F-A64B-1A53DA2F9E27}"/>
    <hyperlink ref="FV46" r:id="rId27" xr:uid="{AADF2837-C70D-4DA1-A6A6-6089AA27056E}"/>
    <hyperlink ref="FV70" r:id="rId28" xr:uid="{6C2F7F2D-DEA3-4622-A61F-7C2F498F84E3}"/>
    <hyperlink ref="FV73" r:id="rId29" xr:uid="{8AAB731F-5F39-4FBD-AC30-73C77A710977}"/>
    <hyperlink ref="FV34" r:id="rId30" xr:uid="{6CCCD1F0-2F73-41C4-888C-F4C455A18D76}"/>
    <hyperlink ref="FV35" r:id="rId31" xr:uid="{19BAA592-A171-4F21-951B-36280776B4E8}"/>
    <hyperlink ref="FV48" r:id="rId32" xr:uid="{CA91CD37-246F-4C6F-9B24-7106A8CCCC52}"/>
    <hyperlink ref="FV51" r:id="rId33" xr:uid="{9822C51A-23B2-4824-AF7F-253CE57D0365}"/>
    <hyperlink ref="FV58" r:id="rId34" xr:uid="{43BA2DDA-6621-4BC2-A7F4-8CD07466BE14}"/>
    <hyperlink ref="GB69" r:id="rId35" xr:uid="{F1CBCADB-EBEC-4AF5-96D1-94B813568102}"/>
    <hyperlink ref="FV38" r:id="rId36" xr:uid="{F4160743-F420-4DCD-879A-FC23282675B4}"/>
    <hyperlink ref="FV59" r:id="rId37" xr:uid="{37EFF744-6563-44BF-B814-821D0360C582}"/>
    <hyperlink ref="GB38" r:id="rId38" xr:uid="{9BE5AC0A-F16C-4646-AD18-FFE5701E26A6}"/>
    <hyperlink ref="FV54" r:id="rId39" xr:uid="{F96432CB-D075-4356-89E0-58B3C1FB8C98}"/>
    <hyperlink ref="FV42" r:id="rId40" xr:uid="{1C7D9E84-D7D2-4BAD-B42C-4668AB0EE56F}"/>
    <hyperlink ref="FV43" r:id="rId41" xr:uid="{E4AF4C37-D765-4D48-974F-50BB6628EE39}"/>
    <hyperlink ref="FV55" r:id="rId42" xr:uid="{76E3B349-C288-45B5-8FFD-29FD27C14F59}"/>
    <hyperlink ref="FV56" r:id="rId43" xr:uid="{3567CBFC-6A5A-4C7F-B09C-F9D5F020E297}"/>
    <hyperlink ref="GB55" r:id="rId44" xr:uid="{B7EBF82F-DD3A-4A37-A450-EB9B9D895FD5}"/>
    <hyperlink ref="GB56" r:id="rId45" xr:uid="{03DD4E28-C065-45D0-83EF-307A81B72EAD}"/>
    <hyperlink ref="FV63" r:id="rId46" xr:uid="{BD1E8FAC-5801-4DCA-BCCF-9D28C4FF76B1}"/>
    <hyperlink ref="FV52" r:id="rId47" xr:uid="{0DF98A85-D910-4F02-A876-CD5A45FB828A}"/>
    <hyperlink ref="FV53" r:id="rId48" xr:uid="{7D27CD0A-7114-408B-BD58-CD1D54AD8CD8}"/>
    <hyperlink ref="FV20" r:id="rId49" xr:uid="{37B52B61-6969-436A-B2FE-7456F2240B18}"/>
    <hyperlink ref="FV24" r:id="rId50" xr:uid="{EF121B03-1F4A-4176-A1C8-21970F689497}"/>
    <hyperlink ref="FV66" r:id="rId51" xr:uid="{DD404F66-F399-4F4C-BB14-6DB9732AD4E2}"/>
    <hyperlink ref="FV57" r:id="rId52" xr:uid="{7D05DCFB-BC13-461F-A16A-C3A8134D4DA3}"/>
    <hyperlink ref="FV44" r:id="rId53" xr:uid="{A6F495BD-5E5C-4247-B9CA-10816DCA3717}"/>
  </hyperlinks>
  <pageMargins left="0.7" right="0.7" top="0.75" bottom="0.75" header="0" footer="0"/>
  <pageSetup paperSize="9" orientation="portrait" r:id="rId54"/>
  <legacy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outlinePr summaryBelow="0" summaryRight="0"/>
  </sheetPr>
  <dimension ref="A1:M1004"/>
  <sheetViews>
    <sheetView topLeftCell="A2" workbookViewId="0">
      <selection activeCell="C52" sqref="C52:M52"/>
    </sheetView>
  </sheetViews>
  <sheetFormatPr baseColWidth="10" defaultColWidth="11.25" defaultRowHeight="15" customHeight="1" x14ac:dyDescent="0.25"/>
  <cols>
    <col min="1" max="1" width="11.125" customWidth="1"/>
    <col min="2" max="2" width="18.125" customWidth="1"/>
    <col min="3" max="5" width="11.125" customWidth="1"/>
    <col min="6" max="6" width="7.75" customWidth="1"/>
    <col min="7" max="26" width="11.125" customWidth="1"/>
  </cols>
  <sheetData>
    <row r="1" spans="1:13" ht="15" customHeight="1" x14ac:dyDescent="0.25">
      <c r="A1" s="16"/>
      <c r="B1" s="321" t="s">
        <v>587</v>
      </c>
      <c r="C1" s="322"/>
      <c r="D1" s="322"/>
      <c r="E1" s="322"/>
      <c r="F1" s="322"/>
      <c r="G1" s="322"/>
      <c r="H1" s="322"/>
      <c r="I1" s="322"/>
      <c r="J1" s="322"/>
      <c r="K1" s="322"/>
      <c r="L1" s="322"/>
      <c r="M1" s="323"/>
    </row>
    <row r="2" spans="1:13" ht="15" customHeight="1" x14ac:dyDescent="0.25">
      <c r="A2" s="338" t="s">
        <v>588</v>
      </c>
      <c r="B2" s="17" t="s">
        <v>589</v>
      </c>
      <c r="C2" s="324" t="str">
        <f>'Plan de acción'!E13</f>
        <v>Número de kW de capacidad de generación de energía eléctrica total instalada con FNCER en la ciudad acumulado a la fecha</v>
      </c>
      <c r="D2" s="319"/>
      <c r="E2" s="319"/>
      <c r="F2" s="319"/>
      <c r="G2" s="319"/>
      <c r="H2" s="319"/>
      <c r="I2" s="319"/>
      <c r="J2" s="319"/>
      <c r="K2" s="319"/>
      <c r="L2" s="319"/>
      <c r="M2" s="325"/>
    </row>
    <row r="3" spans="1:13" ht="15" customHeight="1" x14ac:dyDescent="0.25">
      <c r="A3" s="339"/>
      <c r="B3" s="18" t="s">
        <v>590</v>
      </c>
      <c r="C3" s="324" t="s">
        <v>591</v>
      </c>
      <c r="D3" s="319"/>
      <c r="E3" s="319"/>
      <c r="F3" s="319"/>
      <c r="G3" s="319"/>
      <c r="H3" s="319"/>
      <c r="I3" s="319"/>
      <c r="J3" s="319"/>
      <c r="K3" s="319"/>
      <c r="L3" s="319"/>
      <c r="M3" s="325"/>
    </row>
    <row r="4" spans="1:13" ht="15" customHeight="1" x14ac:dyDescent="0.25">
      <c r="A4" s="339"/>
      <c r="B4" s="17" t="s">
        <v>58</v>
      </c>
      <c r="C4" s="19" t="s">
        <v>117</v>
      </c>
      <c r="D4" s="20"/>
      <c r="E4" s="21"/>
      <c r="F4" s="341" t="s">
        <v>592</v>
      </c>
      <c r="G4" s="342"/>
      <c r="H4" s="19" t="s">
        <v>117</v>
      </c>
      <c r="I4" s="20"/>
      <c r="J4" s="20"/>
      <c r="K4" s="20"/>
      <c r="L4" s="20"/>
      <c r="M4" s="22"/>
    </row>
    <row r="5" spans="1:13" ht="15" customHeight="1" x14ac:dyDescent="0.25">
      <c r="A5" s="339"/>
      <c r="B5" s="18" t="s">
        <v>593</v>
      </c>
      <c r="C5" s="324" t="s">
        <v>594</v>
      </c>
      <c r="D5" s="319"/>
      <c r="E5" s="319"/>
      <c r="F5" s="319"/>
      <c r="G5" s="319"/>
      <c r="H5" s="319"/>
      <c r="I5" s="319"/>
      <c r="J5" s="319"/>
      <c r="K5" s="319"/>
      <c r="L5" s="319"/>
      <c r="M5" s="325"/>
    </row>
    <row r="6" spans="1:13" ht="15" customHeight="1" x14ac:dyDescent="0.25">
      <c r="A6" s="339"/>
      <c r="B6" s="17" t="s">
        <v>595</v>
      </c>
      <c r="C6" s="343" t="s">
        <v>596</v>
      </c>
      <c r="D6" s="305"/>
      <c r="E6" s="305"/>
      <c r="F6" s="305"/>
      <c r="G6" s="305"/>
      <c r="H6" s="305"/>
      <c r="I6" s="305"/>
      <c r="J6" s="305"/>
      <c r="K6" s="305"/>
      <c r="L6" s="305"/>
      <c r="M6" s="306"/>
    </row>
    <row r="7" spans="1:13" ht="15" customHeight="1" x14ac:dyDescent="0.25">
      <c r="A7" s="339"/>
      <c r="B7" s="17" t="s">
        <v>597</v>
      </c>
      <c r="C7" s="324" t="s">
        <v>8</v>
      </c>
      <c r="D7" s="325"/>
      <c r="E7" s="20"/>
      <c r="F7" s="20"/>
      <c r="G7" s="19"/>
      <c r="H7" s="23" t="s">
        <v>62</v>
      </c>
      <c r="I7" s="324" t="s">
        <v>598</v>
      </c>
      <c r="J7" s="319"/>
      <c r="K7" s="319"/>
      <c r="L7" s="319"/>
      <c r="M7" s="325"/>
    </row>
    <row r="8" spans="1:13" ht="15" customHeight="1" x14ac:dyDescent="0.25">
      <c r="A8" s="339"/>
      <c r="B8" s="351" t="s">
        <v>599</v>
      </c>
      <c r="C8" s="24"/>
      <c r="D8" s="24"/>
      <c r="E8" s="24"/>
      <c r="F8" s="24"/>
      <c r="G8" s="24"/>
      <c r="H8" s="24"/>
      <c r="I8" s="24"/>
      <c r="J8" s="24"/>
      <c r="K8" s="24"/>
      <c r="L8" s="24"/>
      <c r="M8" s="25"/>
    </row>
    <row r="9" spans="1:13" ht="15" customHeight="1" x14ac:dyDescent="0.25">
      <c r="A9" s="339"/>
      <c r="B9" s="352"/>
      <c r="C9" s="345" t="s">
        <v>600</v>
      </c>
      <c r="D9" s="353"/>
      <c r="E9" s="24"/>
      <c r="F9" s="345" t="s">
        <v>601</v>
      </c>
      <c r="G9" s="346"/>
      <c r="H9" s="24"/>
      <c r="I9" s="324"/>
      <c r="J9" s="319"/>
      <c r="K9" s="24"/>
      <c r="L9" s="24"/>
      <c r="M9" s="25"/>
    </row>
    <row r="10" spans="1:13" ht="15" customHeight="1" x14ac:dyDescent="0.25">
      <c r="A10" s="339"/>
      <c r="B10" s="325"/>
      <c r="C10" s="354" t="s">
        <v>602</v>
      </c>
      <c r="D10" s="353"/>
      <c r="E10" s="20"/>
      <c r="F10" s="354" t="s">
        <v>602</v>
      </c>
      <c r="G10" s="346"/>
      <c r="H10" s="20"/>
      <c r="I10" s="354" t="s">
        <v>602</v>
      </c>
      <c r="J10" s="346"/>
      <c r="K10" s="20"/>
      <c r="L10" s="20"/>
      <c r="M10" s="22"/>
    </row>
    <row r="11" spans="1:13" ht="15" customHeight="1" x14ac:dyDescent="0.25">
      <c r="A11" s="340"/>
      <c r="B11" s="18" t="s">
        <v>603</v>
      </c>
      <c r="C11" s="344" t="s">
        <v>604</v>
      </c>
      <c r="D11" s="305"/>
      <c r="E11" s="305"/>
      <c r="F11" s="305"/>
      <c r="G11" s="305"/>
      <c r="H11" s="305"/>
      <c r="I11" s="305"/>
      <c r="J11" s="305"/>
      <c r="K11" s="305"/>
      <c r="L11" s="305"/>
      <c r="M11" s="306"/>
    </row>
    <row r="12" spans="1:13" ht="15" customHeight="1" x14ac:dyDescent="0.25">
      <c r="A12" s="355" t="s">
        <v>605</v>
      </c>
      <c r="B12" s="17" t="s">
        <v>47</v>
      </c>
      <c r="C12" s="324" t="str">
        <f>'Plan de acción'!G13</f>
        <v>Ambiental</v>
      </c>
      <c r="D12" s="325"/>
      <c r="E12" s="20"/>
      <c r="F12" s="20"/>
      <c r="G12" s="20"/>
      <c r="H12" s="20"/>
      <c r="I12" s="20"/>
      <c r="J12" s="20"/>
      <c r="K12" s="20"/>
      <c r="L12" s="20"/>
      <c r="M12" s="22"/>
    </row>
    <row r="13" spans="1:13" ht="15" customHeight="1" x14ac:dyDescent="0.25">
      <c r="A13" s="339"/>
      <c r="B13" s="351" t="s">
        <v>606</v>
      </c>
      <c r="C13" s="24"/>
      <c r="D13" s="24"/>
      <c r="E13" s="24"/>
      <c r="F13" s="24"/>
      <c r="G13" s="24"/>
      <c r="H13" s="24"/>
      <c r="I13" s="24"/>
      <c r="J13" s="24"/>
      <c r="K13" s="24"/>
      <c r="L13" s="24"/>
      <c r="M13" s="25"/>
    </row>
    <row r="14" spans="1:13" ht="15" customHeight="1" x14ac:dyDescent="0.25">
      <c r="A14" s="339"/>
      <c r="B14" s="352"/>
      <c r="C14" s="24"/>
      <c r="D14" s="20"/>
      <c r="E14" s="24"/>
      <c r="F14" s="20"/>
      <c r="G14" s="24"/>
      <c r="H14" s="20"/>
      <c r="I14" s="24"/>
      <c r="J14" s="20"/>
      <c r="K14" s="24"/>
      <c r="L14" s="24"/>
      <c r="M14" s="25"/>
    </row>
    <row r="15" spans="1:13" ht="15" customHeight="1" x14ac:dyDescent="0.25">
      <c r="A15" s="339"/>
      <c r="B15" s="352"/>
      <c r="C15" s="26" t="s">
        <v>607</v>
      </c>
      <c r="D15" s="19"/>
      <c r="E15" s="26" t="s">
        <v>608</v>
      </c>
      <c r="F15" s="19"/>
      <c r="G15" s="26" t="s">
        <v>609</v>
      </c>
      <c r="H15" s="19"/>
      <c r="I15" s="26" t="s">
        <v>610</v>
      </c>
      <c r="J15" s="19"/>
      <c r="K15" s="27"/>
      <c r="L15" s="27"/>
      <c r="M15" s="25"/>
    </row>
    <row r="16" spans="1:13" ht="15" customHeight="1" x14ac:dyDescent="0.25">
      <c r="A16" s="339"/>
      <c r="B16" s="352"/>
      <c r="C16" s="26" t="s">
        <v>611</v>
      </c>
      <c r="D16" s="19"/>
      <c r="E16" s="26" t="s">
        <v>612</v>
      </c>
      <c r="F16" s="19"/>
      <c r="G16" s="26" t="s">
        <v>613</v>
      </c>
      <c r="H16" s="19"/>
      <c r="I16" s="27"/>
      <c r="J16" s="24"/>
      <c r="K16" s="27"/>
      <c r="L16" s="27"/>
      <c r="M16" s="25"/>
    </row>
    <row r="17" spans="1:13" ht="15" customHeight="1" x14ac:dyDescent="0.25">
      <c r="A17" s="339"/>
      <c r="B17" s="352"/>
      <c r="C17" s="26" t="s">
        <v>614</v>
      </c>
      <c r="D17" s="19"/>
      <c r="E17" s="26" t="s">
        <v>615</v>
      </c>
      <c r="F17" s="19"/>
      <c r="G17" s="27"/>
      <c r="H17" s="24"/>
      <c r="I17" s="27"/>
      <c r="J17" s="24"/>
      <c r="K17" s="27"/>
      <c r="L17" s="27"/>
      <c r="M17" s="25"/>
    </row>
    <row r="18" spans="1:13" ht="15" customHeight="1" x14ac:dyDescent="0.25">
      <c r="A18" s="339"/>
      <c r="B18" s="352"/>
      <c r="C18" s="26" t="s">
        <v>616</v>
      </c>
      <c r="D18" s="19" t="s">
        <v>617</v>
      </c>
      <c r="E18" s="27" t="s">
        <v>618</v>
      </c>
      <c r="F18" s="20" t="s">
        <v>619</v>
      </c>
      <c r="G18" s="20"/>
      <c r="H18" s="20"/>
      <c r="I18" s="20"/>
      <c r="J18" s="20"/>
      <c r="K18" s="20"/>
      <c r="L18" s="20"/>
      <c r="M18" s="22"/>
    </row>
    <row r="19" spans="1:13" ht="15" customHeight="1" x14ac:dyDescent="0.25">
      <c r="A19" s="339"/>
      <c r="B19" s="325"/>
      <c r="C19" s="20"/>
      <c r="D19" s="20"/>
      <c r="E19" s="20"/>
      <c r="F19" s="20"/>
      <c r="G19" s="20"/>
      <c r="H19" s="20"/>
      <c r="I19" s="20"/>
      <c r="J19" s="20"/>
      <c r="K19" s="20"/>
      <c r="L19" s="20"/>
      <c r="M19" s="22"/>
    </row>
    <row r="20" spans="1:13" ht="15" customHeight="1" x14ac:dyDescent="0.25">
      <c r="A20" s="339"/>
      <c r="B20" s="351" t="s">
        <v>620</v>
      </c>
      <c r="C20" s="24"/>
      <c r="D20" s="20"/>
      <c r="E20" s="24"/>
      <c r="F20" s="24"/>
      <c r="G20" s="20"/>
      <c r="H20" s="24"/>
      <c r="I20" s="24"/>
      <c r="J20" s="20"/>
      <c r="K20" s="24"/>
      <c r="L20" s="24"/>
      <c r="M20" s="25"/>
    </row>
    <row r="21" spans="1:13" ht="15" customHeight="1" x14ac:dyDescent="0.25">
      <c r="A21" s="339"/>
      <c r="B21" s="352"/>
      <c r="C21" s="26" t="s">
        <v>621</v>
      </c>
      <c r="D21" s="19"/>
      <c r="E21" s="24"/>
      <c r="F21" s="26" t="s">
        <v>622</v>
      </c>
      <c r="G21" s="19"/>
      <c r="H21" s="24"/>
      <c r="I21" s="26" t="s">
        <v>623</v>
      </c>
      <c r="J21" s="19" t="s">
        <v>617</v>
      </c>
      <c r="K21" s="24"/>
      <c r="L21" s="24"/>
      <c r="M21" s="25"/>
    </row>
    <row r="22" spans="1:13" ht="15" customHeight="1" x14ac:dyDescent="0.25">
      <c r="A22" s="339"/>
      <c r="B22" s="352"/>
      <c r="C22" s="26" t="s">
        <v>624</v>
      </c>
      <c r="D22" s="19"/>
      <c r="E22" s="24"/>
      <c r="F22" s="26" t="s">
        <v>625</v>
      </c>
      <c r="G22" s="19"/>
      <c r="H22" s="24"/>
      <c r="I22" s="24"/>
      <c r="J22" s="24"/>
      <c r="K22" s="24"/>
      <c r="L22" s="24"/>
      <c r="M22" s="25"/>
    </row>
    <row r="23" spans="1:13" ht="15" customHeight="1" x14ac:dyDescent="0.25">
      <c r="A23" s="339"/>
      <c r="B23" s="325"/>
      <c r="C23" s="20"/>
      <c r="D23" s="20"/>
      <c r="E23" s="20"/>
      <c r="F23" s="20"/>
      <c r="G23" s="20"/>
      <c r="H23" s="20"/>
      <c r="I23" s="20"/>
      <c r="J23" s="20"/>
      <c r="K23" s="20"/>
      <c r="L23" s="20"/>
      <c r="M23" s="22"/>
    </row>
    <row r="24" spans="1:13" ht="15" customHeight="1" x14ac:dyDescent="0.25">
      <c r="A24" s="339"/>
      <c r="B24" s="28" t="s">
        <v>626</v>
      </c>
      <c r="C24" s="24"/>
      <c r="D24" s="20"/>
      <c r="E24" s="24"/>
      <c r="F24" s="24"/>
      <c r="G24" s="20"/>
      <c r="H24" s="24"/>
      <c r="I24" s="24"/>
      <c r="J24" s="20"/>
      <c r="K24" s="20"/>
      <c r="L24" s="20"/>
      <c r="M24" s="25"/>
    </row>
    <row r="25" spans="1:13" ht="15" customHeight="1" x14ac:dyDescent="0.25">
      <c r="A25" s="339"/>
      <c r="B25" s="25"/>
      <c r="C25" s="26" t="s">
        <v>627</v>
      </c>
      <c r="D25" s="29">
        <f>'Plan de acción'!I13</f>
        <v>30700</v>
      </c>
      <c r="E25" s="24"/>
      <c r="F25" s="30" t="s">
        <v>628</v>
      </c>
      <c r="G25" s="19">
        <f>'Plan de acción'!J13</f>
        <v>2022</v>
      </c>
      <c r="H25" s="24"/>
      <c r="I25" s="30" t="s">
        <v>629</v>
      </c>
      <c r="J25" s="354" t="s">
        <v>630</v>
      </c>
      <c r="K25" s="357"/>
      <c r="L25" s="342"/>
      <c r="M25" s="25"/>
    </row>
    <row r="26" spans="1:13" ht="15" customHeight="1" x14ac:dyDescent="0.25">
      <c r="A26" s="339"/>
      <c r="B26" s="31"/>
      <c r="C26" s="20"/>
      <c r="D26" s="20"/>
      <c r="E26" s="20"/>
      <c r="F26" s="20"/>
      <c r="G26" s="20"/>
      <c r="H26" s="20"/>
      <c r="I26" s="20"/>
      <c r="J26" s="20"/>
      <c r="K26" s="20"/>
      <c r="L26" s="20"/>
      <c r="M26" s="22"/>
    </row>
    <row r="27" spans="1:13" ht="15.75" x14ac:dyDescent="0.25">
      <c r="A27" s="339"/>
      <c r="B27" s="356" t="s">
        <v>631</v>
      </c>
      <c r="C27" s="32"/>
      <c r="D27" s="33"/>
      <c r="E27" s="34"/>
      <c r="F27" s="34"/>
      <c r="G27" s="33"/>
      <c r="H27" s="34"/>
      <c r="I27" s="34"/>
      <c r="J27" s="34"/>
      <c r="K27" s="34"/>
      <c r="L27" s="24"/>
      <c r="M27" s="25"/>
    </row>
    <row r="28" spans="1:13" ht="15.75" x14ac:dyDescent="0.25">
      <c r="A28" s="339"/>
      <c r="B28" s="339"/>
      <c r="C28" s="35" t="s">
        <v>632</v>
      </c>
      <c r="D28" s="36">
        <v>2023</v>
      </c>
      <c r="E28" s="34"/>
      <c r="F28" s="37" t="s">
        <v>633</v>
      </c>
      <c r="G28" s="36" t="s">
        <v>634</v>
      </c>
      <c r="H28" s="34"/>
      <c r="I28" s="38"/>
      <c r="J28" s="34"/>
      <c r="K28" s="34"/>
      <c r="L28" s="24"/>
      <c r="M28" s="25"/>
    </row>
    <row r="29" spans="1:13" ht="15.75" x14ac:dyDescent="0.25">
      <c r="A29" s="339"/>
      <c r="B29" s="347"/>
      <c r="C29" s="39"/>
      <c r="D29" s="40"/>
      <c r="E29" s="33"/>
      <c r="F29" s="20"/>
      <c r="G29" s="33"/>
      <c r="H29" s="33"/>
      <c r="I29" s="41"/>
      <c r="J29" s="33"/>
      <c r="K29" s="33"/>
      <c r="L29" s="20"/>
      <c r="M29" s="22"/>
    </row>
    <row r="30" spans="1:13" ht="15.75" x14ac:dyDescent="0.25">
      <c r="A30" s="339"/>
      <c r="B30" s="42" t="s">
        <v>635</v>
      </c>
      <c r="C30" s="43"/>
      <c r="D30" s="44"/>
      <c r="E30" s="44"/>
      <c r="F30" s="44"/>
      <c r="G30" s="44"/>
      <c r="H30" s="44"/>
      <c r="I30" s="44"/>
      <c r="J30" s="44"/>
      <c r="K30" s="44"/>
      <c r="L30" s="44"/>
      <c r="M30" s="45"/>
    </row>
    <row r="31" spans="1:13" ht="15.75" x14ac:dyDescent="0.25">
      <c r="A31" s="339"/>
      <c r="B31" s="25"/>
      <c r="C31" s="46"/>
      <c r="D31" s="47" t="s">
        <v>636</v>
      </c>
      <c r="E31" s="47"/>
      <c r="F31" s="47" t="s">
        <v>637</v>
      </c>
      <c r="G31" s="47"/>
      <c r="H31" s="47" t="s">
        <v>638</v>
      </c>
      <c r="I31" s="47"/>
      <c r="J31" s="47" t="s">
        <v>639</v>
      </c>
      <c r="K31" s="47"/>
      <c r="L31" s="47" t="s">
        <v>640</v>
      </c>
      <c r="M31" s="48"/>
    </row>
    <row r="32" spans="1:13" ht="15.75" x14ac:dyDescent="0.25">
      <c r="A32" s="339"/>
      <c r="B32" s="25"/>
      <c r="C32" s="46"/>
      <c r="D32" s="49">
        <f>'Plan de acción'!M13</f>
        <v>33111</v>
      </c>
      <c r="E32" s="50">
        <v>2023</v>
      </c>
      <c r="F32" s="49">
        <f>'Plan de acción'!N13</f>
        <v>35638</v>
      </c>
      <c r="G32" s="50">
        <v>2024</v>
      </c>
      <c r="H32" s="49">
        <f>'Plan de acción'!O13</f>
        <v>38276</v>
      </c>
      <c r="I32" s="50">
        <v>2025</v>
      </c>
      <c r="J32" s="49">
        <f>'Plan de acción'!P13</f>
        <v>41175</v>
      </c>
      <c r="K32" s="50">
        <v>2026</v>
      </c>
      <c r="L32" s="49">
        <f>'Plan de acción'!Q13</f>
        <v>44351</v>
      </c>
      <c r="M32" s="50">
        <v>2027</v>
      </c>
    </row>
    <row r="33" spans="1:13" ht="15.75" x14ac:dyDescent="0.25">
      <c r="A33" s="339"/>
      <c r="B33" s="25"/>
      <c r="C33" s="46"/>
      <c r="D33" s="47" t="s">
        <v>641</v>
      </c>
      <c r="E33" s="47"/>
      <c r="F33" s="47" t="s">
        <v>642</v>
      </c>
      <c r="G33" s="47"/>
      <c r="H33" s="47" t="s">
        <v>643</v>
      </c>
      <c r="I33" s="47"/>
      <c r="J33" s="47" t="s">
        <v>644</v>
      </c>
      <c r="K33" s="47"/>
      <c r="L33" s="47" t="s">
        <v>645</v>
      </c>
      <c r="M33" s="48"/>
    </row>
    <row r="34" spans="1:13" ht="15.75" x14ac:dyDescent="0.25">
      <c r="A34" s="339"/>
      <c r="B34" s="25"/>
      <c r="C34" s="46"/>
      <c r="D34" s="49">
        <f>'Plan de acción'!R13</f>
        <v>47928</v>
      </c>
      <c r="E34" s="50">
        <v>2028</v>
      </c>
      <c r="F34" s="49">
        <f>'Plan de acción'!S13</f>
        <v>51642</v>
      </c>
      <c r="G34" s="50">
        <v>2029</v>
      </c>
      <c r="H34" s="49">
        <f>'Plan de acción'!T13</f>
        <v>55571</v>
      </c>
      <c r="I34" s="50">
        <v>2030</v>
      </c>
      <c r="J34" s="49">
        <f>'Plan de acción'!U13</f>
        <v>59636</v>
      </c>
      <c r="K34" s="50">
        <v>2031</v>
      </c>
      <c r="L34" s="49">
        <f>'Plan de acción'!V13</f>
        <v>63840</v>
      </c>
      <c r="M34" s="50">
        <v>2032</v>
      </c>
    </row>
    <row r="35" spans="1:13" ht="15.75" x14ac:dyDescent="0.25">
      <c r="A35" s="339"/>
      <c r="B35" s="25"/>
      <c r="C35" s="46"/>
      <c r="D35" s="47" t="s">
        <v>646</v>
      </c>
      <c r="E35" s="47"/>
      <c r="F35" s="47" t="s">
        <v>647</v>
      </c>
      <c r="G35" s="47"/>
      <c r="H35" s="47" t="s">
        <v>648</v>
      </c>
      <c r="I35" s="47"/>
      <c r="J35" s="47" t="s">
        <v>649</v>
      </c>
      <c r="K35" s="47"/>
      <c r="L35" s="47" t="s">
        <v>650</v>
      </c>
      <c r="M35" s="48"/>
    </row>
    <row r="36" spans="1:13" ht="15.75" x14ac:dyDescent="0.25">
      <c r="A36" s="339"/>
      <c r="B36" s="25"/>
      <c r="C36" s="46"/>
      <c r="D36" s="49">
        <f>'Plan de acción'!W13</f>
        <v>68305</v>
      </c>
      <c r="E36" s="50">
        <v>2033</v>
      </c>
      <c r="F36" s="49">
        <f>'Plan de acción'!X13</f>
        <v>73052</v>
      </c>
      <c r="G36" s="50">
        <v>2034</v>
      </c>
      <c r="H36" s="49">
        <f>'Plan de acción'!Y13</f>
        <v>78105</v>
      </c>
      <c r="I36" s="50">
        <v>2035</v>
      </c>
      <c r="J36" s="49">
        <f>'Plan de acción'!Z13</f>
        <v>83471</v>
      </c>
      <c r="K36" s="50">
        <v>2036</v>
      </c>
      <c r="L36" s="49">
        <f>'Plan de acción'!AA13</f>
        <v>89156</v>
      </c>
      <c r="M36" s="50">
        <v>2037</v>
      </c>
    </row>
    <row r="37" spans="1:13" ht="15.75" x14ac:dyDescent="0.25">
      <c r="A37" s="339"/>
      <c r="B37" s="25"/>
      <c r="C37" s="46"/>
      <c r="D37" s="47" t="s">
        <v>651</v>
      </c>
      <c r="E37" s="47"/>
      <c r="F37" s="47" t="s">
        <v>652</v>
      </c>
      <c r="G37" s="47"/>
      <c r="H37" s="47" t="s">
        <v>653</v>
      </c>
      <c r="I37" s="47"/>
      <c r="J37" s="47" t="s">
        <v>654</v>
      </c>
      <c r="K37" s="47"/>
      <c r="L37" s="47" t="s">
        <v>655</v>
      </c>
      <c r="M37" s="48"/>
    </row>
    <row r="38" spans="1:13" ht="15.75" x14ac:dyDescent="0.25">
      <c r="A38" s="339"/>
      <c r="B38" s="25"/>
      <c r="C38" s="46"/>
      <c r="D38" s="49">
        <f>'Plan de acción'!AB13</f>
        <v>95147</v>
      </c>
      <c r="E38" s="50">
        <v>2038</v>
      </c>
      <c r="F38" s="49">
        <f>'Plan de acción'!AC13</f>
        <v>101468</v>
      </c>
      <c r="G38" s="50">
        <v>2039</v>
      </c>
      <c r="H38" s="49">
        <f>'Plan de acción'!AD13</f>
        <v>108138</v>
      </c>
      <c r="I38" s="50">
        <v>2040</v>
      </c>
      <c r="J38" s="49">
        <f>'Plan de acción'!AE13</f>
        <v>115186</v>
      </c>
      <c r="K38" s="50">
        <v>2041</v>
      </c>
      <c r="L38" s="49">
        <f>'Plan de acción'!AF13</f>
        <v>122647</v>
      </c>
      <c r="M38" s="50">
        <v>2042</v>
      </c>
    </row>
    <row r="39" spans="1:13" ht="15.75" x14ac:dyDescent="0.25">
      <c r="A39" s="339"/>
      <c r="B39" s="25"/>
      <c r="C39" s="46"/>
      <c r="D39" s="47" t="s">
        <v>656</v>
      </c>
      <c r="E39" s="47"/>
      <c r="F39" s="47" t="s">
        <v>657</v>
      </c>
      <c r="G39" s="47"/>
      <c r="H39" s="47" t="s">
        <v>658</v>
      </c>
      <c r="I39" s="47"/>
      <c r="J39" s="47" t="s">
        <v>659</v>
      </c>
      <c r="K39" s="47"/>
      <c r="L39" s="47" t="s">
        <v>660</v>
      </c>
      <c r="M39" s="48"/>
    </row>
    <row r="40" spans="1:13" ht="15.75" x14ac:dyDescent="0.25">
      <c r="A40" s="339"/>
      <c r="B40" s="25"/>
      <c r="C40" s="46"/>
      <c r="D40" s="49">
        <f>'Plan de acción'!AG13</f>
        <v>130543</v>
      </c>
      <c r="E40" s="50">
        <v>2043</v>
      </c>
      <c r="F40" s="49">
        <f>'Plan de acción'!AH13</f>
        <v>138898</v>
      </c>
      <c r="G40" s="50">
        <v>2044</v>
      </c>
      <c r="H40" s="49">
        <f>'Plan de acción'!AI13</f>
        <v>147731</v>
      </c>
      <c r="I40" s="50">
        <v>2045</v>
      </c>
      <c r="J40" s="49">
        <f>'Plan de acción'!AJ13</f>
        <v>157069</v>
      </c>
      <c r="K40" s="50">
        <v>2046</v>
      </c>
      <c r="L40" s="49">
        <f>'Plan de acción'!AK13</f>
        <v>166938</v>
      </c>
      <c r="M40" s="50">
        <v>2047</v>
      </c>
    </row>
    <row r="41" spans="1:13" ht="15.75" x14ac:dyDescent="0.25">
      <c r="A41" s="339"/>
      <c r="B41" s="25"/>
      <c r="C41" s="46"/>
      <c r="D41" s="47" t="s">
        <v>661</v>
      </c>
      <c r="E41" s="47"/>
      <c r="F41" s="47" t="s">
        <v>662</v>
      </c>
      <c r="G41" s="47"/>
      <c r="H41" s="47" t="s">
        <v>663</v>
      </c>
      <c r="I41" s="47"/>
      <c r="J41" s="47"/>
      <c r="K41" s="47"/>
      <c r="L41" s="47" t="s">
        <v>664</v>
      </c>
      <c r="M41" s="48"/>
    </row>
    <row r="42" spans="1:13" ht="15.75" x14ac:dyDescent="0.25">
      <c r="A42" s="339"/>
      <c r="B42" s="25"/>
      <c r="C42" s="46"/>
      <c r="D42" s="49">
        <f>'Plan de acción'!AL13</f>
        <v>177370</v>
      </c>
      <c r="E42" s="50">
        <v>2048</v>
      </c>
      <c r="F42" s="49">
        <f>'Plan de acción'!AM13</f>
        <v>188399</v>
      </c>
      <c r="G42" s="50">
        <v>2049</v>
      </c>
      <c r="H42" s="49">
        <f>'Plan de acción'!AN13</f>
        <v>200062</v>
      </c>
      <c r="I42" s="50">
        <v>2050</v>
      </c>
      <c r="J42" s="50"/>
      <c r="K42" s="50"/>
      <c r="L42" s="330">
        <f>'Plan de acción'!AO13</f>
        <v>200062</v>
      </c>
      <c r="M42" s="306"/>
    </row>
    <row r="43" spans="1:13" ht="15.75" x14ac:dyDescent="0.25">
      <c r="A43" s="339"/>
      <c r="B43" s="18"/>
      <c r="C43" s="51"/>
      <c r="D43" s="52"/>
      <c r="E43" s="52"/>
      <c r="F43" s="52"/>
      <c r="G43" s="52"/>
      <c r="H43" s="52"/>
      <c r="I43" s="52"/>
      <c r="J43" s="52"/>
      <c r="K43" s="52"/>
      <c r="L43" s="52"/>
      <c r="M43" s="53"/>
    </row>
    <row r="44" spans="1:13" ht="15.75" x14ac:dyDescent="0.25">
      <c r="A44" s="339"/>
      <c r="B44" s="351" t="s">
        <v>665</v>
      </c>
      <c r="C44" s="24"/>
      <c r="D44" s="24"/>
      <c r="E44" s="24"/>
      <c r="F44" s="24"/>
      <c r="G44" s="20"/>
      <c r="H44" s="20"/>
      <c r="I44" s="20"/>
      <c r="J44" s="20"/>
      <c r="K44" s="24"/>
      <c r="L44" s="20"/>
      <c r="M44" s="22"/>
    </row>
    <row r="45" spans="1:13" ht="15.75" x14ac:dyDescent="0.25">
      <c r="A45" s="339"/>
      <c r="B45" s="352"/>
      <c r="C45" s="24"/>
      <c r="D45" s="54" t="s">
        <v>666</v>
      </c>
      <c r="E45" s="54" t="s">
        <v>134</v>
      </c>
      <c r="F45" s="331" t="s">
        <v>667</v>
      </c>
      <c r="G45" s="333" t="s">
        <v>616</v>
      </c>
      <c r="H45" s="334"/>
      <c r="I45" s="334"/>
      <c r="J45" s="335"/>
      <c r="K45" s="55" t="s">
        <v>668</v>
      </c>
      <c r="L45" s="337"/>
      <c r="M45" s="296"/>
    </row>
    <row r="46" spans="1:13" ht="15.75" x14ac:dyDescent="0.25">
      <c r="A46" s="339"/>
      <c r="B46" s="352"/>
      <c r="C46" s="37"/>
      <c r="D46" s="19"/>
      <c r="E46" s="19" t="s">
        <v>617</v>
      </c>
      <c r="F46" s="332"/>
      <c r="G46" s="336"/>
      <c r="H46" s="319"/>
      <c r="I46" s="319"/>
      <c r="J46" s="313"/>
      <c r="K46" s="37"/>
      <c r="L46" s="296"/>
      <c r="M46" s="296"/>
    </row>
    <row r="47" spans="1:13" ht="15.75" x14ac:dyDescent="0.25">
      <c r="A47" s="339"/>
      <c r="B47" s="325"/>
      <c r="C47" s="20"/>
      <c r="D47" s="20"/>
      <c r="E47" s="20"/>
      <c r="F47" s="20"/>
      <c r="G47" s="20"/>
      <c r="H47" s="20"/>
      <c r="I47" s="20"/>
      <c r="J47" s="20"/>
      <c r="K47" s="20"/>
      <c r="L47" s="20"/>
      <c r="M47" s="22"/>
    </row>
    <row r="48" spans="1:13" ht="31.5" x14ac:dyDescent="0.25">
      <c r="A48" s="339"/>
      <c r="B48" s="17" t="s">
        <v>669</v>
      </c>
      <c r="C48" s="326" t="s">
        <v>106</v>
      </c>
      <c r="D48" s="305"/>
      <c r="E48" s="305"/>
      <c r="F48" s="305"/>
      <c r="G48" s="305"/>
      <c r="H48" s="305"/>
      <c r="I48" s="305"/>
      <c r="J48" s="305"/>
      <c r="K48" s="305"/>
      <c r="L48" s="305"/>
      <c r="M48" s="306"/>
    </row>
    <row r="49" spans="1:13" ht="31.5" x14ac:dyDescent="0.25">
      <c r="A49" s="339"/>
      <c r="B49" s="17" t="s">
        <v>670</v>
      </c>
      <c r="C49" s="20" t="s">
        <v>671</v>
      </c>
      <c r="D49" s="20"/>
      <c r="E49" s="20"/>
      <c r="F49" s="20"/>
      <c r="G49" s="20"/>
      <c r="H49" s="20"/>
      <c r="I49" s="20"/>
      <c r="J49" s="20"/>
      <c r="K49" s="20"/>
      <c r="L49" s="20"/>
      <c r="M49" s="22"/>
    </row>
    <row r="50" spans="1:13" ht="15.75" x14ac:dyDescent="0.25">
      <c r="A50" s="339"/>
      <c r="B50" s="17" t="s">
        <v>672</v>
      </c>
      <c r="C50" s="20">
        <v>60</v>
      </c>
      <c r="D50" s="20"/>
      <c r="E50" s="20"/>
      <c r="F50" s="20"/>
      <c r="G50" s="20"/>
      <c r="H50" s="20"/>
      <c r="I50" s="20"/>
      <c r="J50" s="20"/>
      <c r="K50" s="20"/>
      <c r="L50" s="20"/>
      <c r="M50" s="22"/>
    </row>
    <row r="51" spans="1:13" ht="15.75" x14ac:dyDescent="0.25">
      <c r="A51" s="340"/>
      <c r="B51" s="17" t="s">
        <v>673</v>
      </c>
      <c r="C51" s="20">
        <v>2022</v>
      </c>
      <c r="D51" s="20"/>
      <c r="E51" s="20"/>
      <c r="F51" s="20"/>
      <c r="G51" s="20"/>
      <c r="H51" s="20"/>
      <c r="I51" s="20"/>
      <c r="J51" s="20"/>
      <c r="K51" s="20"/>
      <c r="L51" s="20"/>
      <c r="M51" s="22"/>
    </row>
    <row r="52" spans="1:13" ht="15.75" x14ac:dyDescent="0.25">
      <c r="A52" s="338" t="s">
        <v>674</v>
      </c>
      <c r="B52" s="56" t="s">
        <v>675</v>
      </c>
      <c r="C52" s="324" t="s">
        <v>1316</v>
      </c>
      <c r="D52" s="319"/>
      <c r="E52" s="319"/>
      <c r="F52" s="319"/>
      <c r="G52" s="319"/>
      <c r="H52" s="319"/>
      <c r="I52" s="319"/>
      <c r="J52" s="319"/>
      <c r="K52" s="319"/>
      <c r="L52" s="319"/>
      <c r="M52" s="325"/>
    </row>
    <row r="53" spans="1:13" ht="15.75" x14ac:dyDescent="0.25">
      <c r="A53" s="339"/>
      <c r="B53" s="56" t="s">
        <v>676</v>
      </c>
      <c r="C53" s="324" t="s">
        <v>1388</v>
      </c>
      <c r="D53" s="319"/>
      <c r="E53" s="319"/>
      <c r="F53" s="319"/>
      <c r="G53" s="319"/>
      <c r="H53" s="319"/>
      <c r="I53" s="319"/>
      <c r="J53" s="319"/>
      <c r="K53" s="319"/>
      <c r="L53" s="319"/>
      <c r="M53" s="325"/>
    </row>
    <row r="54" spans="1:13" ht="15.75" x14ac:dyDescent="0.25">
      <c r="A54" s="339"/>
      <c r="B54" s="56" t="s">
        <v>678</v>
      </c>
      <c r="C54" s="324" t="s">
        <v>10</v>
      </c>
      <c r="D54" s="319"/>
      <c r="E54" s="319"/>
      <c r="F54" s="319"/>
      <c r="G54" s="319"/>
      <c r="H54" s="319"/>
      <c r="I54" s="319"/>
      <c r="J54" s="319"/>
      <c r="K54" s="319"/>
      <c r="L54" s="319"/>
      <c r="M54" s="325"/>
    </row>
    <row r="55" spans="1:13" ht="15.75" x14ac:dyDescent="0.25">
      <c r="A55" s="339"/>
      <c r="B55" s="56" t="s">
        <v>679</v>
      </c>
      <c r="C55" s="324" t="s">
        <v>120</v>
      </c>
      <c r="D55" s="319"/>
      <c r="E55" s="319"/>
      <c r="F55" s="319"/>
      <c r="G55" s="319"/>
      <c r="H55" s="319"/>
      <c r="I55" s="319"/>
      <c r="J55" s="319"/>
      <c r="K55" s="319"/>
      <c r="L55" s="319"/>
      <c r="M55" s="325"/>
    </row>
    <row r="56" spans="1:13" ht="15.75" x14ac:dyDescent="0.25">
      <c r="A56" s="339"/>
      <c r="B56" s="56" t="s">
        <v>680</v>
      </c>
      <c r="C56" s="324" t="s">
        <v>1317</v>
      </c>
      <c r="D56" s="319"/>
      <c r="E56" s="319"/>
      <c r="F56" s="319"/>
      <c r="G56" s="319"/>
      <c r="H56" s="319"/>
      <c r="I56" s="319"/>
      <c r="J56" s="319"/>
      <c r="K56" s="319"/>
      <c r="L56" s="319"/>
      <c r="M56" s="325"/>
    </row>
    <row r="57" spans="1:13" ht="15.75" x14ac:dyDescent="0.25">
      <c r="A57" s="347"/>
      <c r="B57" s="56" t="s">
        <v>681</v>
      </c>
      <c r="C57" s="327">
        <v>3778900</v>
      </c>
      <c r="D57" s="328"/>
      <c r="E57" s="328"/>
      <c r="F57" s="328"/>
      <c r="G57" s="328"/>
      <c r="H57" s="328"/>
      <c r="I57" s="328"/>
      <c r="J57" s="328"/>
      <c r="K57" s="328"/>
      <c r="L57" s="328"/>
      <c r="M57" s="329"/>
    </row>
    <row r="58" spans="1:13" ht="15.75" x14ac:dyDescent="0.25">
      <c r="A58" s="338" t="s">
        <v>682</v>
      </c>
      <c r="B58" s="57" t="s">
        <v>683</v>
      </c>
      <c r="C58" s="324" t="s">
        <v>1333</v>
      </c>
      <c r="D58" s="319"/>
      <c r="E58" s="319"/>
      <c r="F58" s="319"/>
      <c r="G58" s="319"/>
      <c r="H58" s="319"/>
      <c r="I58" s="319"/>
      <c r="J58" s="319"/>
      <c r="K58" s="319"/>
      <c r="L58" s="319"/>
      <c r="M58" s="325"/>
    </row>
    <row r="59" spans="1:13" ht="15.75" x14ac:dyDescent="0.25">
      <c r="A59" s="339"/>
      <c r="B59" s="57" t="s">
        <v>684</v>
      </c>
      <c r="C59" s="324" t="s">
        <v>685</v>
      </c>
      <c r="D59" s="319"/>
      <c r="E59" s="319"/>
      <c r="F59" s="319"/>
      <c r="G59" s="319"/>
      <c r="H59" s="319"/>
      <c r="I59" s="319"/>
      <c r="J59" s="319"/>
      <c r="K59" s="319"/>
      <c r="L59" s="319"/>
      <c r="M59" s="325"/>
    </row>
    <row r="60" spans="1:13" ht="15.75" x14ac:dyDescent="0.25">
      <c r="A60" s="340"/>
      <c r="B60" s="58" t="s">
        <v>62</v>
      </c>
      <c r="C60" s="324" t="s">
        <v>10</v>
      </c>
      <c r="D60" s="319"/>
      <c r="E60" s="319"/>
      <c r="F60" s="319"/>
      <c r="G60" s="319"/>
      <c r="H60" s="319"/>
      <c r="I60" s="319"/>
      <c r="J60" s="319"/>
      <c r="K60" s="319"/>
      <c r="L60" s="319"/>
      <c r="M60" s="325"/>
    </row>
    <row r="61" spans="1:13" ht="31.5" x14ac:dyDescent="0.25">
      <c r="A61" s="59" t="s">
        <v>686</v>
      </c>
      <c r="B61" s="60"/>
      <c r="C61" s="348"/>
      <c r="D61" s="349"/>
      <c r="E61" s="349"/>
      <c r="F61" s="349"/>
      <c r="G61" s="349"/>
      <c r="H61" s="349"/>
      <c r="I61" s="349"/>
      <c r="J61" s="349"/>
      <c r="K61" s="349"/>
      <c r="L61" s="349"/>
      <c r="M61" s="350"/>
    </row>
    <row r="62" spans="1:13" ht="15.75" x14ac:dyDescent="0.25"/>
    <row r="63" spans="1:13" ht="15.75" x14ac:dyDescent="0.25"/>
    <row r="64" spans="1:13"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row r="338" ht="15.75" x14ac:dyDescent="0.25"/>
    <row r="339" ht="15.75" x14ac:dyDescent="0.25"/>
    <row r="340" ht="15.75" x14ac:dyDescent="0.25"/>
    <row r="341" ht="15.75" x14ac:dyDescent="0.25"/>
    <row r="342" ht="15.75" x14ac:dyDescent="0.25"/>
    <row r="343" ht="15.75" x14ac:dyDescent="0.25"/>
    <row r="344" ht="15.75" x14ac:dyDescent="0.25"/>
    <row r="345" ht="15.75" x14ac:dyDescent="0.25"/>
    <row r="346" ht="15.75" x14ac:dyDescent="0.25"/>
    <row r="347" ht="15.75" x14ac:dyDescent="0.25"/>
    <row r="348" ht="15.75" x14ac:dyDescent="0.25"/>
    <row r="349" ht="15.75" x14ac:dyDescent="0.25"/>
    <row r="350" ht="15.75" x14ac:dyDescent="0.25"/>
    <row r="351" ht="15.75" x14ac:dyDescent="0.25"/>
    <row r="352" ht="15.75" x14ac:dyDescent="0.25"/>
    <row r="353" ht="15.75" x14ac:dyDescent="0.25"/>
    <row r="354" ht="15.75" x14ac:dyDescent="0.25"/>
    <row r="355" ht="15.75" x14ac:dyDescent="0.25"/>
    <row r="356" ht="15.75" x14ac:dyDescent="0.25"/>
    <row r="357" ht="15.75" x14ac:dyDescent="0.25"/>
    <row r="358" ht="15.75" x14ac:dyDescent="0.25"/>
    <row r="359" ht="15.75" x14ac:dyDescent="0.25"/>
    <row r="360" ht="15.75" x14ac:dyDescent="0.25"/>
    <row r="361" ht="15.75" x14ac:dyDescent="0.25"/>
    <row r="362" ht="15.75" x14ac:dyDescent="0.25"/>
    <row r="363" ht="15.75" x14ac:dyDescent="0.25"/>
    <row r="364" ht="15.75" x14ac:dyDescent="0.25"/>
    <row r="365" ht="15.75" x14ac:dyDescent="0.25"/>
    <row r="366" ht="15.75" x14ac:dyDescent="0.25"/>
    <row r="367" ht="15.75" x14ac:dyDescent="0.25"/>
    <row r="368" ht="15.75" x14ac:dyDescent="0.25"/>
    <row r="369" ht="15.75" x14ac:dyDescent="0.25"/>
    <row r="370" ht="15.75" x14ac:dyDescent="0.25"/>
    <row r="371" ht="15.75" x14ac:dyDescent="0.25"/>
    <row r="372" ht="15.75" x14ac:dyDescent="0.25"/>
    <row r="373" ht="15.75" x14ac:dyDescent="0.25"/>
    <row r="374" ht="15.75" x14ac:dyDescent="0.25"/>
    <row r="375" ht="15.75" x14ac:dyDescent="0.25"/>
    <row r="376" ht="15.75" x14ac:dyDescent="0.25"/>
    <row r="377" ht="15.75" x14ac:dyDescent="0.25"/>
    <row r="378" ht="15.75" x14ac:dyDescent="0.25"/>
    <row r="379" ht="15.75" x14ac:dyDescent="0.25"/>
    <row r="380" ht="15.75" x14ac:dyDescent="0.25"/>
    <row r="381" ht="15.75" x14ac:dyDescent="0.25"/>
    <row r="382" ht="15.75" x14ac:dyDescent="0.25"/>
    <row r="383" ht="15.75" x14ac:dyDescent="0.25"/>
    <row r="384" ht="15.75" x14ac:dyDescent="0.25"/>
    <row r="385" ht="15.75" x14ac:dyDescent="0.25"/>
    <row r="386" ht="15.75" x14ac:dyDescent="0.25"/>
    <row r="387" ht="15.75" x14ac:dyDescent="0.25"/>
    <row r="388" ht="15.75" x14ac:dyDescent="0.25"/>
    <row r="389" ht="15.75" x14ac:dyDescent="0.25"/>
    <row r="390" ht="15.75" x14ac:dyDescent="0.25"/>
    <row r="391" ht="15.75" x14ac:dyDescent="0.25"/>
    <row r="392" ht="15.75" x14ac:dyDescent="0.25"/>
    <row r="393" ht="15.75" x14ac:dyDescent="0.25"/>
    <row r="394" ht="15.75" x14ac:dyDescent="0.25"/>
    <row r="395" ht="15.75" x14ac:dyDescent="0.25"/>
    <row r="396" ht="15.75" x14ac:dyDescent="0.25"/>
    <row r="397" ht="15.75" x14ac:dyDescent="0.25"/>
    <row r="398" ht="15.75" x14ac:dyDescent="0.25"/>
    <row r="399" ht="15.75" x14ac:dyDescent="0.25"/>
    <row r="400" ht="15.75" x14ac:dyDescent="0.25"/>
    <row r="401" ht="15.75" x14ac:dyDescent="0.25"/>
    <row r="402" ht="15.75" x14ac:dyDescent="0.25"/>
    <row r="403" ht="15.75" x14ac:dyDescent="0.25"/>
    <row r="404" ht="15.75" x14ac:dyDescent="0.25"/>
    <row r="405" ht="15.75" x14ac:dyDescent="0.25"/>
    <row r="406" ht="15.75" x14ac:dyDescent="0.25"/>
    <row r="407" ht="15.75" x14ac:dyDescent="0.25"/>
    <row r="408" ht="15.75" x14ac:dyDescent="0.25"/>
    <row r="409" ht="15.75" x14ac:dyDescent="0.25"/>
    <row r="410" ht="15.75" x14ac:dyDescent="0.25"/>
    <row r="411" ht="15.75" x14ac:dyDescent="0.25"/>
    <row r="412" ht="15.75" x14ac:dyDescent="0.25"/>
    <row r="413" ht="15.75" x14ac:dyDescent="0.25"/>
    <row r="414" ht="15.75" x14ac:dyDescent="0.25"/>
    <row r="415" ht="15.75" x14ac:dyDescent="0.25"/>
    <row r="416" ht="15.75" x14ac:dyDescent="0.25"/>
    <row r="417" ht="15.75" x14ac:dyDescent="0.25"/>
    <row r="418" ht="15.75" x14ac:dyDescent="0.25"/>
    <row r="419" ht="15.75" x14ac:dyDescent="0.25"/>
    <row r="420" ht="15.75" x14ac:dyDescent="0.25"/>
    <row r="421" ht="15.75" x14ac:dyDescent="0.25"/>
    <row r="422" ht="15.75" x14ac:dyDescent="0.25"/>
    <row r="423" ht="15.75" x14ac:dyDescent="0.25"/>
    <row r="424" ht="15.75" x14ac:dyDescent="0.25"/>
    <row r="425" ht="15.75" x14ac:dyDescent="0.25"/>
    <row r="426" ht="15.75" x14ac:dyDescent="0.25"/>
    <row r="427" ht="15.75" x14ac:dyDescent="0.25"/>
    <row r="428" ht="15.75" x14ac:dyDescent="0.25"/>
    <row r="429" ht="15.75" x14ac:dyDescent="0.25"/>
    <row r="430" ht="15.75" x14ac:dyDescent="0.25"/>
    <row r="431" ht="15.75" x14ac:dyDescent="0.25"/>
    <row r="432" ht="15.75" x14ac:dyDescent="0.25"/>
    <row r="433" ht="15.75" x14ac:dyDescent="0.25"/>
    <row r="434" ht="15.75" x14ac:dyDescent="0.25"/>
    <row r="435" ht="15.75" x14ac:dyDescent="0.25"/>
    <row r="436" ht="15.75" x14ac:dyDescent="0.25"/>
    <row r="437" ht="15.75" x14ac:dyDescent="0.25"/>
    <row r="438" ht="15.75" x14ac:dyDescent="0.25"/>
    <row r="439" ht="15.75" x14ac:dyDescent="0.25"/>
    <row r="440" ht="15.75" x14ac:dyDescent="0.25"/>
    <row r="441" ht="15.75" x14ac:dyDescent="0.25"/>
    <row r="442" ht="15.75" x14ac:dyDescent="0.25"/>
    <row r="443" ht="15.75" x14ac:dyDescent="0.25"/>
    <row r="444" ht="15.75" x14ac:dyDescent="0.25"/>
    <row r="445" ht="15.75" x14ac:dyDescent="0.25"/>
    <row r="446" ht="15.75" x14ac:dyDescent="0.25"/>
    <row r="447" ht="15.75" x14ac:dyDescent="0.25"/>
    <row r="448" ht="15.75" x14ac:dyDescent="0.25"/>
    <row r="449" ht="15.75" x14ac:dyDescent="0.25"/>
    <row r="450" ht="15.75" x14ac:dyDescent="0.25"/>
    <row r="451" ht="15.75" x14ac:dyDescent="0.25"/>
    <row r="452" ht="15.75" x14ac:dyDescent="0.25"/>
    <row r="453" ht="15.75" x14ac:dyDescent="0.25"/>
    <row r="454" ht="15.75" x14ac:dyDescent="0.25"/>
    <row r="455" ht="15.75" x14ac:dyDescent="0.25"/>
    <row r="456" ht="15.75" x14ac:dyDescent="0.25"/>
    <row r="457" ht="15.75" x14ac:dyDescent="0.25"/>
    <row r="458" ht="15.75" x14ac:dyDescent="0.25"/>
    <row r="459" ht="15.75" x14ac:dyDescent="0.25"/>
    <row r="460" ht="15.75" x14ac:dyDescent="0.25"/>
    <row r="461" ht="15.75" x14ac:dyDescent="0.25"/>
    <row r="462" ht="15.75" x14ac:dyDescent="0.25"/>
    <row r="463" ht="15.75" x14ac:dyDescent="0.25"/>
    <row r="464" ht="15.75" x14ac:dyDescent="0.25"/>
    <row r="465" ht="15.75" x14ac:dyDescent="0.25"/>
    <row r="466" ht="15.75" x14ac:dyDescent="0.25"/>
    <row r="467" ht="15.75" x14ac:dyDescent="0.25"/>
    <row r="468" ht="15.75" x14ac:dyDescent="0.25"/>
    <row r="469" ht="15.75" x14ac:dyDescent="0.25"/>
    <row r="470" ht="15.75" x14ac:dyDescent="0.25"/>
    <row r="471" ht="15.75" x14ac:dyDescent="0.25"/>
    <row r="472" ht="15.75" x14ac:dyDescent="0.25"/>
    <row r="473" ht="15.75" x14ac:dyDescent="0.25"/>
    <row r="474" ht="15.75" x14ac:dyDescent="0.25"/>
    <row r="475" ht="15.75" x14ac:dyDescent="0.25"/>
    <row r="476" ht="15.75" x14ac:dyDescent="0.25"/>
    <row r="477" ht="15.75" x14ac:dyDescent="0.25"/>
    <row r="478" ht="15.75" x14ac:dyDescent="0.25"/>
    <row r="479" ht="15.75" x14ac:dyDescent="0.25"/>
    <row r="480" ht="15.75" x14ac:dyDescent="0.25"/>
    <row r="481" ht="15.75" x14ac:dyDescent="0.25"/>
    <row r="482" ht="15.75" x14ac:dyDescent="0.25"/>
    <row r="483" ht="15.75" x14ac:dyDescent="0.25"/>
    <row r="484" ht="15.75" x14ac:dyDescent="0.25"/>
    <row r="485" ht="15.75" x14ac:dyDescent="0.25"/>
    <row r="486" ht="15.75" x14ac:dyDescent="0.25"/>
    <row r="487" ht="15.75" x14ac:dyDescent="0.25"/>
    <row r="488" ht="15.75" x14ac:dyDescent="0.25"/>
    <row r="489" ht="15.75" x14ac:dyDescent="0.25"/>
    <row r="490" ht="15.75" x14ac:dyDescent="0.25"/>
    <row r="491" ht="15.75" x14ac:dyDescent="0.25"/>
    <row r="492" ht="15.75" x14ac:dyDescent="0.25"/>
    <row r="493" ht="15.75" x14ac:dyDescent="0.25"/>
    <row r="494" ht="15.75" x14ac:dyDescent="0.25"/>
    <row r="495" ht="15.75" x14ac:dyDescent="0.25"/>
    <row r="496" ht="15.75" x14ac:dyDescent="0.25"/>
    <row r="497" ht="15.75" x14ac:dyDescent="0.25"/>
    <row r="498" ht="15.75" x14ac:dyDescent="0.25"/>
    <row r="499" ht="15.75" x14ac:dyDescent="0.25"/>
    <row r="500" ht="15.75" x14ac:dyDescent="0.25"/>
    <row r="501" ht="15.75" x14ac:dyDescent="0.25"/>
    <row r="502" ht="15.75" x14ac:dyDescent="0.25"/>
    <row r="503" ht="15.75" x14ac:dyDescent="0.25"/>
    <row r="504" ht="15.75" x14ac:dyDescent="0.25"/>
    <row r="505" ht="15.75" x14ac:dyDescent="0.25"/>
    <row r="506" ht="15.75" x14ac:dyDescent="0.25"/>
    <row r="507" ht="15.75" x14ac:dyDescent="0.25"/>
    <row r="508" ht="15.75" x14ac:dyDescent="0.25"/>
    <row r="509" ht="15.75" x14ac:dyDescent="0.25"/>
    <row r="510" ht="15.75" x14ac:dyDescent="0.25"/>
    <row r="511" ht="15.75" x14ac:dyDescent="0.25"/>
    <row r="512" ht="15.75" x14ac:dyDescent="0.25"/>
    <row r="513" ht="15.75" x14ac:dyDescent="0.25"/>
    <row r="514" ht="15.75" x14ac:dyDescent="0.25"/>
    <row r="515" ht="15.75" x14ac:dyDescent="0.25"/>
    <row r="516" ht="15.75" x14ac:dyDescent="0.25"/>
    <row r="517" ht="15.75" x14ac:dyDescent="0.25"/>
    <row r="518" ht="15.75" x14ac:dyDescent="0.25"/>
    <row r="519" ht="15.75" x14ac:dyDescent="0.25"/>
    <row r="520" ht="15.75" x14ac:dyDescent="0.25"/>
    <row r="521" ht="15.75" x14ac:dyDescent="0.25"/>
    <row r="522" ht="15.75" x14ac:dyDescent="0.25"/>
    <row r="523" ht="15.75" x14ac:dyDescent="0.25"/>
    <row r="524" ht="15.75" x14ac:dyDescent="0.25"/>
    <row r="525" ht="15.75" x14ac:dyDescent="0.25"/>
    <row r="526" ht="15.75" x14ac:dyDescent="0.25"/>
    <row r="527" ht="15.75" x14ac:dyDescent="0.25"/>
    <row r="528" ht="15.75" x14ac:dyDescent="0.25"/>
    <row r="529" ht="15.75" x14ac:dyDescent="0.25"/>
    <row r="530" ht="15.75" x14ac:dyDescent="0.25"/>
    <row r="531" ht="15.75" x14ac:dyDescent="0.25"/>
    <row r="532" ht="15.75" x14ac:dyDescent="0.25"/>
    <row r="533" ht="15.75" x14ac:dyDescent="0.25"/>
    <row r="534" ht="15.75" x14ac:dyDescent="0.25"/>
    <row r="535" ht="15.75" x14ac:dyDescent="0.25"/>
    <row r="536" ht="15.75" x14ac:dyDescent="0.25"/>
    <row r="537" ht="15.75" x14ac:dyDescent="0.25"/>
    <row r="538" ht="15.75" x14ac:dyDescent="0.25"/>
    <row r="539" ht="15.75" x14ac:dyDescent="0.25"/>
    <row r="540" ht="15.75" x14ac:dyDescent="0.25"/>
    <row r="541" ht="15.75" x14ac:dyDescent="0.25"/>
    <row r="542" ht="15.75" x14ac:dyDescent="0.25"/>
    <row r="543" ht="15.75" x14ac:dyDescent="0.25"/>
    <row r="544" ht="15.75" x14ac:dyDescent="0.25"/>
    <row r="545" ht="15.75" x14ac:dyDescent="0.25"/>
    <row r="546" ht="15.75" x14ac:dyDescent="0.25"/>
    <row r="547" ht="15.75" x14ac:dyDescent="0.25"/>
    <row r="548" ht="15.75" x14ac:dyDescent="0.25"/>
    <row r="549" ht="15.75" x14ac:dyDescent="0.25"/>
    <row r="550" ht="15.75" x14ac:dyDescent="0.25"/>
    <row r="551" ht="15.75" x14ac:dyDescent="0.25"/>
    <row r="552" ht="15.75" x14ac:dyDescent="0.25"/>
    <row r="553" ht="15.75" x14ac:dyDescent="0.25"/>
    <row r="554" ht="15.75" x14ac:dyDescent="0.25"/>
    <row r="555" ht="15.75" x14ac:dyDescent="0.25"/>
    <row r="556" ht="15.75" x14ac:dyDescent="0.25"/>
    <row r="557" ht="15.75" x14ac:dyDescent="0.25"/>
    <row r="558" ht="15.75" x14ac:dyDescent="0.25"/>
    <row r="559" ht="15.75" x14ac:dyDescent="0.25"/>
    <row r="560" ht="15.75" x14ac:dyDescent="0.25"/>
    <row r="561" ht="15.75" x14ac:dyDescent="0.25"/>
    <row r="562" ht="15.75" x14ac:dyDescent="0.25"/>
    <row r="563" ht="15.75" x14ac:dyDescent="0.25"/>
    <row r="564" ht="15.75" x14ac:dyDescent="0.25"/>
    <row r="565" ht="15.75" x14ac:dyDescent="0.25"/>
    <row r="566" ht="15.75" x14ac:dyDescent="0.25"/>
    <row r="567" ht="15.75" x14ac:dyDescent="0.25"/>
    <row r="568" ht="15.75" x14ac:dyDescent="0.25"/>
    <row r="569" ht="15.75" x14ac:dyDescent="0.25"/>
    <row r="570" ht="15.75" x14ac:dyDescent="0.25"/>
    <row r="571" ht="15.75" x14ac:dyDescent="0.25"/>
    <row r="572" ht="15.75" x14ac:dyDescent="0.25"/>
    <row r="573" ht="15.75" x14ac:dyDescent="0.25"/>
    <row r="574" ht="15.75" x14ac:dyDescent="0.25"/>
    <row r="575" ht="15.75" x14ac:dyDescent="0.25"/>
    <row r="576" ht="15.75" x14ac:dyDescent="0.25"/>
    <row r="577" ht="15.75" x14ac:dyDescent="0.25"/>
    <row r="578" ht="15.75" x14ac:dyDescent="0.25"/>
    <row r="579" ht="15.75" x14ac:dyDescent="0.25"/>
    <row r="580" ht="15.75" x14ac:dyDescent="0.25"/>
    <row r="581" ht="15.75" x14ac:dyDescent="0.25"/>
    <row r="582" ht="15.75" x14ac:dyDescent="0.25"/>
    <row r="583" ht="15.75" x14ac:dyDescent="0.25"/>
    <row r="584" ht="15.75" x14ac:dyDescent="0.25"/>
    <row r="585" ht="15.75" x14ac:dyDescent="0.25"/>
    <row r="586" ht="15.75" x14ac:dyDescent="0.25"/>
    <row r="587" ht="15.75" x14ac:dyDescent="0.25"/>
    <row r="588" ht="15.75" x14ac:dyDescent="0.25"/>
    <row r="589" ht="15.75" x14ac:dyDescent="0.25"/>
    <row r="590" ht="15.75" x14ac:dyDescent="0.25"/>
    <row r="591" ht="15.75" x14ac:dyDescent="0.25"/>
    <row r="592" ht="15.75" x14ac:dyDescent="0.25"/>
    <row r="593" ht="15.75" x14ac:dyDescent="0.25"/>
    <row r="594" ht="15.75" x14ac:dyDescent="0.25"/>
    <row r="595" ht="15.75" x14ac:dyDescent="0.25"/>
    <row r="596" ht="15.75" x14ac:dyDescent="0.25"/>
    <row r="597" ht="15.75" x14ac:dyDescent="0.25"/>
    <row r="598" ht="15.75" x14ac:dyDescent="0.25"/>
    <row r="599" ht="15.75" x14ac:dyDescent="0.25"/>
    <row r="600" ht="15.75" x14ac:dyDescent="0.25"/>
    <row r="601" ht="15.75" x14ac:dyDescent="0.25"/>
    <row r="602" ht="15.75" x14ac:dyDescent="0.25"/>
    <row r="603" ht="15.75" x14ac:dyDescent="0.25"/>
    <row r="604" ht="15.75" x14ac:dyDescent="0.25"/>
    <row r="605" ht="15.75" x14ac:dyDescent="0.25"/>
    <row r="606" ht="15.75" x14ac:dyDescent="0.25"/>
    <row r="607" ht="15.75" x14ac:dyDescent="0.25"/>
    <row r="608" ht="15.75" x14ac:dyDescent="0.25"/>
    <row r="609" ht="15.75" x14ac:dyDescent="0.25"/>
    <row r="610" ht="15.75" x14ac:dyDescent="0.25"/>
    <row r="611" ht="15.75" x14ac:dyDescent="0.25"/>
    <row r="612" ht="15.75" x14ac:dyDescent="0.25"/>
    <row r="613" ht="15.75" x14ac:dyDescent="0.25"/>
    <row r="614" ht="15.75" x14ac:dyDescent="0.25"/>
    <row r="615" ht="15.75" x14ac:dyDescent="0.25"/>
    <row r="616" ht="15.75" x14ac:dyDescent="0.25"/>
    <row r="617" ht="15.75" x14ac:dyDescent="0.25"/>
    <row r="618" ht="15.75" x14ac:dyDescent="0.25"/>
    <row r="619" ht="15.75" x14ac:dyDescent="0.25"/>
    <row r="620" ht="15.75" x14ac:dyDescent="0.25"/>
    <row r="621" ht="15.75" x14ac:dyDescent="0.25"/>
    <row r="622" ht="15.75" x14ac:dyDescent="0.25"/>
    <row r="623" ht="15.75" x14ac:dyDescent="0.25"/>
    <row r="624" ht="15.75" x14ac:dyDescent="0.25"/>
    <row r="625" ht="15.75" x14ac:dyDescent="0.25"/>
    <row r="626" ht="15.75" x14ac:dyDescent="0.25"/>
    <row r="627" ht="15.75" x14ac:dyDescent="0.25"/>
    <row r="628" ht="15.75" x14ac:dyDescent="0.25"/>
    <row r="629" ht="15.75" x14ac:dyDescent="0.25"/>
    <row r="630" ht="15.75" x14ac:dyDescent="0.25"/>
    <row r="631" ht="15.75" x14ac:dyDescent="0.25"/>
    <row r="632" ht="15.75" x14ac:dyDescent="0.25"/>
    <row r="633" ht="15.75" x14ac:dyDescent="0.25"/>
    <row r="634" ht="15.75" x14ac:dyDescent="0.25"/>
    <row r="635" ht="15.75" x14ac:dyDescent="0.25"/>
    <row r="636" ht="15.75" x14ac:dyDescent="0.25"/>
    <row r="637" ht="15.75" x14ac:dyDescent="0.25"/>
    <row r="638" ht="15.75" x14ac:dyDescent="0.25"/>
    <row r="639" ht="15.75" x14ac:dyDescent="0.25"/>
    <row r="640" ht="15.75" x14ac:dyDescent="0.25"/>
    <row r="641" ht="15.75" x14ac:dyDescent="0.25"/>
    <row r="642" ht="15.75" x14ac:dyDescent="0.25"/>
    <row r="643" ht="15.75" x14ac:dyDescent="0.25"/>
    <row r="644" ht="15.75" x14ac:dyDescent="0.25"/>
    <row r="645" ht="15.75" x14ac:dyDescent="0.25"/>
    <row r="646" ht="15.75" x14ac:dyDescent="0.25"/>
    <row r="647" ht="15.75" x14ac:dyDescent="0.25"/>
    <row r="648" ht="15.75" x14ac:dyDescent="0.25"/>
    <row r="649" ht="15.75" x14ac:dyDescent="0.25"/>
    <row r="650" ht="15.75" x14ac:dyDescent="0.25"/>
    <row r="651" ht="15.75" x14ac:dyDescent="0.25"/>
    <row r="652" ht="15.75" x14ac:dyDescent="0.25"/>
    <row r="653" ht="15.75" x14ac:dyDescent="0.25"/>
    <row r="654" ht="15.75" x14ac:dyDescent="0.25"/>
    <row r="655" ht="15.75" x14ac:dyDescent="0.25"/>
    <row r="656" ht="15.75" x14ac:dyDescent="0.25"/>
    <row r="657" ht="15.75" x14ac:dyDescent="0.25"/>
    <row r="658" ht="15.75" x14ac:dyDescent="0.25"/>
    <row r="659" ht="15.75" x14ac:dyDescent="0.25"/>
    <row r="660" ht="15.75" x14ac:dyDescent="0.25"/>
    <row r="661" ht="15.75" x14ac:dyDescent="0.25"/>
    <row r="662" ht="15.75" x14ac:dyDescent="0.25"/>
    <row r="663" ht="15.75" x14ac:dyDescent="0.25"/>
    <row r="664" ht="15.75" x14ac:dyDescent="0.25"/>
    <row r="665" ht="15.75" x14ac:dyDescent="0.25"/>
    <row r="666" ht="15.75" x14ac:dyDescent="0.25"/>
    <row r="667" ht="15.75" x14ac:dyDescent="0.25"/>
    <row r="668" ht="15.75" x14ac:dyDescent="0.25"/>
    <row r="669" ht="15.75" x14ac:dyDescent="0.25"/>
    <row r="670" ht="15.75" x14ac:dyDescent="0.25"/>
    <row r="671" ht="15.75" x14ac:dyDescent="0.25"/>
    <row r="672" ht="15.75" x14ac:dyDescent="0.25"/>
    <row r="673" ht="15.75" x14ac:dyDescent="0.25"/>
    <row r="674" ht="15.75" x14ac:dyDescent="0.25"/>
    <row r="675" ht="15.75" x14ac:dyDescent="0.25"/>
    <row r="676" ht="15.75" x14ac:dyDescent="0.25"/>
    <row r="677" ht="15.75" x14ac:dyDescent="0.25"/>
    <row r="678" ht="15.75" x14ac:dyDescent="0.25"/>
    <row r="679" ht="15.75" x14ac:dyDescent="0.25"/>
    <row r="680" ht="15.75" x14ac:dyDescent="0.25"/>
    <row r="681" ht="15.75" x14ac:dyDescent="0.25"/>
    <row r="682" ht="15.75" x14ac:dyDescent="0.25"/>
    <row r="683" ht="15.75" x14ac:dyDescent="0.25"/>
    <row r="684" ht="15.75" x14ac:dyDescent="0.25"/>
    <row r="685" ht="15.75" x14ac:dyDescent="0.25"/>
    <row r="686" ht="15.75" x14ac:dyDescent="0.25"/>
    <row r="687" ht="15.75" x14ac:dyDescent="0.25"/>
    <row r="688" ht="15.75" x14ac:dyDescent="0.25"/>
    <row r="689" ht="15.75" x14ac:dyDescent="0.25"/>
    <row r="690" ht="15.75" x14ac:dyDescent="0.25"/>
    <row r="691" ht="15.75" x14ac:dyDescent="0.25"/>
    <row r="692" ht="15.75" x14ac:dyDescent="0.25"/>
    <row r="693" ht="15.75" x14ac:dyDescent="0.25"/>
    <row r="694" ht="15.75" x14ac:dyDescent="0.25"/>
    <row r="695" ht="15.75" x14ac:dyDescent="0.25"/>
    <row r="696" ht="15.75" x14ac:dyDescent="0.25"/>
    <row r="697" ht="15.75" x14ac:dyDescent="0.25"/>
    <row r="698" ht="15.75" x14ac:dyDescent="0.25"/>
    <row r="699" ht="15.75" x14ac:dyDescent="0.25"/>
    <row r="700" ht="15.75" x14ac:dyDescent="0.25"/>
    <row r="701" ht="15.75" x14ac:dyDescent="0.25"/>
    <row r="702" ht="15.75" x14ac:dyDescent="0.25"/>
    <row r="703" ht="15.75" x14ac:dyDescent="0.25"/>
    <row r="704" ht="15.75" x14ac:dyDescent="0.25"/>
    <row r="705" ht="15.75" x14ac:dyDescent="0.25"/>
    <row r="706" ht="15.75" x14ac:dyDescent="0.25"/>
    <row r="707" ht="15.75" x14ac:dyDescent="0.25"/>
    <row r="708" ht="15.75" x14ac:dyDescent="0.25"/>
    <row r="709" ht="15.75" x14ac:dyDescent="0.25"/>
    <row r="710" ht="15.75" x14ac:dyDescent="0.25"/>
    <row r="711" ht="15.75" x14ac:dyDescent="0.25"/>
    <row r="712" ht="15.75" x14ac:dyDescent="0.25"/>
    <row r="713" ht="15.75" x14ac:dyDescent="0.25"/>
    <row r="714" ht="15.75" x14ac:dyDescent="0.25"/>
    <row r="715" ht="15.75" x14ac:dyDescent="0.25"/>
    <row r="716" ht="15.75" x14ac:dyDescent="0.25"/>
    <row r="717" ht="15.75" x14ac:dyDescent="0.25"/>
    <row r="718" ht="15.75" x14ac:dyDescent="0.25"/>
    <row r="719" ht="15.75" x14ac:dyDescent="0.25"/>
    <row r="720" ht="15.75" x14ac:dyDescent="0.25"/>
    <row r="721" ht="15.75" x14ac:dyDescent="0.25"/>
    <row r="722" ht="15.75" x14ac:dyDescent="0.25"/>
    <row r="723" ht="15.75" x14ac:dyDescent="0.25"/>
    <row r="724" ht="15.75" x14ac:dyDescent="0.25"/>
    <row r="725" ht="15.75" x14ac:dyDescent="0.25"/>
    <row r="726" ht="15.75" x14ac:dyDescent="0.25"/>
    <row r="727" ht="15.75" x14ac:dyDescent="0.25"/>
    <row r="728" ht="15.75" x14ac:dyDescent="0.25"/>
    <row r="729" ht="15.75" x14ac:dyDescent="0.25"/>
    <row r="730" ht="15.75" x14ac:dyDescent="0.25"/>
    <row r="731" ht="15.75" x14ac:dyDescent="0.25"/>
    <row r="732" ht="15.75" x14ac:dyDescent="0.25"/>
    <row r="733" ht="15.75" x14ac:dyDescent="0.25"/>
    <row r="734" ht="15.75" x14ac:dyDescent="0.25"/>
    <row r="735" ht="15.75" x14ac:dyDescent="0.25"/>
    <row r="736" ht="15.75" x14ac:dyDescent="0.25"/>
    <row r="737" ht="15.75" x14ac:dyDescent="0.25"/>
    <row r="738" ht="15.75" x14ac:dyDescent="0.25"/>
    <row r="739" ht="15.75" x14ac:dyDescent="0.25"/>
    <row r="740" ht="15.75" x14ac:dyDescent="0.25"/>
    <row r="741" ht="15.75" x14ac:dyDescent="0.25"/>
    <row r="742" ht="15.75" x14ac:dyDescent="0.25"/>
    <row r="743" ht="15.75" x14ac:dyDescent="0.25"/>
    <row r="744" ht="15.75" x14ac:dyDescent="0.25"/>
    <row r="745" ht="15.75" x14ac:dyDescent="0.25"/>
    <row r="746" ht="15.75" x14ac:dyDescent="0.25"/>
    <row r="747" ht="15.75" x14ac:dyDescent="0.25"/>
    <row r="748" ht="15.75" x14ac:dyDescent="0.25"/>
    <row r="749" ht="15.75" x14ac:dyDescent="0.25"/>
    <row r="750" ht="15.75" x14ac:dyDescent="0.25"/>
    <row r="751" ht="15.75" x14ac:dyDescent="0.25"/>
    <row r="752" ht="15.75" x14ac:dyDescent="0.25"/>
    <row r="753" ht="15.75" x14ac:dyDescent="0.25"/>
    <row r="754" ht="15.75" x14ac:dyDescent="0.25"/>
    <row r="755" ht="15.75" x14ac:dyDescent="0.25"/>
    <row r="756" ht="15.75" x14ac:dyDescent="0.25"/>
    <row r="757" ht="15.75" x14ac:dyDescent="0.25"/>
    <row r="758" ht="15.75" x14ac:dyDescent="0.25"/>
    <row r="759" ht="15.75" x14ac:dyDescent="0.25"/>
    <row r="760" ht="15.75" x14ac:dyDescent="0.25"/>
    <row r="761" ht="15.75" x14ac:dyDescent="0.25"/>
    <row r="762" ht="15.75" x14ac:dyDescent="0.25"/>
    <row r="763" ht="15.75" x14ac:dyDescent="0.25"/>
    <row r="764" ht="15.75" x14ac:dyDescent="0.25"/>
    <row r="765" ht="15.75" x14ac:dyDescent="0.25"/>
    <row r="766" ht="15.75" x14ac:dyDescent="0.25"/>
    <row r="767" ht="15.75" x14ac:dyDescent="0.25"/>
    <row r="768" ht="15.75" x14ac:dyDescent="0.25"/>
    <row r="769" ht="15.75" x14ac:dyDescent="0.25"/>
    <row r="770" ht="15.75" x14ac:dyDescent="0.25"/>
    <row r="771" ht="15.75" x14ac:dyDescent="0.25"/>
    <row r="772" ht="15.75" x14ac:dyDescent="0.25"/>
    <row r="773" ht="15.75" x14ac:dyDescent="0.25"/>
    <row r="774" ht="15.75" x14ac:dyDescent="0.25"/>
    <row r="775" ht="15.75" x14ac:dyDescent="0.25"/>
    <row r="776" ht="15.75" x14ac:dyDescent="0.25"/>
    <row r="777" ht="15.75" x14ac:dyDescent="0.25"/>
    <row r="778" ht="15.75" x14ac:dyDescent="0.25"/>
    <row r="779" ht="15.75" x14ac:dyDescent="0.25"/>
    <row r="780" ht="15.75" x14ac:dyDescent="0.25"/>
    <row r="781" ht="15.75" x14ac:dyDescent="0.25"/>
    <row r="782" ht="15.75" x14ac:dyDescent="0.25"/>
    <row r="783" ht="15.75" x14ac:dyDescent="0.25"/>
    <row r="784" ht="15.75" x14ac:dyDescent="0.25"/>
    <row r="785" ht="15.75" x14ac:dyDescent="0.25"/>
    <row r="786" ht="15.75" x14ac:dyDescent="0.25"/>
    <row r="787" ht="15.75" x14ac:dyDescent="0.25"/>
    <row r="788" ht="15.75" x14ac:dyDescent="0.25"/>
    <row r="789" ht="15.75" x14ac:dyDescent="0.25"/>
    <row r="790" ht="15.75" x14ac:dyDescent="0.25"/>
    <row r="791" ht="15.75" x14ac:dyDescent="0.25"/>
    <row r="792" ht="15.75" x14ac:dyDescent="0.25"/>
    <row r="793" ht="15.75" x14ac:dyDescent="0.25"/>
    <row r="794" ht="15.75" x14ac:dyDescent="0.25"/>
    <row r="795" ht="15.75" x14ac:dyDescent="0.25"/>
    <row r="796" ht="15.75" x14ac:dyDescent="0.25"/>
    <row r="797" ht="15.75" x14ac:dyDescent="0.25"/>
    <row r="798" ht="15.75" x14ac:dyDescent="0.25"/>
    <row r="799" ht="15.75" x14ac:dyDescent="0.25"/>
    <row r="800" ht="15.75" x14ac:dyDescent="0.25"/>
    <row r="801" ht="15.75" x14ac:dyDescent="0.25"/>
    <row r="802" ht="15.75" x14ac:dyDescent="0.25"/>
    <row r="803" ht="15.75" x14ac:dyDescent="0.25"/>
    <row r="804" ht="15.75" x14ac:dyDescent="0.25"/>
    <row r="805" ht="15.75" x14ac:dyDescent="0.25"/>
    <row r="806" ht="15.75" x14ac:dyDescent="0.25"/>
    <row r="807" ht="15.75" x14ac:dyDescent="0.25"/>
    <row r="808" ht="15.75" x14ac:dyDescent="0.25"/>
    <row r="809" ht="15.75" x14ac:dyDescent="0.25"/>
    <row r="810" ht="15.75" x14ac:dyDescent="0.25"/>
    <row r="811" ht="15.75" x14ac:dyDescent="0.25"/>
    <row r="812" ht="15.75" x14ac:dyDescent="0.25"/>
    <row r="813" ht="15.75" x14ac:dyDescent="0.25"/>
    <row r="814" ht="15.75" x14ac:dyDescent="0.25"/>
    <row r="815" ht="15.75" x14ac:dyDescent="0.25"/>
    <row r="816" ht="15.75" x14ac:dyDescent="0.25"/>
    <row r="817" ht="15.75" x14ac:dyDescent="0.25"/>
    <row r="818" ht="15.75" x14ac:dyDescent="0.25"/>
    <row r="819" ht="15.75" x14ac:dyDescent="0.25"/>
    <row r="820" ht="15.75" x14ac:dyDescent="0.25"/>
    <row r="821" ht="15.75" x14ac:dyDescent="0.25"/>
    <row r="822" ht="15.75" x14ac:dyDescent="0.25"/>
    <row r="823" ht="15.75" x14ac:dyDescent="0.25"/>
    <row r="824" ht="15.75" x14ac:dyDescent="0.25"/>
    <row r="825" ht="15.75" x14ac:dyDescent="0.25"/>
    <row r="826" ht="15.75" x14ac:dyDescent="0.25"/>
    <row r="827" ht="15.75" x14ac:dyDescent="0.25"/>
    <row r="828" ht="15.75" x14ac:dyDescent="0.25"/>
    <row r="829" ht="15.75" x14ac:dyDescent="0.25"/>
    <row r="830" ht="15.75" x14ac:dyDescent="0.25"/>
    <row r="831" ht="15.75" x14ac:dyDescent="0.25"/>
    <row r="832" ht="15.75" x14ac:dyDescent="0.25"/>
    <row r="833" ht="15.75" x14ac:dyDescent="0.25"/>
    <row r="834" ht="15.75" x14ac:dyDescent="0.25"/>
    <row r="835" ht="15.75" x14ac:dyDescent="0.25"/>
    <row r="836" ht="15.75" x14ac:dyDescent="0.25"/>
    <row r="837" ht="15.75" x14ac:dyDescent="0.25"/>
    <row r="838" ht="15.75" x14ac:dyDescent="0.25"/>
    <row r="839" ht="15.75" x14ac:dyDescent="0.25"/>
    <row r="840" ht="15.75" x14ac:dyDescent="0.25"/>
    <row r="841" ht="15.75" x14ac:dyDescent="0.25"/>
    <row r="842" ht="15.75" x14ac:dyDescent="0.25"/>
    <row r="843" ht="15.75" x14ac:dyDescent="0.25"/>
    <row r="844" ht="15.75" x14ac:dyDescent="0.25"/>
    <row r="845" ht="15.75" x14ac:dyDescent="0.25"/>
    <row r="846" ht="15.75" x14ac:dyDescent="0.25"/>
    <row r="847" ht="15.75" x14ac:dyDescent="0.25"/>
    <row r="848" ht="15.75" x14ac:dyDescent="0.25"/>
    <row r="849" ht="15.75" x14ac:dyDescent="0.25"/>
    <row r="850" ht="15.75" x14ac:dyDescent="0.25"/>
    <row r="851" ht="15.75" x14ac:dyDescent="0.25"/>
    <row r="852" ht="15.75" x14ac:dyDescent="0.25"/>
    <row r="853" ht="15.75" x14ac:dyDescent="0.25"/>
    <row r="854" ht="15.75" x14ac:dyDescent="0.25"/>
    <row r="855" ht="15.75" x14ac:dyDescent="0.25"/>
    <row r="856" ht="15.75" x14ac:dyDescent="0.25"/>
    <row r="857" ht="15.75" x14ac:dyDescent="0.25"/>
    <row r="858" ht="15.75" x14ac:dyDescent="0.25"/>
    <row r="859" ht="15.75" x14ac:dyDescent="0.25"/>
    <row r="860" ht="15.75" x14ac:dyDescent="0.25"/>
    <row r="861" ht="15.75" x14ac:dyDescent="0.25"/>
    <row r="862" ht="15.75" x14ac:dyDescent="0.25"/>
    <row r="863" ht="15.75" x14ac:dyDescent="0.25"/>
    <row r="864" ht="15.75" x14ac:dyDescent="0.25"/>
    <row r="865" ht="15.75" x14ac:dyDescent="0.25"/>
    <row r="866" ht="15.75" x14ac:dyDescent="0.25"/>
    <row r="867" ht="15.75" x14ac:dyDescent="0.25"/>
    <row r="868" ht="15.75" x14ac:dyDescent="0.25"/>
    <row r="869" ht="15.75" x14ac:dyDescent="0.25"/>
    <row r="870" ht="15.75" x14ac:dyDescent="0.25"/>
    <row r="871" ht="15.75" x14ac:dyDescent="0.25"/>
    <row r="872" ht="15.75" x14ac:dyDescent="0.25"/>
    <row r="873" ht="15.75" x14ac:dyDescent="0.25"/>
    <row r="874" ht="15.75" x14ac:dyDescent="0.25"/>
    <row r="875" ht="15.75" x14ac:dyDescent="0.25"/>
    <row r="876" ht="15.75" x14ac:dyDescent="0.25"/>
    <row r="877" ht="15.75" x14ac:dyDescent="0.25"/>
    <row r="878" ht="15.75" x14ac:dyDescent="0.25"/>
    <row r="879" ht="15.75" x14ac:dyDescent="0.25"/>
    <row r="880" ht="15.75" x14ac:dyDescent="0.25"/>
    <row r="881" ht="15.75" x14ac:dyDescent="0.25"/>
    <row r="882" ht="15.75" x14ac:dyDescent="0.25"/>
    <row r="883" ht="15.75" x14ac:dyDescent="0.25"/>
    <row r="884" ht="15.75" x14ac:dyDescent="0.25"/>
    <row r="885" ht="15.75" x14ac:dyDescent="0.25"/>
    <row r="886" ht="15.75" x14ac:dyDescent="0.25"/>
    <row r="887" ht="15.75" x14ac:dyDescent="0.25"/>
    <row r="888" ht="15.75" x14ac:dyDescent="0.25"/>
    <row r="889" ht="15.75" x14ac:dyDescent="0.25"/>
    <row r="890" ht="15.75" x14ac:dyDescent="0.25"/>
    <row r="891" ht="15.75" x14ac:dyDescent="0.25"/>
    <row r="892" ht="15.75" x14ac:dyDescent="0.25"/>
    <row r="893" ht="15.75" x14ac:dyDescent="0.25"/>
    <row r="894" ht="15.75" x14ac:dyDescent="0.25"/>
    <row r="895" ht="15.75" x14ac:dyDescent="0.25"/>
    <row r="896" ht="15.75" x14ac:dyDescent="0.25"/>
    <row r="897" ht="15.75" x14ac:dyDescent="0.25"/>
    <row r="898" ht="15.75" x14ac:dyDescent="0.25"/>
    <row r="899" ht="15.75" x14ac:dyDescent="0.25"/>
    <row r="900" ht="15.75" x14ac:dyDescent="0.25"/>
    <row r="901" ht="15.75" x14ac:dyDescent="0.25"/>
    <row r="902" ht="15.75" x14ac:dyDescent="0.25"/>
    <row r="903" ht="15.75" x14ac:dyDescent="0.25"/>
    <row r="904" ht="15.75" x14ac:dyDescent="0.25"/>
    <row r="905" ht="15.75" x14ac:dyDescent="0.25"/>
    <row r="906" ht="15.75" x14ac:dyDescent="0.25"/>
    <row r="907" ht="15.75" x14ac:dyDescent="0.25"/>
    <row r="908" ht="15.75" x14ac:dyDescent="0.25"/>
    <row r="909" ht="15.75" x14ac:dyDescent="0.25"/>
    <row r="910" ht="15.75" x14ac:dyDescent="0.25"/>
    <row r="911" ht="15.75" x14ac:dyDescent="0.25"/>
    <row r="912" ht="15.75" x14ac:dyDescent="0.25"/>
    <row r="913" ht="15.75" x14ac:dyDescent="0.25"/>
    <row r="914" ht="15.75" x14ac:dyDescent="0.25"/>
    <row r="915" ht="15.75" x14ac:dyDescent="0.25"/>
    <row r="916" ht="15.75" x14ac:dyDescent="0.25"/>
    <row r="917" ht="15.75" x14ac:dyDescent="0.25"/>
    <row r="918" ht="15.75" x14ac:dyDescent="0.25"/>
    <row r="919" ht="15.75" x14ac:dyDescent="0.25"/>
    <row r="920" ht="15.75" x14ac:dyDescent="0.25"/>
    <row r="921" ht="15.75" x14ac:dyDescent="0.25"/>
    <row r="922" ht="15.75" x14ac:dyDescent="0.25"/>
    <row r="923" ht="15.75" x14ac:dyDescent="0.25"/>
    <row r="924" ht="15.75" x14ac:dyDescent="0.25"/>
    <row r="925" ht="15.75" x14ac:dyDescent="0.25"/>
    <row r="926" ht="15.75" x14ac:dyDescent="0.25"/>
    <row r="927" ht="15.75" x14ac:dyDescent="0.25"/>
    <row r="928" ht="15.75" x14ac:dyDescent="0.25"/>
    <row r="929" ht="15.75" x14ac:dyDescent="0.25"/>
    <row r="930" ht="15.75" x14ac:dyDescent="0.25"/>
    <row r="931" ht="15.75" x14ac:dyDescent="0.25"/>
    <row r="932" ht="15.75" x14ac:dyDescent="0.25"/>
    <row r="933" ht="15.75" x14ac:dyDescent="0.25"/>
    <row r="934" ht="15.75" x14ac:dyDescent="0.25"/>
    <row r="935" ht="15.75" x14ac:dyDescent="0.25"/>
    <row r="936" ht="15.75" x14ac:dyDescent="0.25"/>
    <row r="937" ht="15.75" x14ac:dyDescent="0.25"/>
    <row r="938" ht="15.75" x14ac:dyDescent="0.25"/>
    <row r="939" ht="15.75" x14ac:dyDescent="0.25"/>
    <row r="940" ht="15.75" x14ac:dyDescent="0.25"/>
    <row r="941" ht="15.75" x14ac:dyDescent="0.25"/>
    <row r="942" ht="15.75" x14ac:dyDescent="0.25"/>
    <row r="943" ht="15.75" x14ac:dyDescent="0.25"/>
    <row r="944" ht="15.75" x14ac:dyDescent="0.25"/>
    <row r="945" ht="15.75" x14ac:dyDescent="0.25"/>
    <row r="946" ht="15.75" x14ac:dyDescent="0.25"/>
    <row r="947" ht="15.75" x14ac:dyDescent="0.25"/>
    <row r="948" ht="15.75" x14ac:dyDescent="0.25"/>
    <row r="949" ht="15.75" x14ac:dyDescent="0.25"/>
    <row r="950" ht="15.75" x14ac:dyDescent="0.25"/>
    <row r="951" ht="15.75" x14ac:dyDescent="0.25"/>
    <row r="952" ht="15.75" x14ac:dyDescent="0.25"/>
    <row r="953" ht="15.75" x14ac:dyDescent="0.25"/>
    <row r="954" ht="15.75" x14ac:dyDescent="0.25"/>
    <row r="955" ht="15.75" x14ac:dyDescent="0.25"/>
    <row r="956" ht="15.75" x14ac:dyDescent="0.25"/>
    <row r="957" ht="15.75" x14ac:dyDescent="0.25"/>
    <row r="958" ht="15.75" x14ac:dyDescent="0.25"/>
    <row r="959" ht="15.75" x14ac:dyDescent="0.25"/>
    <row r="960" ht="15.75" x14ac:dyDescent="0.25"/>
    <row r="961" ht="15.75" x14ac:dyDescent="0.25"/>
    <row r="962" ht="15.75" x14ac:dyDescent="0.25"/>
    <row r="963" ht="15.75" x14ac:dyDescent="0.25"/>
    <row r="964" ht="15.75" x14ac:dyDescent="0.25"/>
    <row r="965" ht="15.75" x14ac:dyDescent="0.25"/>
    <row r="966" ht="15.75" x14ac:dyDescent="0.25"/>
    <row r="967" ht="15.75" x14ac:dyDescent="0.25"/>
    <row r="968" ht="15.75" x14ac:dyDescent="0.25"/>
    <row r="969" ht="15.75" x14ac:dyDescent="0.25"/>
    <row r="970" ht="15.75" x14ac:dyDescent="0.25"/>
    <row r="971" ht="15.75" x14ac:dyDescent="0.25"/>
    <row r="972" ht="15.75" x14ac:dyDescent="0.25"/>
    <row r="973" ht="15.75" x14ac:dyDescent="0.25"/>
    <row r="974" ht="15.75" x14ac:dyDescent="0.25"/>
    <row r="975" ht="15.75" x14ac:dyDescent="0.25"/>
    <row r="976" ht="15.75" x14ac:dyDescent="0.25"/>
    <row r="977" ht="15.75" x14ac:dyDescent="0.25"/>
    <row r="978" ht="15.75" x14ac:dyDescent="0.25"/>
    <row r="979" ht="15.75" x14ac:dyDescent="0.25"/>
    <row r="980" ht="15.75" x14ac:dyDescent="0.25"/>
    <row r="981" ht="15.75" x14ac:dyDescent="0.25"/>
    <row r="982" ht="15.75" x14ac:dyDescent="0.25"/>
    <row r="983" ht="15.75" x14ac:dyDescent="0.25"/>
    <row r="984" ht="15.75" x14ac:dyDescent="0.25"/>
    <row r="985" ht="15.75" x14ac:dyDescent="0.25"/>
    <row r="986" ht="15.75" x14ac:dyDescent="0.25"/>
    <row r="987" ht="15.75" x14ac:dyDescent="0.25"/>
    <row r="988" ht="15.75" x14ac:dyDescent="0.25"/>
    <row r="989" ht="15.75" x14ac:dyDescent="0.25"/>
    <row r="990" ht="15.75" x14ac:dyDescent="0.25"/>
    <row r="991" ht="15.75" x14ac:dyDescent="0.25"/>
    <row r="992" ht="15.75" x14ac:dyDescent="0.25"/>
    <row r="993" ht="15.75" x14ac:dyDescent="0.25"/>
    <row r="994" ht="15.75" x14ac:dyDescent="0.25"/>
    <row r="995" ht="15.75" x14ac:dyDescent="0.25"/>
    <row r="996" ht="15.75" x14ac:dyDescent="0.25"/>
    <row r="997" ht="15.75" x14ac:dyDescent="0.25"/>
    <row r="998" ht="15.75" x14ac:dyDescent="0.25"/>
    <row r="999" ht="15.75" x14ac:dyDescent="0.25"/>
    <row r="1000" ht="15.75" x14ac:dyDescent="0.25"/>
    <row r="1001" ht="15.75" x14ac:dyDescent="0.25"/>
    <row r="1002" ht="15.75" x14ac:dyDescent="0.25"/>
    <row r="1003" ht="15.75" x14ac:dyDescent="0.25"/>
    <row r="1004" ht="15.75" x14ac:dyDescent="0.25"/>
  </sheetData>
  <mergeCells count="41">
    <mergeCell ref="A52:A57"/>
    <mergeCell ref="A58:A60"/>
    <mergeCell ref="C60:M60"/>
    <mergeCell ref="C61:M61"/>
    <mergeCell ref="B8:B10"/>
    <mergeCell ref="C9:D9"/>
    <mergeCell ref="C10:D10"/>
    <mergeCell ref="A12:A51"/>
    <mergeCell ref="C12:D12"/>
    <mergeCell ref="B13:B19"/>
    <mergeCell ref="B20:B23"/>
    <mergeCell ref="B27:B29"/>
    <mergeCell ref="B44:B47"/>
    <mergeCell ref="F10:G10"/>
    <mergeCell ref="I10:J10"/>
    <mergeCell ref="J25:L25"/>
    <mergeCell ref="A2:A11"/>
    <mergeCell ref="C2:M2"/>
    <mergeCell ref="C3:M3"/>
    <mergeCell ref="F4:G4"/>
    <mergeCell ref="C5:M5"/>
    <mergeCell ref="C6:M6"/>
    <mergeCell ref="C11:M11"/>
    <mergeCell ref="C7:D7"/>
    <mergeCell ref="I7:M7"/>
    <mergeCell ref="F9:G9"/>
    <mergeCell ref="I9:J9"/>
    <mergeCell ref="B1:M1"/>
    <mergeCell ref="C58:M58"/>
    <mergeCell ref="C59:M59"/>
    <mergeCell ref="C48:M48"/>
    <mergeCell ref="C52:M52"/>
    <mergeCell ref="C53:M53"/>
    <mergeCell ref="C54:M54"/>
    <mergeCell ref="C55:M55"/>
    <mergeCell ref="C56:M56"/>
    <mergeCell ref="C57:M57"/>
    <mergeCell ref="L42:M42"/>
    <mergeCell ref="F45:F46"/>
    <mergeCell ref="G45:J46"/>
    <mergeCell ref="L45:M46"/>
  </mergeCells>
  <hyperlinks>
    <hyperlink ref="C56" r:id="rId1" xr:uid="{5B6557EE-EA20-4400-9D85-36E6A1C5004A}"/>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outlinePr summaryBelow="0" summaryRight="0"/>
  </sheetPr>
  <dimension ref="A1:M65"/>
  <sheetViews>
    <sheetView topLeftCell="A47"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687</v>
      </c>
      <c r="C1" s="305"/>
      <c r="D1" s="305"/>
      <c r="E1" s="305"/>
      <c r="F1" s="305"/>
      <c r="G1" s="305"/>
      <c r="H1" s="305"/>
      <c r="I1" s="305"/>
      <c r="J1" s="305"/>
      <c r="K1" s="305"/>
      <c r="L1" s="305"/>
      <c r="M1" s="306"/>
    </row>
    <row r="2" spans="1:13" ht="15.75" x14ac:dyDescent="0.25">
      <c r="A2" s="371" t="s">
        <v>588</v>
      </c>
      <c r="B2" s="63" t="s">
        <v>589</v>
      </c>
      <c r="C2" s="365" t="str">
        <f>'Plan de acción'!AR13</f>
        <v>Puntaje total de acciones implementadas para la promoción del uso de FNCER</v>
      </c>
      <c r="D2" s="305"/>
      <c r="E2" s="305"/>
      <c r="F2" s="305"/>
      <c r="G2" s="305"/>
      <c r="H2" s="305"/>
      <c r="I2" s="305"/>
      <c r="J2" s="305"/>
      <c r="K2" s="305"/>
      <c r="L2" s="305"/>
      <c r="M2" s="306"/>
    </row>
    <row r="3" spans="1:13" ht="63" x14ac:dyDescent="0.25">
      <c r="A3" s="372"/>
      <c r="B3" s="64" t="s">
        <v>688</v>
      </c>
      <c r="C3" s="365" t="s">
        <v>689</v>
      </c>
      <c r="D3" s="305"/>
      <c r="E3" s="305"/>
      <c r="F3" s="305"/>
      <c r="G3" s="305"/>
      <c r="H3" s="305"/>
      <c r="I3" s="305"/>
      <c r="J3" s="305"/>
      <c r="K3" s="305"/>
      <c r="L3" s="305"/>
      <c r="M3" s="306"/>
    </row>
    <row r="4" spans="1:13" ht="15.75" x14ac:dyDescent="0.25">
      <c r="A4" s="372"/>
      <c r="B4" s="65" t="s">
        <v>58</v>
      </c>
      <c r="C4" s="66" t="str">
        <f>'Plan de acción'!AY13</f>
        <v>Si</v>
      </c>
      <c r="D4" s="67"/>
      <c r="E4" s="68"/>
      <c r="F4" s="362" t="s">
        <v>59</v>
      </c>
      <c r="G4" s="306"/>
      <c r="H4" s="69">
        <f>'Plan de acción'!AZ13</f>
        <v>28</v>
      </c>
      <c r="I4" s="358"/>
      <c r="J4" s="357"/>
      <c r="K4" s="357"/>
      <c r="L4" s="357"/>
      <c r="M4" s="342"/>
    </row>
    <row r="5" spans="1:13" ht="31.5" x14ac:dyDescent="0.25">
      <c r="A5" s="372"/>
      <c r="B5" s="65" t="s">
        <v>593</v>
      </c>
      <c r="C5" s="364" t="s">
        <v>690</v>
      </c>
      <c r="D5" s="305"/>
      <c r="E5" s="305"/>
      <c r="F5" s="305"/>
      <c r="G5" s="305"/>
      <c r="H5" s="305"/>
      <c r="I5" s="305"/>
      <c r="J5" s="305"/>
      <c r="K5" s="305"/>
      <c r="L5" s="305"/>
      <c r="M5" s="306"/>
    </row>
    <row r="6" spans="1:13" ht="15.75" x14ac:dyDescent="0.25">
      <c r="A6" s="372"/>
      <c r="B6" s="65" t="s">
        <v>595</v>
      </c>
      <c r="C6" s="364" t="s">
        <v>596</v>
      </c>
      <c r="D6" s="305"/>
      <c r="E6" s="305"/>
      <c r="F6" s="305"/>
      <c r="G6" s="305"/>
      <c r="H6" s="305"/>
      <c r="I6" s="305"/>
      <c r="J6" s="305"/>
      <c r="K6" s="305"/>
      <c r="L6" s="305"/>
      <c r="M6" s="306"/>
    </row>
    <row r="7" spans="1:13" ht="15.75" x14ac:dyDescent="0.25">
      <c r="A7" s="372"/>
      <c r="B7" s="65" t="s">
        <v>597</v>
      </c>
      <c r="C7" s="365" t="str">
        <f>'Plan de acción'!FQ13</f>
        <v>Ambiente</v>
      </c>
      <c r="D7" s="309"/>
      <c r="E7" s="70"/>
      <c r="F7" s="70"/>
      <c r="G7" s="71"/>
      <c r="H7" s="72" t="s">
        <v>62</v>
      </c>
      <c r="I7" s="365" t="str">
        <f>'Plan de acción'!FR13</f>
        <v>Secretaría Distrital de Ambiente</v>
      </c>
      <c r="J7" s="305"/>
      <c r="K7" s="305"/>
      <c r="L7" s="305"/>
      <c r="M7" s="306"/>
    </row>
    <row r="8" spans="1:13" ht="15.75" x14ac:dyDescent="0.25">
      <c r="A8" s="372"/>
      <c r="B8" s="359" t="s">
        <v>599</v>
      </c>
      <c r="C8" s="358" t="s">
        <v>171</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279" customHeight="1" x14ac:dyDescent="0.25">
      <c r="A11" s="372"/>
      <c r="B11" s="65" t="s">
        <v>603</v>
      </c>
      <c r="C11" s="365" t="s">
        <v>691</v>
      </c>
      <c r="D11" s="305"/>
      <c r="E11" s="305"/>
      <c r="F11" s="305"/>
      <c r="G11" s="305"/>
      <c r="H11" s="305"/>
      <c r="I11" s="305"/>
      <c r="J11" s="305"/>
      <c r="K11" s="305"/>
      <c r="L11" s="305"/>
      <c r="M11" s="306"/>
    </row>
    <row r="12" spans="1:13" ht="31.5" x14ac:dyDescent="0.25">
      <c r="A12" s="372"/>
      <c r="B12" s="65" t="s">
        <v>692</v>
      </c>
      <c r="C12" s="365" t="s">
        <v>693</v>
      </c>
      <c r="D12" s="305"/>
      <c r="E12" s="305"/>
      <c r="F12" s="305"/>
      <c r="G12" s="305"/>
      <c r="H12" s="305"/>
      <c r="I12" s="305"/>
      <c r="J12" s="305"/>
      <c r="K12" s="305"/>
      <c r="L12" s="305"/>
      <c r="M12" s="306"/>
    </row>
    <row r="13" spans="1:13" ht="63" x14ac:dyDescent="0.25">
      <c r="A13" s="372"/>
      <c r="B13" s="65" t="s">
        <v>694</v>
      </c>
      <c r="C13" s="365" t="s">
        <v>695</v>
      </c>
      <c r="D13" s="305"/>
      <c r="E13" s="305"/>
      <c r="F13" s="305"/>
      <c r="G13" s="305"/>
      <c r="H13" s="305"/>
      <c r="I13" s="305"/>
      <c r="J13" s="305"/>
      <c r="K13" s="305"/>
      <c r="L13" s="305"/>
      <c r="M13" s="306"/>
    </row>
    <row r="14" spans="1:13" ht="47.25" x14ac:dyDescent="0.25">
      <c r="A14" s="374"/>
      <c r="B14" s="63" t="s">
        <v>696</v>
      </c>
      <c r="C14" s="364" t="str">
        <f>'Plan de acción'!AU13</f>
        <v>7. Energía asequible y no contaminante</v>
      </c>
      <c r="D14" s="306"/>
      <c r="E14" s="75" t="s">
        <v>697</v>
      </c>
      <c r="F14" s="365" t="str">
        <f>'Plan de acción'!AV13</f>
        <v>7.2 - Aumentar el porcentaje global de energía renovable</v>
      </c>
      <c r="G14" s="305"/>
      <c r="H14" s="305"/>
      <c r="I14" s="305"/>
      <c r="J14" s="305"/>
      <c r="K14" s="305"/>
      <c r="L14" s="305"/>
      <c r="M14" s="306"/>
    </row>
    <row r="15" spans="1:13" ht="15.75" x14ac:dyDescent="0.25">
      <c r="A15" s="371" t="s">
        <v>605</v>
      </c>
      <c r="B15" s="64" t="s">
        <v>47</v>
      </c>
      <c r="C15" s="365" t="str">
        <f>'Plan de acción'!AW13</f>
        <v>Ambiental</v>
      </c>
      <c r="D15" s="305"/>
      <c r="E15" s="305"/>
      <c r="F15" s="305"/>
      <c r="G15" s="305"/>
      <c r="H15" s="305"/>
      <c r="I15" s="305"/>
      <c r="J15" s="305"/>
      <c r="K15" s="305"/>
      <c r="L15" s="305"/>
      <c r="M15" s="306"/>
    </row>
    <row r="16" spans="1:13" ht="15.75" x14ac:dyDescent="0.25">
      <c r="A16" s="372"/>
      <c r="B16" s="65" t="s">
        <v>698</v>
      </c>
      <c r="C16" s="365" t="str">
        <f>'Plan de acción'!AS13</f>
        <v>Sumatoria de los puntajes asignados a las acciones de promoción del uso de FNCER, en el marco de la planificación institucional, calculadas para cada vigencia</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699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acción'!BA13</f>
        <v>ND</v>
      </c>
      <c r="E29" s="47"/>
      <c r="F29" s="79" t="s">
        <v>628</v>
      </c>
      <c r="G29" s="85" t="str">
        <f>'Plan de acción'!BB13</f>
        <v>ND</v>
      </c>
      <c r="H29" s="47"/>
      <c r="I29" s="79" t="s">
        <v>629</v>
      </c>
      <c r="J29" s="366" t="s">
        <v>117</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acción'!BE13</f>
        <v>18</v>
      </c>
      <c r="E36" s="50">
        <v>2023</v>
      </c>
      <c r="F36" s="50">
        <f>'Plan de acción'!BF13</f>
        <v>28</v>
      </c>
      <c r="G36" s="50">
        <v>2024</v>
      </c>
      <c r="H36" s="50">
        <f>'Plan de acción'!BG13</f>
        <v>18</v>
      </c>
      <c r="I36" s="50">
        <v>2025</v>
      </c>
      <c r="J36" s="50">
        <f>'Plan de acción'!BH13</f>
        <v>18</v>
      </c>
      <c r="K36" s="50">
        <v>2026</v>
      </c>
      <c r="L36" s="50">
        <f>'Plan de acción'!BI13</f>
        <v>18</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acción'!BJ13</f>
        <v>28</v>
      </c>
      <c r="E38" s="50">
        <v>2028</v>
      </c>
      <c r="F38" s="50">
        <f>'Plan de acción'!BK13</f>
        <v>18</v>
      </c>
      <c r="G38" s="50">
        <v>2029</v>
      </c>
      <c r="H38" s="50">
        <f>'Plan de acción'!BL13</f>
        <v>18</v>
      </c>
      <c r="I38" s="50">
        <v>2030</v>
      </c>
      <c r="J38" s="50">
        <f>'Plan de acción'!BM13</f>
        <v>18</v>
      </c>
      <c r="K38" s="50">
        <v>2031</v>
      </c>
      <c r="L38" s="50">
        <f>'Plan de acción'!BN13</f>
        <v>28</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acción'!BO13</f>
        <v>18</v>
      </c>
      <c r="E40" s="50">
        <v>2033</v>
      </c>
      <c r="F40" s="50">
        <f>'Plan de acción'!BP13</f>
        <v>18</v>
      </c>
      <c r="G40" s="50">
        <v>2034</v>
      </c>
      <c r="H40" s="50">
        <f>'Plan de acción'!BQ13</f>
        <v>18</v>
      </c>
      <c r="I40" s="50">
        <v>2035</v>
      </c>
      <c r="J40" s="50">
        <f>'Plan de acción'!BR13</f>
        <v>28</v>
      </c>
      <c r="K40" s="50">
        <v>2036</v>
      </c>
      <c r="L40" s="50">
        <f>'Plan de acción'!BS13</f>
        <v>18</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acción'!BT13</f>
        <v>18</v>
      </c>
      <c r="E42" s="50">
        <v>2038</v>
      </c>
      <c r="F42" s="50">
        <f>'Plan de acción'!BU13</f>
        <v>18</v>
      </c>
      <c r="G42" s="50">
        <v>2039</v>
      </c>
      <c r="H42" s="50">
        <f>'Plan de acción'!BV13</f>
        <v>28</v>
      </c>
      <c r="I42" s="50">
        <v>2040</v>
      </c>
      <c r="J42" s="50">
        <f>'Plan de acción'!BW13</f>
        <v>18</v>
      </c>
      <c r="K42" s="50">
        <v>2041</v>
      </c>
      <c r="L42" s="50">
        <f>'Plan de acción'!BX13</f>
        <v>18</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acción'!BY13</f>
        <v>18</v>
      </c>
      <c r="E44" s="50">
        <v>2043</v>
      </c>
      <c r="F44" s="50">
        <f>'Plan de acción'!BZ13</f>
        <v>28</v>
      </c>
      <c r="G44" s="50">
        <v>2044</v>
      </c>
      <c r="H44" s="50">
        <f>'Plan de acción'!CA13</f>
        <v>18</v>
      </c>
      <c r="I44" s="50">
        <v>2045</v>
      </c>
      <c r="J44" s="50">
        <f>'Plan de acción'!CB13</f>
        <v>18</v>
      </c>
      <c r="K44" s="50">
        <v>2046</v>
      </c>
      <c r="L44" s="50">
        <f>'Plan de acción'!CC13</f>
        <v>18</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acción'!CD13</f>
        <v>28</v>
      </c>
      <c r="E46" s="50">
        <v>2048</v>
      </c>
      <c r="F46" s="50">
        <f>'Plan de acción'!CE13</f>
        <v>18</v>
      </c>
      <c r="G46" s="50">
        <v>2049</v>
      </c>
      <c r="H46" s="50">
        <f>'Plan de acción'!CF13</f>
        <v>18</v>
      </c>
      <c r="I46" s="50">
        <v>2050</v>
      </c>
      <c r="J46" s="50"/>
      <c r="K46" s="50"/>
      <c r="L46" s="366">
        <f>'Plan de acción'!CG13</f>
        <v>574</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703</v>
      </c>
      <c r="D52" s="305"/>
      <c r="E52" s="305"/>
      <c r="F52" s="305"/>
      <c r="G52" s="305"/>
      <c r="H52" s="305"/>
      <c r="I52" s="305"/>
      <c r="J52" s="305"/>
      <c r="K52" s="305"/>
      <c r="L52" s="305"/>
      <c r="M52" s="306"/>
    </row>
    <row r="53" spans="1:13" ht="31.5" x14ac:dyDescent="0.25">
      <c r="A53" s="372"/>
      <c r="B53" s="65" t="s">
        <v>704</v>
      </c>
      <c r="C53" s="365" t="s">
        <v>120</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acción'!FT13</f>
        <v>Andrea Yinneth Saldaña Barahona</v>
      </c>
      <c r="D56" s="305"/>
      <c r="E56" s="305"/>
      <c r="F56" s="305"/>
      <c r="G56" s="305"/>
      <c r="H56" s="305"/>
      <c r="I56" s="305"/>
      <c r="J56" s="305"/>
      <c r="K56" s="305"/>
      <c r="L56" s="305"/>
      <c r="M56" s="306"/>
    </row>
    <row r="57" spans="1:13" ht="15.75" x14ac:dyDescent="0.25">
      <c r="A57" s="372"/>
      <c r="B57" s="105" t="s">
        <v>676</v>
      </c>
      <c r="C57" s="365" t="s">
        <v>677</v>
      </c>
      <c r="D57" s="305"/>
      <c r="E57" s="305"/>
      <c r="F57" s="305"/>
      <c r="G57" s="305"/>
      <c r="H57" s="305"/>
      <c r="I57" s="305"/>
      <c r="J57" s="305"/>
      <c r="K57" s="305"/>
      <c r="L57" s="305"/>
      <c r="M57" s="306"/>
    </row>
    <row r="58" spans="1:13" ht="15.75" x14ac:dyDescent="0.25">
      <c r="A58" s="372"/>
      <c r="B58" s="105" t="s">
        <v>678</v>
      </c>
      <c r="C58" s="365" t="str">
        <f>I7</f>
        <v>Secretaría Distrital de Ambiente</v>
      </c>
      <c r="D58" s="305"/>
      <c r="E58" s="305"/>
      <c r="F58" s="305"/>
      <c r="G58" s="305"/>
      <c r="H58" s="305"/>
      <c r="I58" s="305"/>
      <c r="J58" s="305"/>
      <c r="K58" s="305"/>
      <c r="L58" s="305"/>
      <c r="M58" s="306"/>
    </row>
    <row r="59" spans="1:13" ht="15.75" x14ac:dyDescent="0.25">
      <c r="A59" s="372"/>
      <c r="B59" s="106" t="s">
        <v>679</v>
      </c>
      <c r="C59" s="365" t="str">
        <f>'Plan de acción'!FS13</f>
        <v>Subdirección de Ecourbanismo y Gestión Ambiental Empresarial</v>
      </c>
      <c r="D59" s="305"/>
      <c r="E59" s="305"/>
      <c r="F59" s="305"/>
      <c r="G59" s="305"/>
      <c r="H59" s="305"/>
      <c r="I59" s="305"/>
      <c r="J59" s="305"/>
      <c r="K59" s="305"/>
      <c r="L59" s="305"/>
      <c r="M59" s="306"/>
    </row>
    <row r="60" spans="1:13" ht="15.75" x14ac:dyDescent="0.25">
      <c r="A60" s="372"/>
      <c r="B60" s="105" t="s">
        <v>680</v>
      </c>
      <c r="C60" s="370" t="str">
        <f>'Plan de acción'!FV13</f>
        <v>andrea.saldana@ambientebogota.gov.co</v>
      </c>
      <c r="D60" s="305"/>
      <c r="E60" s="305"/>
      <c r="F60" s="305"/>
      <c r="G60" s="305"/>
      <c r="H60" s="305"/>
      <c r="I60" s="305"/>
      <c r="J60" s="305"/>
      <c r="K60" s="305"/>
      <c r="L60" s="305"/>
      <c r="M60" s="306"/>
    </row>
    <row r="61" spans="1:13" ht="15.75" x14ac:dyDescent="0.25">
      <c r="A61" s="373"/>
      <c r="B61" s="105" t="s">
        <v>681</v>
      </c>
      <c r="C61" s="365">
        <f>'Plan de acción'!FU13</f>
        <v>3778900</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M65"/>
  <sheetViews>
    <sheetView topLeftCell="A48" zoomScale="90" zoomScaleNormal="9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705</v>
      </c>
      <c r="C1" s="305"/>
      <c r="D1" s="305"/>
      <c r="E1" s="305"/>
      <c r="F1" s="305"/>
      <c r="G1" s="305"/>
      <c r="H1" s="305"/>
      <c r="I1" s="305"/>
      <c r="J1" s="305"/>
      <c r="K1" s="305"/>
      <c r="L1" s="305"/>
      <c r="M1" s="306"/>
    </row>
    <row r="2" spans="1:13" ht="15.75" x14ac:dyDescent="0.25">
      <c r="A2" s="371" t="s">
        <v>588</v>
      </c>
      <c r="B2" s="63" t="s">
        <v>589</v>
      </c>
      <c r="C2" s="365" t="str">
        <f>'Plan de acción'!AR14</f>
        <v>Porcentaje de la electricidad consumida por las diferentes entidades del Distrito que proviene de fuentes cero emisiones</v>
      </c>
      <c r="D2" s="305"/>
      <c r="E2" s="305"/>
      <c r="F2" s="305"/>
      <c r="G2" s="305"/>
      <c r="H2" s="305"/>
      <c r="I2" s="305"/>
      <c r="J2" s="305"/>
      <c r="K2" s="305"/>
      <c r="L2" s="305"/>
      <c r="M2" s="306"/>
    </row>
    <row r="3" spans="1:13" ht="63" x14ac:dyDescent="0.25">
      <c r="A3" s="372"/>
      <c r="B3" s="64" t="s">
        <v>688</v>
      </c>
      <c r="C3" s="365" t="s">
        <v>706</v>
      </c>
      <c r="D3" s="305"/>
      <c r="E3" s="305"/>
      <c r="F3" s="305"/>
      <c r="G3" s="305"/>
      <c r="H3" s="305"/>
      <c r="I3" s="305"/>
      <c r="J3" s="305"/>
      <c r="K3" s="305"/>
      <c r="L3" s="305"/>
      <c r="M3" s="306"/>
    </row>
    <row r="4" spans="1:13" ht="15.75" x14ac:dyDescent="0.25">
      <c r="A4" s="372"/>
      <c r="B4" s="65" t="s">
        <v>58</v>
      </c>
      <c r="C4" s="66" t="str">
        <f>'Plan de acción'!AY14</f>
        <v>Si</v>
      </c>
      <c r="D4" s="67"/>
      <c r="E4" s="68"/>
      <c r="F4" s="362" t="s">
        <v>59</v>
      </c>
      <c r="G4" s="306"/>
      <c r="H4" s="69">
        <f>'Plan de acción'!AZ14</f>
        <v>27</v>
      </c>
      <c r="I4" s="378"/>
      <c r="J4" s="357"/>
      <c r="K4" s="357"/>
      <c r="L4" s="357"/>
      <c r="M4" s="342"/>
    </row>
    <row r="5" spans="1:13" ht="31.5" x14ac:dyDescent="0.25">
      <c r="A5" s="372"/>
      <c r="B5" s="65" t="s">
        <v>593</v>
      </c>
      <c r="C5" s="364" t="s">
        <v>690</v>
      </c>
      <c r="D5" s="305"/>
      <c r="E5" s="305"/>
      <c r="F5" s="305"/>
      <c r="G5" s="305"/>
      <c r="H5" s="305"/>
      <c r="I5" s="305"/>
      <c r="J5" s="305"/>
      <c r="K5" s="305"/>
      <c r="L5" s="305"/>
      <c r="M5" s="306"/>
    </row>
    <row r="6" spans="1:13" ht="15.75" x14ac:dyDescent="0.25">
      <c r="A6" s="372"/>
      <c r="B6" s="65" t="s">
        <v>595</v>
      </c>
      <c r="C6" s="364" t="s">
        <v>596</v>
      </c>
      <c r="D6" s="305"/>
      <c r="E6" s="305"/>
      <c r="F6" s="305"/>
      <c r="G6" s="305"/>
      <c r="H6" s="305"/>
      <c r="I6" s="305"/>
      <c r="J6" s="305"/>
      <c r="K6" s="305"/>
      <c r="L6" s="305"/>
      <c r="M6" s="306"/>
    </row>
    <row r="7" spans="1:13" ht="15.75" x14ac:dyDescent="0.25">
      <c r="A7" s="372"/>
      <c r="B7" s="65" t="s">
        <v>597</v>
      </c>
      <c r="C7" s="365" t="str">
        <f>'Plan de acción'!FQ14</f>
        <v>Ambiente</v>
      </c>
      <c r="D7" s="309"/>
      <c r="E7" s="70"/>
      <c r="F7" s="70"/>
      <c r="G7" s="71"/>
      <c r="H7" s="72" t="s">
        <v>62</v>
      </c>
      <c r="I7" s="365" t="str">
        <f>'Plan de acción'!FR14</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47" customHeight="1" x14ac:dyDescent="0.25">
      <c r="A11" s="372"/>
      <c r="B11" s="65" t="s">
        <v>603</v>
      </c>
      <c r="C11" s="365" t="s">
        <v>707</v>
      </c>
      <c r="D11" s="305"/>
      <c r="E11" s="305"/>
      <c r="F11" s="305"/>
      <c r="G11" s="305"/>
      <c r="H11" s="305"/>
      <c r="I11" s="305"/>
      <c r="J11" s="305"/>
      <c r="K11" s="305"/>
      <c r="L11" s="305"/>
      <c r="M11" s="306"/>
    </row>
    <row r="12" spans="1:13" ht="31.5" x14ac:dyDescent="0.25">
      <c r="A12" s="372"/>
      <c r="B12" s="65" t="s">
        <v>692</v>
      </c>
      <c r="C12" s="365" t="s">
        <v>708</v>
      </c>
      <c r="D12" s="305"/>
      <c r="E12" s="305"/>
      <c r="F12" s="305"/>
      <c r="G12" s="305"/>
      <c r="H12" s="305"/>
      <c r="I12" s="305"/>
      <c r="J12" s="305"/>
      <c r="K12" s="305"/>
      <c r="L12" s="305"/>
      <c r="M12" s="306"/>
    </row>
    <row r="13" spans="1:13" ht="63" x14ac:dyDescent="0.25">
      <c r="A13" s="372"/>
      <c r="B13" s="65" t="s">
        <v>694</v>
      </c>
      <c r="C13" s="365" t="s">
        <v>709</v>
      </c>
      <c r="D13" s="305"/>
      <c r="E13" s="305"/>
      <c r="F13" s="305"/>
      <c r="G13" s="305"/>
      <c r="H13" s="305"/>
      <c r="I13" s="305"/>
      <c r="J13" s="305"/>
      <c r="K13" s="305"/>
      <c r="L13" s="305"/>
      <c r="M13" s="306"/>
    </row>
    <row r="14" spans="1:13" ht="47.25" x14ac:dyDescent="0.25">
      <c r="A14" s="374"/>
      <c r="B14" s="63" t="s">
        <v>696</v>
      </c>
      <c r="C14" s="364" t="str">
        <f>'Plan de acción'!AU14</f>
        <v>7. Energía asequible y no contaminante</v>
      </c>
      <c r="D14" s="306"/>
      <c r="E14" s="75" t="s">
        <v>697</v>
      </c>
      <c r="F14" s="365" t="str">
        <f>'Plan de acción'!AV14</f>
        <v>7.2  - Aumentar el porcentaje global de energía renovable</v>
      </c>
      <c r="G14" s="305"/>
      <c r="H14" s="305"/>
      <c r="I14" s="305"/>
      <c r="J14" s="305"/>
      <c r="K14" s="305"/>
      <c r="L14" s="305"/>
      <c r="M14" s="306"/>
    </row>
    <row r="15" spans="1:13" ht="15.75" x14ac:dyDescent="0.25">
      <c r="A15" s="371" t="s">
        <v>605</v>
      </c>
      <c r="B15" s="64" t="s">
        <v>47</v>
      </c>
      <c r="C15" s="365" t="str">
        <f>'Plan de acción'!AW14</f>
        <v>Ambiental</v>
      </c>
      <c r="D15" s="305"/>
      <c r="E15" s="305"/>
      <c r="F15" s="305"/>
      <c r="G15" s="305"/>
      <c r="H15" s="305"/>
      <c r="I15" s="305"/>
      <c r="J15" s="305"/>
      <c r="K15" s="305"/>
      <c r="L15" s="305"/>
      <c r="M15" s="306"/>
    </row>
    <row r="16" spans="1:13" ht="15.75" x14ac:dyDescent="0.25">
      <c r="A16" s="372"/>
      <c r="B16" s="65" t="s">
        <v>698</v>
      </c>
      <c r="C16" s="365" t="str">
        <f>'Plan de acción'!AS14</f>
        <v>(Número de kW/h consumidos por las entidades de fuentes de cero emisiones / número total de kW/h consumidos por la entidades)*100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710</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09">
        <f>'Plan de acción'!BA14</f>
        <v>0.68</v>
      </c>
      <c r="E29" s="47"/>
      <c r="F29" s="79" t="s">
        <v>628</v>
      </c>
      <c r="G29" s="85">
        <f>'Plan de acción'!BB14</f>
        <v>2022</v>
      </c>
      <c r="H29" s="47"/>
      <c r="I29" s="79" t="s">
        <v>629</v>
      </c>
      <c r="J29" s="366" t="s">
        <v>600</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0">
        <f>'Plan de acción'!BE14</f>
        <v>0.68500000000000005</v>
      </c>
      <c r="E36" s="50">
        <v>2023</v>
      </c>
      <c r="F36" s="110">
        <f>'Plan de acción'!BF14</f>
        <v>0.69</v>
      </c>
      <c r="G36" s="50">
        <v>2024</v>
      </c>
      <c r="H36" s="110">
        <f>'Plan de acción'!BG14</f>
        <v>0.69399999999999995</v>
      </c>
      <c r="I36" s="50">
        <v>2025</v>
      </c>
      <c r="J36" s="110">
        <f>'Plan de acción'!BH14</f>
        <v>0.69899999999999995</v>
      </c>
      <c r="K36" s="50">
        <v>2026</v>
      </c>
      <c r="L36" s="110">
        <f>'Plan de acción'!BI14</f>
        <v>0.70299999999999996</v>
      </c>
      <c r="M36" s="50">
        <v>2027</v>
      </c>
    </row>
    <row r="37" spans="1:13" ht="15.75" x14ac:dyDescent="0.25">
      <c r="A37" s="372"/>
      <c r="B37" s="300"/>
      <c r="C37" s="46"/>
      <c r="D37" s="47" t="s">
        <v>641</v>
      </c>
      <c r="E37" s="47"/>
      <c r="F37" s="47" t="s">
        <v>642</v>
      </c>
      <c r="G37" s="47"/>
      <c r="H37" s="47" t="s">
        <v>643</v>
      </c>
      <c r="I37" s="84"/>
      <c r="J37" s="47" t="s">
        <v>644</v>
      </c>
      <c r="K37" s="47"/>
      <c r="L37" s="111" t="s">
        <v>645</v>
      </c>
      <c r="M37" s="48"/>
    </row>
    <row r="38" spans="1:13" ht="15.75" x14ac:dyDescent="0.25">
      <c r="A38" s="372"/>
      <c r="B38" s="300"/>
      <c r="C38" s="46"/>
      <c r="D38" s="110">
        <f>'Plan de acción'!BJ14</f>
        <v>0.70699999999999996</v>
      </c>
      <c r="E38" s="50">
        <v>2028</v>
      </c>
      <c r="F38" s="110">
        <f>'Plan de acción'!BK14</f>
        <v>0.71099999999999997</v>
      </c>
      <c r="G38" s="50">
        <v>2029</v>
      </c>
      <c r="H38" s="110">
        <f>'Plan de acción'!BL14</f>
        <v>0.71399999999999997</v>
      </c>
      <c r="I38" s="50">
        <v>2030</v>
      </c>
      <c r="J38" s="110">
        <f>'Plan de acción'!BM14</f>
        <v>0.71799999999999997</v>
      </c>
      <c r="K38" s="50">
        <v>2031</v>
      </c>
      <c r="L38" s="112">
        <f>'Plan de acción'!BN14</f>
        <v>0.871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0">
        <f>'Plan de acción'!BO14</f>
        <v>0.879</v>
      </c>
      <c r="E40" s="50">
        <v>2033</v>
      </c>
      <c r="F40" s="110">
        <f>'Plan de acción'!BP14</f>
        <v>0.88200000000000001</v>
      </c>
      <c r="G40" s="50">
        <v>2034</v>
      </c>
      <c r="H40" s="110">
        <f>'Plan de acción'!BQ14</f>
        <v>0.88400000000000001</v>
      </c>
      <c r="I40" s="50">
        <v>2035</v>
      </c>
      <c r="J40" s="110">
        <f>'Plan de acción'!BR14</f>
        <v>0.88700000000000001</v>
      </c>
      <c r="K40" s="50">
        <v>2036</v>
      </c>
      <c r="L40" s="110">
        <f>'Plan de acción'!BS14</f>
        <v>0.88900000000000001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0">
        <f>'Plan de acción'!BT14</f>
        <v>0.89200000000000002</v>
      </c>
      <c r="E42" s="50">
        <v>2038</v>
      </c>
      <c r="F42" s="110">
        <f>'Plan de acción'!BU14</f>
        <v>0.89400000000000002</v>
      </c>
      <c r="G42" s="50">
        <v>2039</v>
      </c>
      <c r="H42" s="110">
        <f>'Plan de acción'!BV14</f>
        <v>0.89600000000000002</v>
      </c>
      <c r="I42" s="50">
        <v>2040</v>
      </c>
      <c r="J42" s="110">
        <f>'Plan de acción'!BW14</f>
        <v>0.89800000000000002</v>
      </c>
      <c r="K42" s="50">
        <v>2041</v>
      </c>
      <c r="L42" s="110">
        <f>'Plan de acción'!BX14</f>
        <v>0.9</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0">
        <f>'Plan de acción'!BY14</f>
        <v>0.90200000000000002</v>
      </c>
      <c r="E44" s="50">
        <v>2043</v>
      </c>
      <c r="F44" s="110">
        <f>'Plan de acción'!BZ14</f>
        <v>0.90400000000000003</v>
      </c>
      <c r="G44" s="50">
        <v>2044</v>
      </c>
      <c r="H44" s="110">
        <f>'Plan de acción'!CA14</f>
        <v>0.90549999999999997</v>
      </c>
      <c r="I44" s="50">
        <v>2045</v>
      </c>
      <c r="J44" s="110">
        <f>'Plan de acción'!CB14</f>
        <v>0.90700000000000003</v>
      </c>
      <c r="K44" s="50">
        <v>2046</v>
      </c>
      <c r="L44" s="110">
        <f>'Plan de acción'!CC14</f>
        <v>0.90900000000000003</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0">
        <f>'Plan de acción'!CD14</f>
        <v>0.91</v>
      </c>
      <c r="E46" s="50">
        <v>2048</v>
      </c>
      <c r="F46" s="110">
        <f>'Plan de acción'!CE14</f>
        <v>0.91200000000000003</v>
      </c>
      <c r="G46" s="50">
        <v>2049</v>
      </c>
      <c r="H46" s="110">
        <f>'Plan de acción'!CF14</f>
        <v>0.91310000000000002</v>
      </c>
      <c r="I46" s="50">
        <v>2050</v>
      </c>
      <c r="J46" s="112"/>
      <c r="K46" s="50"/>
      <c r="L46" s="379">
        <f>'Plan de acción'!CG14</f>
        <v>0.91310000000000002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711</v>
      </c>
      <c r="D52" s="305"/>
      <c r="E52" s="305"/>
      <c r="F52" s="305"/>
      <c r="G52" s="305"/>
      <c r="H52" s="305"/>
      <c r="I52" s="305"/>
      <c r="J52" s="305"/>
      <c r="K52" s="305"/>
      <c r="L52" s="305"/>
      <c r="M52" s="306"/>
    </row>
    <row r="53" spans="1:13" ht="31.5" x14ac:dyDescent="0.25">
      <c r="A53" s="372"/>
      <c r="B53" s="65" t="s">
        <v>704</v>
      </c>
      <c r="C53" s="365" t="s">
        <v>712</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acción'!FT14</f>
        <v>Andrea Yinneth Saldaña Barahona</v>
      </c>
      <c r="D56" s="305"/>
      <c r="E56" s="305"/>
      <c r="F56" s="305"/>
      <c r="G56" s="305"/>
      <c r="H56" s="305"/>
      <c r="I56" s="305"/>
      <c r="J56" s="305"/>
      <c r="K56" s="305"/>
      <c r="L56" s="305"/>
      <c r="M56" s="306"/>
    </row>
    <row r="57" spans="1:13" ht="15.75" x14ac:dyDescent="0.25">
      <c r="A57" s="372"/>
      <c r="B57" s="105" t="s">
        <v>676</v>
      </c>
      <c r="C57" s="365" t="s">
        <v>677</v>
      </c>
      <c r="D57" s="305"/>
      <c r="E57" s="305"/>
      <c r="F57" s="305"/>
      <c r="G57" s="305"/>
      <c r="H57" s="305"/>
      <c r="I57" s="305"/>
      <c r="J57" s="305"/>
      <c r="K57" s="305"/>
      <c r="L57" s="305"/>
      <c r="M57" s="306"/>
    </row>
    <row r="58" spans="1:13" ht="15.75" x14ac:dyDescent="0.25">
      <c r="A58" s="372"/>
      <c r="B58" s="105" t="s">
        <v>678</v>
      </c>
      <c r="C58" s="365" t="str">
        <f>'Plan de acción'!FR14</f>
        <v>Secretaría Distrital de Ambiente</v>
      </c>
      <c r="D58" s="305"/>
      <c r="E58" s="305"/>
      <c r="F58" s="305"/>
      <c r="G58" s="305"/>
      <c r="H58" s="305"/>
      <c r="I58" s="305"/>
      <c r="J58" s="305"/>
      <c r="K58" s="305"/>
      <c r="L58" s="305"/>
      <c r="M58" s="306"/>
    </row>
    <row r="59" spans="1:13" ht="15.75" x14ac:dyDescent="0.25">
      <c r="A59" s="372"/>
      <c r="B59" s="106" t="s">
        <v>679</v>
      </c>
      <c r="C59" s="365" t="str">
        <f>'Plan de acción'!FS14</f>
        <v>Subdirección de Ecourbanismo y Gestión Ambiental Empresarial</v>
      </c>
      <c r="D59" s="305"/>
      <c r="E59" s="305"/>
      <c r="F59" s="305"/>
      <c r="G59" s="305"/>
      <c r="H59" s="305"/>
      <c r="I59" s="305"/>
      <c r="J59" s="305"/>
      <c r="K59" s="305"/>
      <c r="L59" s="305"/>
      <c r="M59" s="306"/>
    </row>
    <row r="60" spans="1:13" ht="15.75" x14ac:dyDescent="0.25">
      <c r="A60" s="372"/>
      <c r="B60" s="105" t="s">
        <v>680</v>
      </c>
      <c r="C60" s="381" t="str">
        <f>'Plan de acción'!FV14</f>
        <v>andrea.saldana@ambientebogota.gov.co</v>
      </c>
      <c r="D60" s="305"/>
      <c r="E60" s="305"/>
      <c r="F60" s="305"/>
      <c r="G60" s="305"/>
      <c r="H60" s="305"/>
      <c r="I60" s="305"/>
      <c r="J60" s="305"/>
      <c r="K60" s="305"/>
      <c r="L60" s="305"/>
      <c r="M60" s="306"/>
    </row>
    <row r="61" spans="1:13" ht="15.75" x14ac:dyDescent="0.25">
      <c r="A61" s="373"/>
      <c r="B61" s="105" t="s">
        <v>681</v>
      </c>
      <c r="C61" s="365">
        <f>'Plan de acción'!FU14</f>
        <v>3778900</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t="s">
        <v>713</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761D"/>
    <outlinePr summaryBelow="0" summaryRight="0"/>
  </sheetPr>
  <dimension ref="A1:M1004"/>
  <sheetViews>
    <sheetView topLeftCell="A46" workbookViewId="0">
      <selection activeCell="C52" sqref="C52:M57"/>
    </sheetView>
  </sheetViews>
  <sheetFormatPr baseColWidth="10" defaultColWidth="11.25" defaultRowHeight="15" customHeight="1" x14ac:dyDescent="0.25"/>
  <cols>
    <col min="1" max="1" width="11.125" customWidth="1"/>
    <col min="2" max="2" width="18.125" customWidth="1"/>
    <col min="3" max="26" width="11.125" customWidth="1"/>
  </cols>
  <sheetData>
    <row r="1" spans="1:13" ht="15" customHeight="1" x14ac:dyDescent="0.25">
      <c r="A1" s="16"/>
      <c r="B1" s="321" t="s">
        <v>714</v>
      </c>
      <c r="C1" s="322"/>
      <c r="D1" s="322"/>
      <c r="E1" s="322"/>
      <c r="F1" s="322"/>
      <c r="G1" s="322"/>
      <c r="H1" s="322"/>
      <c r="I1" s="322"/>
      <c r="J1" s="322"/>
      <c r="K1" s="322"/>
      <c r="L1" s="322"/>
      <c r="M1" s="323"/>
    </row>
    <row r="2" spans="1:13" ht="15" customHeight="1" x14ac:dyDescent="0.25">
      <c r="A2" s="338" t="s">
        <v>588</v>
      </c>
      <c r="B2" s="17" t="s">
        <v>589</v>
      </c>
      <c r="C2" s="324" t="str">
        <f>'Plan de acción'!E15</f>
        <v>Intensidad de carbono de la energía consumida en las edificaciones residenciales, comerciales, institucionales, públicas e industriales con respecto al nivel del año base</v>
      </c>
      <c r="D2" s="319"/>
      <c r="E2" s="319"/>
      <c r="F2" s="319"/>
      <c r="G2" s="319"/>
      <c r="H2" s="319"/>
      <c r="I2" s="319"/>
      <c r="J2" s="319"/>
      <c r="K2" s="319"/>
      <c r="L2" s="319"/>
      <c r="M2" s="325"/>
    </row>
    <row r="3" spans="1:13" ht="15" customHeight="1" x14ac:dyDescent="0.25">
      <c r="A3" s="339"/>
      <c r="B3" s="18" t="s">
        <v>590</v>
      </c>
      <c r="C3" s="385" t="s">
        <v>715</v>
      </c>
      <c r="D3" s="319"/>
      <c r="E3" s="319"/>
      <c r="F3" s="319"/>
      <c r="G3" s="319"/>
      <c r="H3" s="319"/>
      <c r="I3" s="319"/>
      <c r="J3" s="319"/>
      <c r="K3" s="319"/>
      <c r="L3" s="319"/>
      <c r="M3" s="325"/>
    </row>
    <row r="4" spans="1:13" ht="15" customHeight="1" x14ac:dyDescent="0.25">
      <c r="A4" s="339"/>
      <c r="B4" s="17" t="s">
        <v>58</v>
      </c>
      <c r="C4" s="19" t="s">
        <v>134</v>
      </c>
      <c r="D4" s="20"/>
      <c r="E4" s="21"/>
      <c r="F4" s="341" t="s">
        <v>592</v>
      </c>
      <c r="G4" s="342"/>
      <c r="H4" s="19" t="s">
        <v>117</v>
      </c>
      <c r="I4" s="20"/>
      <c r="J4" s="20"/>
      <c r="K4" s="20"/>
      <c r="L4" s="20"/>
      <c r="M4" s="22"/>
    </row>
    <row r="5" spans="1:13" ht="15" customHeight="1" x14ac:dyDescent="0.25">
      <c r="A5" s="339"/>
      <c r="B5" s="18" t="s">
        <v>593</v>
      </c>
      <c r="C5" s="324" t="s">
        <v>117</v>
      </c>
      <c r="D5" s="319"/>
      <c r="E5" s="319"/>
      <c r="F5" s="319"/>
      <c r="G5" s="319"/>
      <c r="H5" s="319"/>
      <c r="I5" s="319"/>
      <c r="J5" s="319"/>
      <c r="K5" s="319"/>
      <c r="L5" s="319"/>
      <c r="M5" s="325"/>
    </row>
    <row r="6" spans="1:13" ht="15" customHeight="1" x14ac:dyDescent="0.25">
      <c r="A6" s="339"/>
      <c r="B6" s="17" t="s">
        <v>595</v>
      </c>
      <c r="C6" s="324" t="s">
        <v>117</v>
      </c>
      <c r="D6" s="319"/>
      <c r="E6" s="319"/>
      <c r="F6" s="319"/>
      <c r="G6" s="319"/>
      <c r="H6" s="319"/>
      <c r="I6" s="319"/>
      <c r="J6" s="319"/>
      <c r="K6" s="319"/>
      <c r="L6" s="319"/>
      <c r="M6" s="325"/>
    </row>
    <row r="7" spans="1:13" ht="15" customHeight="1" x14ac:dyDescent="0.25">
      <c r="A7" s="339"/>
      <c r="B7" s="17" t="s">
        <v>597</v>
      </c>
      <c r="C7" s="324" t="s">
        <v>8</v>
      </c>
      <c r="D7" s="325"/>
      <c r="E7" s="20"/>
      <c r="F7" s="20"/>
      <c r="G7" s="19"/>
      <c r="H7" s="23" t="s">
        <v>62</v>
      </c>
      <c r="I7" s="324" t="s">
        <v>598</v>
      </c>
      <c r="J7" s="319"/>
      <c r="K7" s="319"/>
      <c r="L7" s="319"/>
      <c r="M7" s="325"/>
    </row>
    <row r="8" spans="1:13" ht="15" customHeight="1" x14ac:dyDescent="0.25">
      <c r="A8" s="339"/>
      <c r="B8" s="351" t="s">
        <v>599</v>
      </c>
      <c r="C8" s="24"/>
      <c r="D8" s="24"/>
      <c r="E8" s="24"/>
      <c r="F8" s="24"/>
      <c r="G8" s="24"/>
      <c r="H8" s="24"/>
      <c r="I8" s="24"/>
      <c r="J8" s="24"/>
      <c r="K8" s="24"/>
      <c r="L8" s="24"/>
      <c r="M8" s="25"/>
    </row>
    <row r="9" spans="1:13" ht="15" customHeight="1" x14ac:dyDescent="0.25">
      <c r="A9" s="339"/>
      <c r="B9" s="352"/>
      <c r="C9" s="324"/>
      <c r="D9" s="325"/>
      <c r="E9" s="24"/>
      <c r="F9" s="324"/>
      <c r="G9" s="319"/>
      <c r="H9" s="24"/>
      <c r="I9" s="324"/>
      <c r="J9" s="319"/>
      <c r="K9" s="24"/>
      <c r="L9" s="24"/>
      <c r="M9" s="25"/>
    </row>
    <row r="10" spans="1:13" ht="15" customHeight="1" x14ac:dyDescent="0.25">
      <c r="A10" s="339"/>
      <c r="B10" s="325"/>
      <c r="C10" s="354" t="s">
        <v>602</v>
      </c>
      <c r="D10" s="353"/>
      <c r="E10" s="20"/>
      <c r="F10" s="354" t="s">
        <v>602</v>
      </c>
      <c r="G10" s="346"/>
      <c r="H10" s="20"/>
      <c r="I10" s="354" t="s">
        <v>602</v>
      </c>
      <c r="J10" s="346"/>
      <c r="K10" s="20"/>
      <c r="L10" s="20"/>
      <c r="M10" s="22"/>
    </row>
    <row r="11" spans="1:13" ht="15" customHeight="1" x14ac:dyDescent="0.25">
      <c r="A11" s="340"/>
      <c r="B11" s="18" t="s">
        <v>603</v>
      </c>
      <c r="C11" s="382" t="s">
        <v>716</v>
      </c>
      <c r="D11" s="357"/>
      <c r="E11" s="357"/>
      <c r="F11" s="357"/>
      <c r="G11" s="357"/>
      <c r="H11" s="357"/>
      <c r="I11" s="357"/>
      <c r="J11" s="357"/>
      <c r="K11" s="357"/>
      <c r="L11" s="357"/>
      <c r="M11" s="353"/>
    </row>
    <row r="12" spans="1:13" ht="15" customHeight="1" x14ac:dyDescent="0.25">
      <c r="A12" s="355" t="s">
        <v>605</v>
      </c>
      <c r="B12" s="17" t="s">
        <v>47</v>
      </c>
      <c r="C12" s="324" t="str">
        <f>'Plan de acción'!G15</f>
        <v>Ambiental</v>
      </c>
      <c r="D12" s="325"/>
      <c r="E12" s="20"/>
      <c r="F12" s="20"/>
      <c r="G12" s="20"/>
      <c r="H12" s="20"/>
      <c r="I12" s="20"/>
      <c r="J12" s="20"/>
      <c r="K12" s="20"/>
      <c r="L12" s="20"/>
      <c r="M12" s="22"/>
    </row>
    <row r="13" spans="1:13" ht="15" customHeight="1" x14ac:dyDescent="0.25">
      <c r="A13" s="339"/>
      <c r="B13" s="351" t="s">
        <v>606</v>
      </c>
      <c r="C13" s="24"/>
      <c r="D13" s="24"/>
      <c r="E13" s="24"/>
      <c r="F13" s="24"/>
      <c r="G13" s="24"/>
      <c r="H13" s="24"/>
      <c r="I13" s="24"/>
      <c r="J13" s="24"/>
      <c r="K13" s="24"/>
      <c r="L13" s="24"/>
      <c r="M13" s="25"/>
    </row>
    <row r="14" spans="1:13" ht="15" customHeight="1" x14ac:dyDescent="0.25">
      <c r="A14" s="339"/>
      <c r="B14" s="352"/>
      <c r="C14" s="24"/>
      <c r="D14" s="20"/>
      <c r="E14" s="24"/>
      <c r="F14" s="20"/>
      <c r="G14" s="24"/>
      <c r="H14" s="20"/>
      <c r="I14" s="24"/>
      <c r="J14" s="20"/>
      <c r="K14" s="24"/>
      <c r="L14" s="24"/>
      <c r="M14" s="25"/>
    </row>
    <row r="15" spans="1:13" ht="15" customHeight="1" x14ac:dyDescent="0.25">
      <c r="A15" s="339"/>
      <c r="B15" s="352"/>
      <c r="C15" s="26" t="s">
        <v>607</v>
      </c>
      <c r="D15" s="19"/>
      <c r="E15" s="26" t="s">
        <v>608</v>
      </c>
      <c r="F15" s="19"/>
      <c r="G15" s="26" t="s">
        <v>609</v>
      </c>
      <c r="H15" s="19"/>
      <c r="I15" s="26" t="s">
        <v>610</v>
      </c>
      <c r="J15" s="19"/>
      <c r="K15" s="27"/>
      <c r="L15" s="27"/>
      <c r="M15" s="25"/>
    </row>
    <row r="16" spans="1:13" ht="15" customHeight="1" x14ac:dyDescent="0.25">
      <c r="A16" s="339"/>
      <c r="B16" s="352"/>
      <c r="C16" s="26" t="s">
        <v>611</v>
      </c>
      <c r="D16" s="19"/>
      <c r="E16" s="26" t="s">
        <v>612</v>
      </c>
      <c r="F16" s="19"/>
      <c r="G16" s="26" t="s">
        <v>613</v>
      </c>
      <c r="H16" s="19"/>
      <c r="I16" s="27"/>
      <c r="J16" s="24"/>
      <c r="K16" s="27"/>
      <c r="L16" s="27"/>
      <c r="M16" s="25"/>
    </row>
    <row r="17" spans="1:13" ht="15" customHeight="1" x14ac:dyDescent="0.25">
      <c r="A17" s="339"/>
      <c r="B17" s="352"/>
      <c r="C17" s="26" t="s">
        <v>614</v>
      </c>
      <c r="D17" s="19"/>
      <c r="E17" s="26" t="s">
        <v>615</v>
      </c>
      <c r="F17" s="19"/>
      <c r="G17" s="27"/>
      <c r="H17" s="24"/>
      <c r="I17" s="27"/>
      <c r="J17" s="24"/>
      <c r="K17" s="27"/>
      <c r="L17" s="27"/>
      <c r="M17" s="25"/>
    </row>
    <row r="18" spans="1:13" ht="15" customHeight="1" x14ac:dyDescent="0.25">
      <c r="A18" s="339"/>
      <c r="B18" s="352"/>
      <c r="C18" s="26" t="s">
        <v>616</v>
      </c>
      <c r="D18" s="19" t="s">
        <v>617</v>
      </c>
      <c r="E18" s="27" t="s">
        <v>618</v>
      </c>
      <c r="F18" s="20" t="s">
        <v>717</v>
      </c>
      <c r="G18" s="20"/>
      <c r="H18" s="20"/>
      <c r="I18" s="20"/>
      <c r="J18" s="20"/>
      <c r="K18" s="20"/>
      <c r="L18" s="20"/>
      <c r="M18" s="22"/>
    </row>
    <row r="19" spans="1:13" ht="15" customHeight="1" x14ac:dyDescent="0.25">
      <c r="A19" s="339"/>
      <c r="B19" s="325"/>
      <c r="C19" s="20"/>
      <c r="D19" s="20"/>
      <c r="E19" s="20"/>
      <c r="F19" s="20"/>
      <c r="G19" s="20"/>
      <c r="H19" s="20"/>
      <c r="I19" s="20"/>
      <c r="J19" s="20"/>
      <c r="K19" s="20"/>
      <c r="L19" s="20"/>
      <c r="M19" s="22"/>
    </row>
    <row r="20" spans="1:13" ht="15" customHeight="1" x14ac:dyDescent="0.25">
      <c r="A20" s="339"/>
      <c r="B20" s="351" t="s">
        <v>620</v>
      </c>
      <c r="C20" s="24"/>
      <c r="D20" s="20"/>
      <c r="E20" s="24"/>
      <c r="F20" s="24"/>
      <c r="G20" s="20"/>
      <c r="H20" s="24"/>
      <c r="I20" s="24"/>
      <c r="J20" s="20"/>
      <c r="K20" s="24"/>
      <c r="L20" s="24"/>
      <c r="M20" s="25"/>
    </row>
    <row r="21" spans="1:13" ht="15" customHeight="1" x14ac:dyDescent="0.25">
      <c r="A21" s="339"/>
      <c r="B21" s="352"/>
      <c r="C21" s="26" t="s">
        <v>621</v>
      </c>
      <c r="D21" s="19"/>
      <c r="E21" s="24"/>
      <c r="F21" s="26" t="s">
        <v>622</v>
      </c>
      <c r="G21" s="19"/>
      <c r="H21" s="24"/>
      <c r="I21" s="26" t="s">
        <v>623</v>
      </c>
      <c r="J21" s="113" t="s">
        <v>617</v>
      </c>
      <c r="K21" s="24"/>
      <c r="L21" s="24"/>
      <c r="M21" s="25"/>
    </row>
    <row r="22" spans="1:13" ht="15" customHeight="1" x14ac:dyDescent="0.25">
      <c r="A22" s="339"/>
      <c r="B22" s="352"/>
      <c r="C22" s="26" t="s">
        <v>624</v>
      </c>
      <c r="D22" s="19"/>
      <c r="E22" s="24"/>
      <c r="F22" s="26" t="s">
        <v>625</v>
      </c>
      <c r="G22" s="19"/>
      <c r="H22" s="24"/>
      <c r="I22" s="24"/>
      <c r="J22" s="24"/>
      <c r="K22" s="24"/>
      <c r="L22" s="24"/>
      <c r="M22" s="25"/>
    </row>
    <row r="23" spans="1:13" ht="15" customHeight="1" x14ac:dyDescent="0.25">
      <c r="A23" s="339"/>
      <c r="B23" s="325"/>
      <c r="C23" s="20"/>
      <c r="D23" s="20"/>
      <c r="E23" s="20"/>
      <c r="F23" s="20"/>
      <c r="G23" s="20"/>
      <c r="H23" s="20"/>
      <c r="I23" s="20"/>
      <c r="J23" s="20"/>
      <c r="K23" s="20"/>
      <c r="L23" s="20"/>
      <c r="M23" s="22"/>
    </row>
    <row r="24" spans="1:13" ht="15" customHeight="1" x14ac:dyDescent="0.25">
      <c r="A24" s="339"/>
      <c r="B24" s="28" t="s">
        <v>626</v>
      </c>
      <c r="C24" s="24"/>
      <c r="D24" s="20"/>
      <c r="E24" s="24"/>
      <c r="F24" s="24"/>
      <c r="G24" s="20"/>
      <c r="H24" s="24"/>
      <c r="I24" s="24"/>
      <c r="J24" s="20"/>
      <c r="K24" s="20"/>
      <c r="L24" s="20"/>
      <c r="M24" s="25"/>
    </row>
    <row r="25" spans="1:13" ht="15" customHeight="1" x14ac:dyDescent="0.25">
      <c r="A25" s="339"/>
      <c r="B25" s="25"/>
      <c r="C25" s="26" t="s">
        <v>627</v>
      </c>
      <c r="D25" s="114">
        <f>'Plan de acción'!I15</f>
        <v>1</v>
      </c>
      <c r="E25" s="24"/>
      <c r="F25" s="30" t="s">
        <v>628</v>
      </c>
      <c r="G25" s="19">
        <f>'Plan de acción'!J15</f>
        <v>2017</v>
      </c>
      <c r="H25" s="24"/>
      <c r="I25" s="30" t="s">
        <v>629</v>
      </c>
      <c r="J25" s="382" t="s">
        <v>718</v>
      </c>
      <c r="K25" s="357"/>
      <c r="L25" s="342"/>
      <c r="M25" s="25"/>
    </row>
    <row r="26" spans="1:13" ht="15" customHeight="1" x14ac:dyDescent="0.25">
      <c r="A26" s="339"/>
      <c r="B26" s="18"/>
      <c r="C26" s="20"/>
      <c r="D26" s="20"/>
      <c r="E26" s="20"/>
      <c r="F26" s="20"/>
      <c r="G26" s="20"/>
      <c r="H26" s="20"/>
      <c r="I26" s="20"/>
      <c r="J26" s="20"/>
      <c r="K26" s="20"/>
      <c r="L26" s="20"/>
      <c r="M26" s="22"/>
    </row>
    <row r="27" spans="1:13" ht="15" customHeight="1" x14ac:dyDescent="0.25">
      <c r="A27" s="339"/>
      <c r="B27" s="351" t="s">
        <v>631</v>
      </c>
      <c r="C27" s="34"/>
      <c r="D27" s="33"/>
      <c r="E27" s="34"/>
      <c r="F27" s="34"/>
      <c r="G27" s="33"/>
      <c r="H27" s="34"/>
      <c r="I27" s="34"/>
      <c r="J27" s="34"/>
      <c r="K27" s="34"/>
      <c r="L27" s="24"/>
      <c r="M27" s="25"/>
    </row>
    <row r="28" spans="1:13" ht="15" customHeight="1" x14ac:dyDescent="0.25">
      <c r="A28" s="339"/>
      <c r="B28" s="352"/>
      <c r="C28" s="115" t="s">
        <v>632</v>
      </c>
      <c r="D28" s="19">
        <v>2023</v>
      </c>
      <c r="E28" s="34"/>
      <c r="F28" s="37" t="s">
        <v>633</v>
      </c>
      <c r="G28" s="116" t="s">
        <v>634</v>
      </c>
      <c r="H28" s="34"/>
      <c r="I28" s="38"/>
      <c r="J28" s="34"/>
      <c r="K28" s="34"/>
      <c r="L28" s="24"/>
      <c r="M28" s="25"/>
    </row>
    <row r="29" spans="1:13" ht="15" customHeight="1" x14ac:dyDescent="0.25">
      <c r="A29" s="339"/>
      <c r="B29" s="352"/>
      <c r="C29" s="54"/>
      <c r="D29" s="40"/>
      <c r="E29" s="33"/>
      <c r="F29" s="20"/>
      <c r="G29" s="33"/>
      <c r="H29" s="33"/>
      <c r="I29" s="41"/>
      <c r="J29" s="33"/>
      <c r="K29" s="33"/>
      <c r="L29" s="20"/>
      <c r="M29" s="22"/>
    </row>
    <row r="30" spans="1:13" ht="15" customHeight="1" x14ac:dyDescent="0.25">
      <c r="A30" s="339"/>
      <c r="B30" s="28" t="s">
        <v>635</v>
      </c>
      <c r="C30" s="43"/>
      <c r="D30" s="97"/>
      <c r="E30" s="97"/>
      <c r="F30" s="97"/>
      <c r="G30" s="97"/>
      <c r="H30" s="97"/>
      <c r="I30" s="97"/>
      <c r="J30" s="97"/>
      <c r="K30" s="97"/>
      <c r="L30" s="97"/>
      <c r="M30" s="98"/>
    </row>
    <row r="31" spans="1:13" ht="15" customHeight="1" x14ac:dyDescent="0.25">
      <c r="A31" s="339"/>
      <c r="B31" s="25"/>
      <c r="C31" s="46"/>
      <c r="D31" s="47" t="s">
        <v>636</v>
      </c>
      <c r="E31" s="47"/>
      <c r="F31" s="47" t="s">
        <v>637</v>
      </c>
      <c r="G31" s="47"/>
      <c r="H31" s="47" t="s">
        <v>638</v>
      </c>
      <c r="I31" s="70"/>
      <c r="J31" s="47" t="s">
        <v>639</v>
      </c>
      <c r="K31" s="47"/>
      <c r="L31" s="47" t="s">
        <v>640</v>
      </c>
      <c r="M31" s="48"/>
    </row>
    <row r="32" spans="1:13" ht="15" customHeight="1" x14ac:dyDescent="0.25">
      <c r="A32" s="339"/>
      <c r="B32" s="25"/>
      <c r="C32" s="46"/>
      <c r="D32" s="112">
        <f>'Plan de acción'!M15</f>
        <v>1</v>
      </c>
      <c r="E32" s="50">
        <v>2023</v>
      </c>
      <c r="F32" s="112">
        <f>'Plan de acción'!N15</f>
        <v>0.96899999999999997</v>
      </c>
      <c r="G32" s="50">
        <v>2024</v>
      </c>
      <c r="H32" s="112">
        <f>'Plan de acción'!O15</f>
        <v>0.96399999999999997</v>
      </c>
      <c r="I32" s="50">
        <v>2025</v>
      </c>
      <c r="J32" s="112">
        <f>'Plan de acción'!P15</f>
        <v>0.96</v>
      </c>
      <c r="K32" s="50">
        <v>2026</v>
      </c>
      <c r="L32" s="112">
        <f>'Plan de acción'!Q15</f>
        <v>0.91700000000000004</v>
      </c>
      <c r="M32" s="50">
        <v>2027</v>
      </c>
    </row>
    <row r="33" spans="1:13" ht="15" customHeight="1" x14ac:dyDescent="0.25">
      <c r="A33" s="339"/>
      <c r="B33" s="25"/>
      <c r="C33" s="46"/>
      <c r="D33" s="47" t="s">
        <v>641</v>
      </c>
      <c r="E33" s="47"/>
      <c r="F33" s="47" t="s">
        <v>642</v>
      </c>
      <c r="G33" s="47"/>
      <c r="H33" s="47" t="s">
        <v>643</v>
      </c>
      <c r="I33" s="84"/>
      <c r="J33" s="47" t="s">
        <v>644</v>
      </c>
      <c r="K33" s="47"/>
      <c r="L33" s="47" t="s">
        <v>645</v>
      </c>
      <c r="M33" s="48"/>
    </row>
    <row r="34" spans="1:13" ht="15" customHeight="1" x14ac:dyDescent="0.25">
      <c r="A34" s="339"/>
      <c r="B34" s="25"/>
      <c r="C34" s="46"/>
      <c r="D34" s="112">
        <f>'Plan de acción'!R15</f>
        <v>0.873</v>
      </c>
      <c r="E34" s="50">
        <v>2028</v>
      </c>
      <c r="F34" s="112">
        <f>'Plan de acción'!S15</f>
        <v>0.83</v>
      </c>
      <c r="G34" s="50">
        <v>2029</v>
      </c>
      <c r="H34" s="112">
        <f>'Plan de acción'!T15</f>
        <v>0.78700000000000003</v>
      </c>
      <c r="I34" s="50">
        <v>2030</v>
      </c>
      <c r="J34" s="112">
        <f>'Plan de acción'!U15</f>
        <v>0.74299999999999999</v>
      </c>
      <c r="K34" s="50">
        <v>2031</v>
      </c>
      <c r="L34" s="112">
        <f>'Plan de acción'!V15</f>
        <v>0.7</v>
      </c>
      <c r="M34" s="50">
        <v>2032</v>
      </c>
    </row>
    <row r="35" spans="1:13" ht="15" customHeight="1" x14ac:dyDescent="0.25">
      <c r="A35" s="339"/>
      <c r="B35" s="25"/>
      <c r="C35" s="46"/>
      <c r="D35" s="47" t="s">
        <v>646</v>
      </c>
      <c r="E35" s="47"/>
      <c r="F35" s="47" t="s">
        <v>647</v>
      </c>
      <c r="G35" s="47"/>
      <c r="H35" s="47" t="s">
        <v>648</v>
      </c>
      <c r="I35" s="84"/>
      <c r="J35" s="47" t="s">
        <v>649</v>
      </c>
      <c r="K35" s="47"/>
      <c r="L35" s="47" t="s">
        <v>650</v>
      </c>
      <c r="M35" s="48"/>
    </row>
    <row r="36" spans="1:13" ht="15" customHeight="1" x14ac:dyDescent="0.25">
      <c r="A36" s="339"/>
      <c r="B36" s="25"/>
      <c r="C36" s="46"/>
      <c r="D36" s="112">
        <f>'Plan de acción'!W15</f>
        <v>0.69099999999999995</v>
      </c>
      <c r="E36" s="50">
        <v>2033</v>
      </c>
      <c r="F36" s="112">
        <f>'Plan de acción'!X15</f>
        <v>0.68100000000000005</v>
      </c>
      <c r="G36" s="50">
        <v>2034</v>
      </c>
      <c r="H36" s="112">
        <f>'Plan de acción'!Y15</f>
        <v>0.67200000000000004</v>
      </c>
      <c r="I36" s="50">
        <v>2035</v>
      </c>
      <c r="J36" s="112">
        <f>'Plan de acción'!Z15</f>
        <v>0.66200000000000003</v>
      </c>
      <c r="K36" s="50">
        <v>2036</v>
      </c>
      <c r="L36" s="112">
        <f>'Plan de acción'!AA15</f>
        <v>0.65300000000000002</v>
      </c>
      <c r="M36" s="50">
        <v>2037</v>
      </c>
    </row>
    <row r="37" spans="1:13" ht="15" customHeight="1" x14ac:dyDescent="0.25">
      <c r="A37" s="339"/>
      <c r="B37" s="25"/>
      <c r="C37" s="46"/>
      <c r="D37" s="47" t="s">
        <v>651</v>
      </c>
      <c r="E37" s="47"/>
      <c r="F37" s="47" t="s">
        <v>652</v>
      </c>
      <c r="G37" s="47"/>
      <c r="H37" s="47" t="s">
        <v>653</v>
      </c>
      <c r="I37" s="47"/>
      <c r="J37" s="47" t="s">
        <v>654</v>
      </c>
      <c r="K37" s="47"/>
      <c r="L37" s="47" t="s">
        <v>655</v>
      </c>
      <c r="M37" s="48"/>
    </row>
    <row r="38" spans="1:13" ht="15" customHeight="1" x14ac:dyDescent="0.25">
      <c r="A38" s="339"/>
      <c r="B38" s="25"/>
      <c r="C38" s="46"/>
      <c r="D38" s="112">
        <f>'Plan de acción'!AB15</f>
        <v>0.64300000000000002</v>
      </c>
      <c r="E38" s="50">
        <v>2038</v>
      </c>
      <c r="F38" s="112">
        <f>'Plan de acción'!AC15</f>
        <v>0.63400000000000001</v>
      </c>
      <c r="G38" s="50">
        <v>2039</v>
      </c>
      <c r="H38" s="112">
        <f>'Plan de acción'!AD15</f>
        <v>0.624</v>
      </c>
      <c r="I38" s="50">
        <v>2040</v>
      </c>
      <c r="J38" s="112">
        <f>'Plan de acción'!AE15</f>
        <v>0.61499999999999999</v>
      </c>
      <c r="K38" s="50">
        <v>2041</v>
      </c>
      <c r="L38" s="112">
        <f>'Plan de acción'!AF15</f>
        <v>0.60499999999999998</v>
      </c>
      <c r="M38" s="50">
        <v>2042</v>
      </c>
    </row>
    <row r="39" spans="1:13" ht="15" customHeight="1" x14ac:dyDescent="0.25">
      <c r="A39" s="339"/>
      <c r="B39" s="25"/>
      <c r="C39" s="46"/>
      <c r="D39" s="47" t="s">
        <v>656</v>
      </c>
      <c r="E39" s="47"/>
      <c r="F39" s="47" t="s">
        <v>657</v>
      </c>
      <c r="G39" s="47"/>
      <c r="H39" s="47" t="s">
        <v>658</v>
      </c>
      <c r="I39" s="47"/>
      <c r="J39" s="47" t="s">
        <v>659</v>
      </c>
      <c r="K39" s="47"/>
      <c r="L39" s="47" t="s">
        <v>660</v>
      </c>
      <c r="M39" s="48"/>
    </row>
    <row r="40" spans="1:13" ht="15" customHeight="1" x14ac:dyDescent="0.25">
      <c r="A40" s="339"/>
      <c r="B40" s="25"/>
      <c r="C40" s="46"/>
      <c r="D40" s="112">
        <f>'Plan de acción'!AG15</f>
        <v>0.59599999999999997</v>
      </c>
      <c r="E40" s="50">
        <v>2043</v>
      </c>
      <c r="F40" s="112">
        <f>'Plan de acción'!AH15</f>
        <v>0.58599999999999997</v>
      </c>
      <c r="G40" s="50">
        <v>2044</v>
      </c>
      <c r="H40" s="112">
        <f>'Plan de acción'!AI15</f>
        <v>0.57699999999999996</v>
      </c>
      <c r="I40" s="50">
        <v>2045</v>
      </c>
      <c r="J40" s="112">
        <f>'Plan de acción'!AJ15</f>
        <v>0.56699999999999995</v>
      </c>
      <c r="K40" s="50">
        <v>2046</v>
      </c>
      <c r="L40" s="112">
        <f>'Plan de acción'!AK15</f>
        <v>0.55800000000000005</v>
      </c>
      <c r="M40" s="50">
        <v>2047</v>
      </c>
    </row>
    <row r="41" spans="1:13" ht="15" customHeight="1" x14ac:dyDescent="0.25">
      <c r="A41" s="339"/>
      <c r="B41" s="25"/>
      <c r="C41" s="46"/>
      <c r="D41" s="47" t="s">
        <v>661</v>
      </c>
      <c r="E41" s="47"/>
      <c r="F41" s="47" t="s">
        <v>662</v>
      </c>
      <c r="G41" s="47"/>
      <c r="H41" s="47" t="s">
        <v>663</v>
      </c>
      <c r="I41" s="47"/>
      <c r="J41" s="47"/>
      <c r="K41" s="47"/>
      <c r="L41" s="47" t="s">
        <v>664</v>
      </c>
      <c r="M41" s="48"/>
    </row>
    <row r="42" spans="1:13" ht="15" customHeight="1" x14ac:dyDescent="0.25">
      <c r="A42" s="339"/>
      <c r="B42" s="25"/>
      <c r="C42" s="46"/>
      <c r="D42" s="112">
        <f>'Plan de acción'!AL15</f>
        <v>0.54800000000000004</v>
      </c>
      <c r="E42" s="50">
        <v>2048</v>
      </c>
      <c r="F42" s="112">
        <f>'Plan de acción'!AM15</f>
        <v>0.53900000000000003</v>
      </c>
      <c r="G42" s="50">
        <v>2049</v>
      </c>
      <c r="H42" s="112">
        <f>'Plan de acción'!AN15</f>
        <v>0.52900000000000003</v>
      </c>
      <c r="I42" s="50">
        <v>2050</v>
      </c>
      <c r="J42" s="112"/>
      <c r="K42" s="50"/>
      <c r="L42" s="384">
        <f>'Plan de acción'!AO15</f>
        <v>0.52900000000000003</v>
      </c>
      <c r="M42" s="306"/>
    </row>
    <row r="43" spans="1:13" ht="15" customHeight="1" x14ac:dyDescent="0.25">
      <c r="A43" s="339"/>
      <c r="B43" s="18"/>
      <c r="C43" s="51"/>
      <c r="D43" s="52"/>
      <c r="E43" s="52"/>
      <c r="F43" s="52"/>
      <c r="G43" s="52"/>
      <c r="H43" s="52"/>
      <c r="I43" s="52"/>
      <c r="J43" s="52"/>
      <c r="K43" s="52"/>
      <c r="L43" s="52"/>
      <c r="M43" s="53"/>
    </row>
    <row r="44" spans="1:13" ht="15" customHeight="1" x14ac:dyDescent="0.25">
      <c r="A44" s="339"/>
      <c r="B44" s="351" t="s">
        <v>665</v>
      </c>
      <c r="C44" s="24"/>
      <c r="D44" s="24"/>
      <c r="E44" s="24"/>
      <c r="F44" s="24"/>
      <c r="G44" s="20"/>
      <c r="H44" s="20"/>
      <c r="I44" s="20"/>
      <c r="J44" s="20"/>
      <c r="K44" s="24"/>
      <c r="L44" s="20"/>
      <c r="M44" s="22"/>
    </row>
    <row r="45" spans="1:13" ht="15" customHeight="1" x14ac:dyDescent="0.25">
      <c r="A45" s="339"/>
      <c r="B45" s="352"/>
      <c r="C45" s="24"/>
      <c r="D45" s="54" t="s">
        <v>666</v>
      </c>
      <c r="E45" s="54" t="s">
        <v>134</v>
      </c>
      <c r="F45" s="331" t="s">
        <v>667</v>
      </c>
      <c r="G45" s="333" t="s">
        <v>616</v>
      </c>
      <c r="H45" s="334"/>
      <c r="I45" s="334"/>
      <c r="J45" s="335"/>
      <c r="K45" s="55" t="s">
        <v>668</v>
      </c>
      <c r="L45" s="337"/>
      <c r="M45" s="296"/>
    </row>
    <row r="46" spans="1:13" ht="15" customHeight="1" x14ac:dyDescent="0.25">
      <c r="A46" s="339"/>
      <c r="B46" s="352"/>
      <c r="C46" s="37"/>
      <c r="D46" s="19"/>
      <c r="E46" s="19" t="s">
        <v>617</v>
      </c>
      <c r="F46" s="332"/>
      <c r="G46" s="336"/>
      <c r="H46" s="319"/>
      <c r="I46" s="319"/>
      <c r="J46" s="313"/>
      <c r="K46" s="37"/>
      <c r="L46" s="296"/>
      <c r="M46" s="296"/>
    </row>
    <row r="47" spans="1:13" ht="15" customHeight="1" x14ac:dyDescent="0.25">
      <c r="A47" s="339"/>
      <c r="B47" s="325"/>
      <c r="C47" s="20"/>
      <c r="D47" s="20"/>
      <c r="E47" s="20"/>
      <c r="F47" s="20"/>
      <c r="G47" s="20"/>
      <c r="H47" s="20"/>
      <c r="I47" s="20"/>
      <c r="J47" s="20"/>
      <c r="K47" s="20"/>
      <c r="L47" s="20"/>
      <c r="M47" s="22"/>
    </row>
    <row r="48" spans="1:13" ht="15" customHeight="1" x14ac:dyDescent="0.25">
      <c r="A48" s="339"/>
      <c r="B48" s="17" t="s">
        <v>669</v>
      </c>
      <c r="C48" s="382" t="s">
        <v>719</v>
      </c>
      <c r="D48" s="357"/>
      <c r="E48" s="357"/>
      <c r="F48" s="357"/>
      <c r="G48" s="357"/>
      <c r="H48" s="357"/>
      <c r="I48" s="357"/>
      <c r="J48" s="357"/>
      <c r="K48" s="357"/>
      <c r="L48" s="357"/>
      <c r="M48" s="353"/>
    </row>
    <row r="49" spans="1:13" ht="15" customHeight="1" x14ac:dyDescent="0.25">
      <c r="A49" s="339"/>
      <c r="B49" s="17" t="s">
        <v>670</v>
      </c>
      <c r="C49" s="354" t="s">
        <v>720</v>
      </c>
      <c r="D49" s="357"/>
      <c r="E49" s="357"/>
      <c r="F49" s="357"/>
      <c r="G49" s="357"/>
      <c r="H49" s="357"/>
      <c r="I49" s="357"/>
      <c r="J49" s="357"/>
      <c r="K49" s="357"/>
      <c r="L49" s="357"/>
      <c r="M49" s="353"/>
    </row>
    <row r="50" spans="1:13" ht="15" customHeight="1" x14ac:dyDescent="0.25">
      <c r="A50" s="339"/>
      <c r="B50" s="17" t="s">
        <v>672</v>
      </c>
      <c r="C50" s="20">
        <v>90</v>
      </c>
      <c r="D50" s="20"/>
      <c r="E50" s="20"/>
      <c r="F50" s="20"/>
      <c r="G50" s="20"/>
      <c r="H50" s="20"/>
      <c r="I50" s="20"/>
      <c r="J50" s="20"/>
      <c r="K50" s="20"/>
      <c r="L50" s="20"/>
      <c r="M50" s="22"/>
    </row>
    <row r="51" spans="1:13" ht="15" customHeight="1" x14ac:dyDescent="0.25">
      <c r="A51" s="340"/>
      <c r="B51" s="17" t="s">
        <v>673</v>
      </c>
      <c r="C51" s="20" t="s">
        <v>721</v>
      </c>
      <c r="D51" s="20"/>
      <c r="E51" s="20"/>
      <c r="F51" s="20"/>
      <c r="G51" s="20"/>
      <c r="H51" s="20"/>
      <c r="I51" s="20"/>
      <c r="J51" s="20"/>
      <c r="K51" s="20"/>
      <c r="L51" s="20"/>
      <c r="M51" s="22"/>
    </row>
    <row r="52" spans="1:13" ht="15" customHeight="1" x14ac:dyDescent="0.25">
      <c r="A52" s="338" t="s">
        <v>674</v>
      </c>
      <c r="B52" s="56" t="s">
        <v>675</v>
      </c>
      <c r="C52" s="324" t="s">
        <v>1336</v>
      </c>
      <c r="D52" s="319"/>
      <c r="E52" s="319"/>
      <c r="F52" s="319"/>
      <c r="G52" s="319"/>
      <c r="H52" s="319"/>
      <c r="I52" s="319"/>
      <c r="J52" s="319"/>
      <c r="K52" s="319"/>
      <c r="L52" s="319"/>
      <c r="M52" s="325"/>
    </row>
    <row r="53" spans="1:13" ht="15" customHeight="1" x14ac:dyDescent="0.25">
      <c r="A53" s="339"/>
      <c r="B53" s="56" t="s">
        <v>676</v>
      </c>
      <c r="C53" s="324" t="s">
        <v>1442</v>
      </c>
      <c r="D53" s="319"/>
      <c r="E53" s="319"/>
      <c r="F53" s="319"/>
      <c r="G53" s="319"/>
      <c r="H53" s="319"/>
      <c r="I53" s="319"/>
      <c r="J53" s="319"/>
      <c r="K53" s="319"/>
      <c r="L53" s="319"/>
      <c r="M53" s="325"/>
    </row>
    <row r="54" spans="1:13" ht="15" customHeight="1" x14ac:dyDescent="0.25">
      <c r="A54" s="339"/>
      <c r="B54" s="56" t="s">
        <v>678</v>
      </c>
      <c r="C54" s="324" t="s">
        <v>10</v>
      </c>
      <c r="D54" s="319"/>
      <c r="E54" s="319"/>
      <c r="F54" s="319"/>
      <c r="G54" s="319"/>
      <c r="H54" s="319"/>
      <c r="I54" s="319"/>
      <c r="J54" s="319"/>
      <c r="K54" s="319"/>
      <c r="L54" s="319"/>
      <c r="M54" s="325"/>
    </row>
    <row r="55" spans="1:13" ht="15" customHeight="1" x14ac:dyDescent="0.25">
      <c r="A55" s="339"/>
      <c r="B55" s="56" t="s">
        <v>679</v>
      </c>
      <c r="C55" s="324" t="s">
        <v>1301</v>
      </c>
      <c r="D55" s="319"/>
      <c r="E55" s="319"/>
      <c r="F55" s="319"/>
      <c r="G55" s="319"/>
      <c r="H55" s="319"/>
      <c r="I55" s="319"/>
      <c r="J55" s="319"/>
      <c r="K55" s="319"/>
      <c r="L55" s="319"/>
      <c r="M55" s="325"/>
    </row>
    <row r="56" spans="1:13" ht="15" customHeight="1" x14ac:dyDescent="0.25">
      <c r="A56" s="339"/>
      <c r="B56" s="56" t="s">
        <v>680</v>
      </c>
      <c r="C56" s="383" t="s">
        <v>1441</v>
      </c>
      <c r="D56" s="319"/>
      <c r="E56" s="319"/>
      <c r="F56" s="319"/>
      <c r="G56" s="319"/>
      <c r="H56" s="319"/>
      <c r="I56" s="319"/>
      <c r="J56" s="319"/>
      <c r="K56" s="319"/>
      <c r="L56" s="319"/>
      <c r="M56" s="325"/>
    </row>
    <row r="57" spans="1:13" ht="15" customHeight="1" x14ac:dyDescent="0.25">
      <c r="A57" s="347"/>
      <c r="B57" s="56" t="s">
        <v>681</v>
      </c>
      <c r="C57" s="327">
        <v>3778913</v>
      </c>
      <c r="D57" s="328"/>
      <c r="E57" s="328"/>
      <c r="F57" s="328"/>
      <c r="G57" s="328"/>
      <c r="H57" s="328"/>
      <c r="I57" s="328"/>
      <c r="J57" s="328"/>
      <c r="K57" s="328"/>
      <c r="L57" s="328"/>
      <c r="M57" s="329"/>
    </row>
    <row r="58" spans="1:13" ht="15" customHeight="1" x14ac:dyDescent="0.25">
      <c r="A58" s="338" t="s">
        <v>682</v>
      </c>
      <c r="B58" s="57" t="s">
        <v>683</v>
      </c>
      <c r="C58" s="324" t="s">
        <v>1333</v>
      </c>
      <c r="D58" s="319"/>
      <c r="E58" s="319"/>
      <c r="F58" s="319"/>
      <c r="G58" s="319"/>
      <c r="H58" s="319"/>
      <c r="I58" s="319"/>
      <c r="J58" s="319"/>
      <c r="K58" s="319"/>
      <c r="L58" s="319"/>
      <c r="M58" s="325"/>
    </row>
    <row r="59" spans="1:13" ht="15" customHeight="1" x14ac:dyDescent="0.25">
      <c r="A59" s="339"/>
      <c r="B59" s="57" t="s">
        <v>684</v>
      </c>
      <c r="C59" s="324" t="s">
        <v>685</v>
      </c>
      <c r="D59" s="319"/>
      <c r="E59" s="319"/>
      <c r="F59" s="319"/>
      <c r="G59" s="319"/>
      <c r="H59" s="319"/>
      <c r="I59" s="319"/>
      <c r="J59" s="319"/>
      <c r="K59" s="319"/>
      <c r="L59" s="319"/>
      <c r="M59" s="325"/>
    </row>
    <row r="60" spans="1:13" ht="15" customHeight="1" x14ac:dyDescent="0.25">
      <c r="A60" s="340"/>
      <c r="B60" s="58" t="s">
        <v>62</v>
      </c>
      <c r="C60" s="324" t="s">
        <v>10</v>
      </c>
      <c r="D60" s="319"/>
      <c r="E60" s="319"/>
      <c r="F60" s="319"/>
      <c r="G60" s="319"/>
      <c r="H60" s="319"/>
      <c r="I60" s="319"/>
      <c r="J60" s="319"/>
      <c r="K60" s="319"/>
      <c r="L60" s="319"/>
      <c r="M60" s="325"/>
    </row>
    <row r="61" spans="1:13" ht="15" customHeight="1" x14ac:dyDescent="0.25">
      <c r="A61" s="59" t="s">
        <v>686</v>
      </c>
      <c r="B61" s="60"/>
      <c r="C61" s="348"/>
      <c r="D61" s="349"/>
      <c r="E61" s="349"/>
      <c r="F61" s="349"/>
      <c r="G61" s="349"/>
      <c r="H61" s="349"/>
      <c r="I61" s="349"/>
      <c r="J61" s="349"/>
      <c r="K61" s="349"/>
      <c r="L61" s="349"/>
      <c r="M61" s="350"/>
    </row>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row r="338" ht="15.75" x14ac:dyDescent="0.25"/>
    <row r="339" ht="15.75" x14ac:dyDescent="0.25"/>
    <row r="340" ht="15.75" x14ac:dyDescent="0.25"/>
    <row r="341" ht="15.75" x14ac:dyDescent="0.25"/>
    <row r="342" ht="15.75" x14ac:dyDescent="0.25"/>
    <row r="343" ht="15.75" x14ac:dyDescent="0.25"/>
    <row r="344" ht="15.75" x14ac:dyDescent="0.25"/>
    <row r="345" ht="15.75" x14ac:dyDescent="0.25"/>
    <row r="346" ht="15.75" x14ac:dyDescent="0.25"/>
    <row r="347" ht="15.75" x14ac:dyDescent="0.25"/>
    <row r="348" ht="15.75" x14ac:dyDescent="0.25"/>
    <row r="349" ht="15.75" x14ac:dyDescent="0.25"/>
    <row r="350" ht="15.75" x14ac:dyDescent="0.25"/>
    <row r="351" ht="15.75" x14ac:dyDescent="0.25"/>
    <row r="352" ht="15.75" x14ac:dyDescent="0.25"/>
    <row r="353" ht="15.75" x14ac:dyDescent="0.25"/>
    <row r="354" ht="15.75" x14ac:dyDescent="0.25"/>
    <row r="355" ht="15.75" x14ac:dyDescent="0.25"/>
    <row r="356" ht="15.75" x14ac:dyDescent="0.25"/>
    <row r="357" ht="15.75" x14ac:dyDescent="0.25"/>
    <row r="358" ht="15.75" x14ac:dyDescent="0.25"/>
    <row r="359" ht="15.75" x14ac:dyDescent="0.25"/>
    <row r="360" ht="15.75" x14ac:dyDescent="0.25"/>
    <row r="361" ht="15.75" x14ac:dyDescent="0.25"/>
    <row r="362" ht="15.75" x14ac:dyDescent="0.25"/>
    <row r="363" ht="15.75" x14ac:dyDescent="0.25"/>
    <row r="364" ht="15.75" x14ac:dyDescent="0.25"/>
    <row r="365" ht="15.75" x14ac:dyDescent="0.25"/>
    <row r="366" ht="15.75" x14ac:dyDescent="0.25"/>
    <row r="367" ht="15.75" x14ac:dyDescent="0.25"/>
    <row r="368" ht="15.75" x14ac:dyDescent="0.25"/>
    <row r="369" ht="15.75" x14ac:dyDescent="0.25"/>
    <row r="370" ht="15.75" x14ac:dyDescent="0.25"/>
    <row r="371" ht="15.75" x14ac:dyDescent="0.25"/>
    <row r="372" ht="15.75" x14ac:dyDescent="0.25"/>
    <row r="373" ht="15.75" x14ac:dyDescent="0.25"/>
    <row r="374" ht="15.75" x14ac:dyDescent="0.25"/>
    <row r="375" ht="15.75" x14ac:dyDescent="0.25"/>
    <row r="376" ht="15.75" x14ac:dyDescent="0.25"/>
    <row r="377" ht="15.75" x14ac:dyDescent="0.25"/>
    <row r="378" ht="15.75" x14ac:dyDescent="0.25"/>
    <row r="379" ht="15.75" x14ac:dyDescent="0.25"/>
    <row r="380" ht="15.75" x14ac:dyDescent="0.25"/>
    <row r="381" ht="15.75" x14ac:dyDescent="0.25"/>
    <row r="382" ht="15.75" x14ac:dyDescent="0.25"/>
    <row r="383" ht="15.75" x14ac:dyDescent="0.25"/>
    <row r="384" ht="15.75" x14ac:dyDescent="0.25"/>
    <row r="385" ht="15.75" x14ac:dyDescent="0.25"/>
    <row r="386" ht="15.75" x14ac:dyDescent="0.25"/>
    <row r="387" ht="15.75" x14ac:dyDescent="0.25"/>
    <row r="388" ht="15.75" x14ac:dyDescent="0.25"/>
    <row r="389" ht="15.75" x14ac:dyDescent="0.25"/>
    <row r="390" ht="15.75" x14ac:dyDescent="0.25"/>
    <row r="391" ht="15.75" x14ac:dyDescent="0.25"/>
    <row r="392" ht="15.75" x14ac:dyDescent="0.25"/>
    <row r="393" ht="15.75" x14ac:dyDescent="0.25"/>
    <row r="394" ht="15.75" x14ac:dyDescent="0.25"/>
    <row r="395" ht="15.75" x14ac:dyDescent="0.25"/>
    <row r="396" ht="15.75" x14ac:dyDescent="0.25"/>
    <row r="397" ht="15.75" x14ac:dyDescent="0.25"/>
    <row r="398" ht="15.75" x14ac:dyDescent="0.25"/>
    <row r="399" ht="15.75" x14ac:dyDescent="0.25"/>
    <row r="400" ht="15.75" x14ac:dyDescent="0.25"/>
    <row r="401" ht="15.75" x14ac:dyDescent="0.25"/>
    <row r="402" ht="15.75" x14ac:dyDescent="0.25"/>
    <row r="403" ht="15.75" x14ac:dyDescent="0.25"/>
    <row r="404" ht="15.75" x14ac:dyDescent="0.25"/>
    <row r="405" ht="15.75" x14ac:dyDescent="0.25"/>
    <row r="406" ht="15.75" x14ac:dyDescent="0.25"/>
    <row r="407" ht="15.75" x14ac:dyDescent="0.25"/>
    <row r="408" ht="15.75" x14ac:dyDescent="0.25"/>
    <row r="409" ht="15.75" x14ac:dyDescent="0.25"/>
    <row r="410" ht="15.75" x14ac:dyDescent="0.25"/>
    <row r="411" ht="15.75" x14ac:dyDescent="0.25"/>
    <row r="412" ht="15.75" x14ac:dyDescent="0.25"/>
    <row r="413" ht="15.75" x14ac:dyDescent="0.25"/>
    <row r="414" ht="15.75" x14ac:dyDescent="0.25"/>
    <row r="415" ht="15.75" x14ac:dyDescent="0.25"/>
    <row r="416" ht="15.75" x14ac:dyDescent="0.25"/>
    <row r="417" ht="15.75" x14ac:dyDescent="0.25"/>
    <row r="418" ht="15.75" x14ac:dyDescent="0.25"/>
    <row r="419" ht="15.75" x14ac:dyDescent="0.25"/>
    <row r="420" ht="15.75" x14ac:dyDescent="0.25"/>
    <row r="421" ht="15.75" x14ac:dyDescent="0.25"/>
    <row r="422" ht="15.75" x14ac:dyDescent="0.25"/>
    <row r="423" ht="15.75" x14ac:dyDescent="0.25"/>
    <row r="424" ht="15.75" x14ac:dyDescent="0.25"/>
    <row r="425" ht="15.75" x14ac:dyDescent="0.25"/>
    <row r="426" ht="15.75" x14ac:dyDescent="0.25"/>
    <row r="427" ht="15.75" x14ac:dyDescent="0.25"/>
    <row r="428" ht="15.75" x14ac:dyDescent="0.25"/>
    <row r="429" ht="15.75" x14ac:dyDescent="0.25"/>
    <row r="430" ht="15.75" x14ac:dyDescent="0.25"/>
    <row r="431" ht="15.75" x14ac:dyDescent="0.25"/>
    <row r="432" ht="15.75" x14ac:dyDescent="0.25"/>
    <row r="433" ht="15.75" x14ac:dyDescent="0.25"/>
    <row r="434" ht="15.75" x14ac:dyDescent="0.25"/>
    <row r="435" ht="15.75" x14ac:dyDescent="0.25"/>
    <row r="436" ht="15.75" x14ac:dyDescent="0.25"/>
    <row r="437" ht="15.75" x14ac:dyDescent="0.25"/>
    <row r="438" ht="15.75" x14ac:dyDescent="0.25"/>
    <row r="439" ht="15.75" x14ac:dyDescent="0.25"/>
    <row r="440" ht="15.75" x14ac:dyDescent="0.25"/>
    <row r="441" ht="15.75" x14ac:dyDescent="0.25"/>
    <row r="442" ht="15.75" x14ac:dyDescent="0.25"/>
    <row r="443" ht="15.75" x14ac:dyDescent="0.25"/>
    <row r="444" ht="15.75" x14ac:dyDescent="0.25"/>
    <row r="445" ht="15.75" x14ac:dyDescent="0.25"/>
    <row r="446" ht="15.75" x14ac:dyDescent="0.25"/>
    <row r="447" ht="15.75" x14ac:dyDescent="0.25"/>
    <row r="448" ht="15.75" x14ac:dyDescent="0.25"/>
    <row r="449" ht="15.75" x14ac:dyDescent="0.25"/>
    <row r="450" ht="15.75" x14ac:dyDescent="0.25"/>
    <row r="451" ht="15.75" x14ac:dyDescent="0.25"/>
    <row r="452" ht="15.75" x14ac:dyDescent="0.25"/>
    <row r="453" ht="15.75" x14ac:dyDescent="0.25"/>
    <row r="454" ht="15.75" x14ac:dyDescent="0.25"/>
    <row r="455" ht="15.75" x14ac:dyDescent="0.25"/>
    <row r="456" ht="15.75" x14ac:dyDescent="0.25"/>
    <row r="457" ht="15.75" x14ac:dyDescent="0.25"/>
    <row r="458" ht="15.75" x14ac:dyDescent="0.25"/>
    <row r="459" ht="15.75" x14ac:dyDescent="0.25"/>
    <row r="460" ht="15.75" x14ac:dyDescent="0.25"/>
    <row r="461" ht="15.75" x14ac:dyDescent="0.25"/>
    <row r="462" ht="15.75" x14ac:dyDescent="0.25"/>
    <row r="463" ht="15.75" x14ac:dyDescent="0.25"/>
    <row r="464" ht="15.75" x14ac:dyDescent="0.25"/>
    <row r="465" ht="15.75" x14ac:dyDescent="0.25"/>
    <row r="466" ht="15.75" x14ac:dyDescent="0.25"/>
    <row r="467" ht="15.75" x14ac:dyDescent="0.25"/>
    <row r="468" ht="15.75" x14ac:dyDescent="0.25"/>
    <row r="469" ht="15.75" x14ac:dyDescent="0.25"/>
    <row r="470" ht="15.75" x14ac:dyDescent="0.25"/>
    <row r="471" ht="15.75" x14ac:dyDescent="0.25"/>
    <row r="472" ht="15.75" x14ac:dyDescent="0.25"/>
    <row r="473" ht="15.75" x14ac:dyDescent="0.25"/>
    <row r="474" ht="15.75" x14ac:dyDescent="0.25"/>
    <row r="475" ht="15.75" x14ac:dyDescent="0.25"/>
    <row r="476" ht="15.75" x14ac:dyDescent="0.25"/>
    <row r="477" ht="15.75" x14ac:dyDescent="0.25"/>
    <row r="478" ht="15.75" x14ac:dyDescent="0.25"/>
    <row r="479" ht="15.75" x14ac:dyDescent="0.25"/>
    <row r="480" ht="15.75" x14ac:dyDescent="0.25"/>
    <row r="481" ht="15.75" x14ac:dyDescent="0.25"/>
    <row r="482" ht="15.75" x14ac:dyDescent="0.25"/>
    <row r="483" ht="15.75" x14ac:dyDescent="0.25"/>
    <row r="484" ht="15.75" x14ac:dyDescent="0.25"/>
    <row r="485" ht="15.75" x14ac:dyDescent="0.25"/>
    <row r="486" ht="15.75" x14ac:dyDescent="0.25"/>
    <row r="487" ht="15.75" x14ac:dyDescent="0.25"/>
    <row r="488" ht="15.75" x14ac:dyDescent="0.25"/>
    <row r="489" ht="15.75" x14ac:dyDescent="0.25"/>
    <row r="490" ht="15.75" x14ac:dyDescent="0.25"/>
    <row r="491" ht="15.75" x14ac:dyDescent="0.25"/>
    <row r="492" ht="15.75" x14ac:dyDescent="0.25"/>
    <row r="493" ht="15.75" x14ac:dyDescent="0.25"/>
    <row r="494" ht="15.75" x14ac:dyDescent="0.25"/>
    <row r="495" ht="15.75" x14ac:dyDescent="0.25"/>
    <row r="496" ht="15.75" x14ac:dyDescent="0.25"/>
    <row r="497" ht="15.75" x14ac:dyDescent="0.25"/>
    <row r="498" ht="15.75" x14ac:dyDescent="0.25"/>
    <row r="499" ht="15.75" x14ac:dyDescent="0.25"/>
    <row r="500" ht="15.75" x14ac:dyDescent="0.25"/>
    <row r="501" ht="15.75" x14ac:dyDescent="0.25"/>
    <row r="502" ht="15.75" x14ac:dyDescent="0.25"/>
    <row r="503" ht="15.75" x14ac:dyDescent="0.25"/>
    <row r="504" ht="15.75" x14ac:dyDescent="0.25"/>
    <row r="505" ht="15.75" x14ac:dyDescent="0.25"/>
    <row r="506" ht="15.75" x14ac:dyDescent="0.25"/>
    <row r="507" ht="15.75" x14ac:dyDescent="0.25"/>
    <row r="508" ht="15.75" x14ac:dyDescent="0.25"/>
    <row r="509" ht="15.75" x14ac:dyDescent="0.25"/>
    <row r="510" ht="15.75" x14ac:dyDescent="0.25"/>
    <row r="511" ht="15.75" x14ac:dyDescent="0.25"/>
    <row r="512" ht="15.75" x14ac:dyDescent="0.25"/>
    <row r="513" ht="15.75" x14ac:dyDescent="0.25"/>
    <row r="514" ht="15.75" x14ac:dyDescent="0.25"/>
    <row r="515" ht="15.75" x14ac:dyDescent="0.25"/>
    <row r="516" ht="15.75" x14ac:dyDescent="0.25"/>
    <row r="517" ht="15.75" x14ac:dyDescent="0.25"/>
    <row r="518" ht="15.75" x14ac:dyDescent="0.25"/>
    <row r="519" ht="15.75" x14ac:dyDescent="0.25"/>
    <row r="520" ht="15.75" x14ac:dyDescent="0.25"/>
    <row r="521" ht="15.75" x14ac:dyDescent="0.25"/>
    <row r="522" ht="15.75" x14ac:dyDescent="0.25"/>
    <row r="523" ht="15.75" x14ac:dyDescent="0.25"/>
    <row r="524" ht="15.75" x14ac:dyDescent="0.25"/>
    <row r="525" ht="15.75" x14ac:dyDescent="0.25"/>
    <row r="526" ht="15.75" x14ac:dyDescent="0.25"/>
    <row r="527" ht="15.75" x14ac:dyDescent="0.25"/>
    <row r="528" ht="15.75" x14ac:dyDescent="0.25"/>
    <row r="529" ht="15.75" x14ac:dyDescent="0.25"/>
    <row r="530" ht="15.75" x14ac:dyDescent="0.25"/>
    <row r="531" ht="15.75" x14ac:dyDescent="0.25"/>
    <row r="532" ht="15.75" x14ac:dyDescent="0.25"/>
    <row r="533" ht="15.75" x14ac:dyDescent="0.25"/>
    <row r="534" ht="15.75" x14ac:dyDescent="0.25"/>
    <row r="535" ht="15.75" x14ac:dyDescent="0.25"/>
    <row r="536" ht="15.75" x14ac:dyDescent="0.25"/>
    <row r="537" ht="15.75" x14ac:dyDescent="0.25"/>
    <row r="538" ht="15.75" x14ac:dyDescent="0.25"/>
    <row r="539" ht="15.75" x14ac:dyDescent="0.25"/>
    <row r="540" ht="15.75" x14ac:dyDescent="0.25"/>
    <row r="541" ht="15.75" x14ac:dyDescent="0.25"/>
    <row r="542" ht="15.75" x14ac:dyDescent="0.25"/>
    <row r="543" ht="15.75" x14ac:dyDescent="0.25"/>
    <row r="544" ht="15.75" x14ac:dyDescent="0.25"/>
    <row r="545" ht="15.75" x14ac:dyDescent="0.25"/>
    <row r="546" ht="15.75" x14ac:dyDescent="0.25"/>
    <row r="547" ht="15.75" x14ac:dyDescent="0.25"/>
    <row r="548" ht="15.75" x14ac:dyDescent="0.25"/>
    <row r="549" ht="15.75" x14ac:dyDescent="0.25"/>
    <row r="550" ht="15.75" x14ac:dyDescent="0.25"/>
    <row r="551" ht="15.75" x14ac:dyDescent="0.25"/>
    <row r="552" ht="15.75" x14ac:dyDescent="0.25"/>
    <row r="553" ht="15.75" x14ac:dyDescent="0.25"/>
    <row r="554" ht="15.75" x14ac:dyDescent="0.25"/>
    <row r="555" ht="15.75" x14ac:dyDescent="0.25"/>
    <row r="556" ht="15.75" x14ac:dyDescent="0.25"/>
    <row r="557" ht="15.75" x14ac:dyDescent="0.25"/>
    <row r="558" ht="15.75" x14ac:dyDescent="0.25"/>
    <row r="559" ht="15.75" x14ac:dyDescent="0.25"/>
    <row r="560" ht="15.75" x14ac:dyDescent="0.25"/>
    <row r="561" ht="15.75" x14ac:dyDescent="0.25"/>
    <row r="562" ht="15.75" x14ac:dyDescent="0.25"/>
    <row r="563" ht="15.75" x14ac:dyDescent="0.25"/>
    <row r="564" ht="15.75" x14ac:dyDescent="0.25"/>
    <row r="565" ht="15.75" x14ac:dyDescent="0.25"/>
    <row r="566" ht="15.75" x14ac:dyDescent="0.25"/>
    <row r="567" ht="15.75" x14ac:dyDescent="0.25"/>
    <row r="568" ht="15.75" x14ac:dyDescent="0.25"/>
    <row r="569" ht="15.75" x14ac:dyDescent="0.25"/>
    <row r="570" ht="15.75" x14ac:dyDescent="0.25"/>
    <row r="571" ht="15.75" x14ac:dyDescent="0.25"/>
    <row r="572" ht="15.75" x14ac:dyDescent="0.25"/>
    <row r="573" ht="15.75" x14ac:dyDescent="0.25"/>
    <row r="574" ht="15.75" x14ac:dyDescent="0.25"/>
    <row r="575" ht="15.75" x14ac:dyDescent="0.25"/>
    <row r="576" ht="15.75" x14ac:dyDescent="0.25"/>
    <row r="577" ht="15.75" x14ac:dyDescent="0.25"/>
    <row r="578" ht="15.75" x14ac:dyDescent="0.25"/>
    <row r="579" ht="15.75" x14ac:dyDescent="0.25"/>
    <row r="580" ht="15.75" x14ac:dyDescent="0.25"/>
    <row r="581" ht="15.75" x14ac:dyDescent="0.25"/>
    <row r="582" ht="15.75" x14ac:dyDescent="0.25"/>
    <row r="583" ht="15.75" x14ac:dyDescent="0.25"/>
    <row r="584" ht="15.75" x14ac:dyDescent="0.25"/>
    <row r="585" ht="15.75" x14ac:dyDescent="0.25"/>
    <row r="586" ht="15.75" x14ac:dyDescent="0.25"/>
    <row r="587" ht="15.75" x14ac:dyDescent="0.25"/>
    <row r="588" ht="15.75" x14ac:dyDescent="0.25"/>
    <row r="589" ht="15.75" x14ac:dyDescent="0.25"/>
    <row r="590" ht="15.75" x14ac:dyDescent="0.25"/>
    <row r="591" ht="15.75" x14ac:dyDescent="0.25"/>
    <row r="592" ht="15.75" x14ac:dyDescent="0.25"/>
    <row r="593" ht="15.75" x14ac:dyDescent="0.25"/>
    <row r="594" ht="15.75" x14ac:dyDescent="0.25"/>
    <row r="595" ht="15.75" x14ac:dyDescent="0.25"/>
    <row r="596" ht="15.75" x14ac:dyDescent="0.25"/>
    <row r="597" ht="15.75" x14ac:dyDescent="0.25"/>
    <row r="598" ht="15.75" x14ac:dyDescent="0.25"/>
    <row r="599" ht="15.75" x14ac:dyDescent="0.25"/>
    <row r="600" ht="15.75" x14ac:dyDescent="0.25"/>
    <row r="601" ht="15.75" x14ac:dyDescent="0.25"/>
    <row r="602" ht="15.75" x14ac:dyDescent="0.25"/>
    <row r="603" ht="15.75" x14ac:dyDescent="0.25"/>
    <row r="604" ht="15.75" x14ac:dyDescent="0.25"/>
    <row r="605" ht="15.75" x14ac:dyDescent="0.25"/>
    <row r="606" ht="15.75" x14ac:dyDescent="0.25"/>
    <row r="607" ht="15.75" x14ac:dyDescent="0.25"/>
    <row r="608" ht="15.75" x14ac:dyDescent="0.25"/>
    <row r="609" ht="15.75" x14ac:dyDescent="0.25"/>
    <row r="610" ht="15.75" x14ac:dyDescent="0.25"/>
    <row r="611" ht="15.75" x14ac:dyDescent="0.25"/>
    <row r="612" ht="15.75" x14ac:dyDescent="0.25"/>
    <row r="613" ht="15.75" x14ac:dyDescent="0.25"/>
    <row r="614" ht="15.75" x14ac:dyDescent="0.25"/>
    <row r="615" ht="15.75" x14ac:dyDescent="0.25"/>
    <row r="616" ht="15.75" x14ac:dyDescent="0.25"/>
    <row r="617" ht="15.75" x14ac:dyDescent="0.25"/>
    <row r="618" ht="15.75" x14ac:dyDescent="0.25"/>
    <row r="619" ht="15.75" x14ac:dyDescent="0.25"/>
    <row r="620" ht="15.75" x14ac:dyDescent="0.25"/>
    <row r="621" ht="15.75" x14ac:dyDescent="0.25"/>
    <row r="622" ht="15.75" x14ac:dyDescent="0.25"/>
    <row r="623" ht="15.75" x14ac:dyDescent="0.25"/>
    <row r="624" ht="15.75" x14ac:dyDescent="0.25"/>
    <row r="625" ht="15.75" x14ac:dyDescent="0.25"/>
    <row r="626" ht="15.75" x14ac:dyDescent="0.25"/>
    <row r="627" ht="15.75" x14ac:dyDescent="0.25"/>
    <row r="628" ht="15.75" x14ac:dyDescent="0.25"/>
    <row r="629" ht="15.75" x14ac:dyDescent="0.25"/>
    <row r="630" ht="15.75" x14ac:dyDescent="0.25"/>
    <row r="631" ht="15.75" x14ac:dyDescent="0.25"/>
    <row r="632" ht="15.75" x14ac:dyDescent="0.25"/>
    <row r="633" ht="15.75" x14ac:dyDescent="0.25"/>
    <row r="634" ht="15.75" x14ac:dyDescent="0.25"/>
    <row r="635" ht="15.75" x14ac:dyDescent="0.25"/>
    <row r="636" ht="15.75" x14ac:dyDescent="0.25"/>
    <row r="637" ht="15.75" x14ac:dyDescent="0.25"/>
    <row r="638" ht="15.75" x14ac:dyDescent="0.25"/>
    <row r="639" ht="15.75" x14ac:dyDescent="0.25"/>
    <row r="640" ht="15.75" x14ac:dyDescent="0.25"/>
    <row r="641" ht="15.75" x14ac:dyDescent="0.25"/>
    <row r="642" ht="15.75" x14ac:dyDescent="0.25"/>
    <row r="643" ht="15.75" x14ac:dyDescent="0.25"/>
    <row r="644" ht="15.75" x14ac:dyDescent="0.25"/>
    <row r="645" ht="15.75" x14ac:dyDescent="0.25"/>
    <row r="646" ht="15.75" x14ac:dyDescent="0.25"/>
    <row r="647" ht="15.75" x14ac:dyDescent="0.25"/>
    <row r="648" ht="15.75" x14ac:dyDescent="0.25"/>
    <row r="649" ht="15.75" x14ac:dyDescent="0.25"/>
    <row r="650" ht="15.75" x14ac:dyDescent="0.25"/>
    <row r="651" ht="15.75" x14ac:dyDescent="0.25"/>
    <row r="652" ht="15.75" x14ac:dyDescent="0.25"/>
    <row r="653" ht="15.75" x14ac:dyDescent="0.25"/>
    <row r="654" ht="15.75" x14ac:dyDescent="0.25"/>
    <row r="655" ht="15.75" x14ac:dyDescent="0.25"/>
    <row r="656" ht="15.75" x14ac:dyDescent="0.25"/>
    <row r="657" ht="15.75" x14ac:dyDescent="0.25"/>
    <row r="658" ht="15.75" x14ac:dyDescent="0.25"/>
    <row r="659" ht="15.75" x14ac:dyDescent="0.25"/>
    <row r="660" ht="15.75" x14ac:dyDescent="0.25"/>
    <row r="661" ht="15.75" x14ac:dyDescent="0.25"/>
    <row r="662" ht="15.75" x14ac:dyDescent="0.25"/>
    <row r="663" ht="15.75" x14ac:dyDescent="0.25"/>
    <row r="664" ht="15.75" x14ac:dyDescent="0.25"/>
    <row r="665" ht="15.75" x14ac:dyDescent="0.25"/>
    <row r="666" ht="15.75" x14ac:dyDescent="0.25"/>
    <row r="667" ht="15.75" x14ac:dyDescent="0.25"/>
    <row r="668" ht="15.75" x14ac:dyDescent="0.25"/>
    <row r="669" ht="15.75" x14ac:dyDescent="0.25"/>
    <row r="670" ht="15.75" x14ac:dyDescent="0.25"/>
    <row r="671" ht="15.75" x14ac:dyDescent="0.25"/>
    <row r="672" ht="15.75" x14ac:dyDescent="0.25"/>
    <row r="673" ht="15.75" x14ac:dyDescent="0.25"/>
    <row r="674" ht="15.75" x14ac:dyDescent="0.25"/>
    <row r="675" ht="15.75" x14ac:dyDescent="0.25"/>
    <row r="676" ht="15.75" x14ac:dyDescent="0.25"/>
    <row r="677" ht="15.75" x14ac:dyDescent="0.25"/>
    <row r="678" ht="15.75" x14ac:dyDescent="0.25"/>
    <row r="679" ht="15.75" x14ac:dyDescent="0.25"/>
    <row r="680" ht="15.75" x14ac:dyDescent="0.25"/>
    <row r="681" ht="15.75" x14ac:dyDescent="0.25"/>
    <row r="682" ht="15.75" x14ac:dyDescent="0.25"/>
    <row r="683" ht="15.75" x14ac:dyDescent="0.25"/>
    <row r="684" ht="15.75" x14ac:dyDescent="0.25"/>
    <row r="685" ht="15.75" x14ac:dyDescent="0.25"/>
    <row r="686" ht="15.75" x14ac:dyDescent="0.25"/>
    <row r="687" ht="15.75" x14ac:dyDescent="0.25"/>
    <row r="688" ht="15.75" x14ac:dyDescent="0.25"/>
    <row r="689" ht="15.75" x14ac:dyDescent="0.25"/>
    <row r="690" ht="15.75" x14ac:dyDescent="0.25"/>
    <row r="691" ht="15.75" x14ac:dyDescent="0.25"/>
    <row r="692" ht="15.75" x14ac:dyDescent="0.25"/>
    <row r="693" ht="15.75" x14ac:dyDescent="0.25"/>
    <row r="694" ht="15.75" x14ac:dyDescent="0.25"/>
    <row r="695" ht="15.75" x14ac:dyDescent="0.25"/>
    <row r="696" ht="15.75" x14ac:dyDescent="0.25"/>
    <row r="697" ht="15.75" x14ac:dyDescent="0.25"/>
    <row r="698" ht="15.75" x14ac:dyDescent="0.25"/>
    <row r="699" ht="15.75" x14ac:dyDescent="0.25"/>
    <row r="700" ht="15.75" x14ac:dyDescent="0.25"/>
    <row r="701" ht="15.75" x14ac:dyDescent="0.25"/>
    <row r="702" ht="15.75" x14ac:dyDescent="0.25"/>
    <row r="703" ht="15.75" x14ac:dyDescent="0.25"/>
    <row r="704" ht="15.75" x14ac:dyDescent="0.25"/>
    <row r="705" ht="15.75" x14ac:dyDescent="0.25"/>
    <row r="706" ht="15.75" x14ac:dyDescent="0.25"/>
    <row r="707" ht="15.75" x14ac:dyDescent="0.25"/>
    <row r="708" ht="15.75" x14ac:dyDescent="0.25"/>
    <row r="709" ht="15.75" x14ac:dyDescent="0.25"/>
    <row r="710" ht="15.75" x14ac:dyDescent="0.25"/>
    <row r="711" ht="15.75" x14ac:dyDescent="0.25"/>
    <row r="712" ht="15.75" x14ac:dyDescent="0.25"/>
    <row r="713" ht="15.75" x14ac:dyDescent="0.25"/>
    <row r="714" ht="15.75" x14ac:dyDescent="0.25"/>
    <row r="715" ht="15.75" x14ac:dyDescent="0.25"/>
    <row r="716" ht="15.75" x14ac:dyDescent="0.25"/>
    <row r="717" ht="15.75" x14ac:dyDescent="0.25"/>
    <row r="718" ht="15.75" x14ac:dyDescent="0.25"/>
    <row r="719" ht="15.75" x14ac:dyDescent="0.25"/>
    <row r="720" ht="15.75" x14ac:dyDescent="0.25"/>
    <row r="721" ht="15.75" x14ac:dyDescent="0.25"/>
    <row r="722" ht="15.75" x14ac:dyDescent="0.25"/>
    <row r="723" ht="15.75" x14ac:dyDescent="0.25"/>
    <row r="724" ht="15.75" x14ac:dyDescent="0.25"/>
    <row r="725" ht="15.75" x14ac:dyDescent="0.25"/>
    <row r="726" ht="15.75" x14ac:dyDescent="0.25"/>
    <row r="727" ht="15.75" x14ac:dyDescent="0.25"/>
    <row r="728" ht="15.75" x14ac:dyDescent="0.25"/>
    <row r="729" ht="15.75" x14ac:dyDescent="0.25"/>
    <row r="730" ht="15.75" x14ac:dyDescent="0.25"/>
    <row r="731" ht="15.75" x14ac:dyDescent="0.25"/>
    <row r="732" ht="15.75" x14ac:dyDescent="0.25"/>
    <row r="733" ht="15.75" x14ac:dyDescent="0.25"/>
    <row r="734" ht="15.75" x14ac:dyDescent="0.25"/>
    <row r="735" ht="15.75" x14ac:dyDescent="0.25"/>
    <row r="736" ht="15.75" x14ac:dyDescent="0.25"/>
    <row r="737" ht="15.75" x14ac:dyDescent="0.25"/>
    <row r="738" ht="15.75" x14ac:dyDescent="0.25"/>
    <row r="739" ht="15.75" x14ac:dyDescent="0.25"/>
    <row r="740" ht="15.75" x14ac:dyDescent="0.25"/>
    <row r="741" ht="15.75" x14ac:dyDescent="0.25"/>
    <row r="742" ht="15.75" x14ac:dyDescent="0.25"/>
    <row r="743" ht="15.75" x14ac:dyDescent="0.25"/>
    <row r="744" ht="15.75" x14ac:dyDescent="0.25"/>
    <row r="745" ht="15.75" x14ac:dyDescent="0.25"/>
    <row r="746" ht="15.75" x14ac:dyDescent="0.25"/>
    <row r="747" ht="15.75" x14ac:dyDescent="0.25"/>
    <row r="748" ht="15.75" x14ac:dyDescent="0.25"/>
    <row r="749" ht="15.75" x14ac:dyDescent="0.25"/>
    <row r="750" ht="15.75" x14ac:dyDescent="0.25"/>
    <row r="751" ht="15.75" x14ac:dyDescent="0.25"/>
    <row r="752" ht="15.75" x14ac:dyDescent="0.25"/>
    <row r="753" ht="15.75" x14ac:dyDescent="0.25"/>
    <row r="754" ht="15.75" x14ac:dyDescent="0.25"/>
    <row r="755" ht="15.75" x14ac:dyDescent="0.25"/>
    <row r="756" ht="15.75" x14ac:dyDescent="0.25"/>
    <row r="757" ht="15.75" x14ac:dyDescent="0.25"/>
    <row r="758" ht="15.75" x14ac:dyDescent="0.25"/>
    <row r="759" ht="15.75" x14ac:dyDescent="0.25"/>
    <row r="760" ht="15.75" x14ac:dyDescent="0.25"/>
    <row r="761" ht="15.75" x14ac:dyDescent="0.25"/>
    <row r="762" ht="15.75" x14ac:dyDescent="0.25"/>
    <row r="763" ht="15.75" x14ac:dyDescent="0.25"/>
    <row r="764" ht="15.75" x14ac:dyDescent="0.25"/>
    <row r="765" ht="15.75" x14ac:dyDescent="0.25"/>
    <row r="766" ht="15.75" x14ac:dyDescent="0.25"/>
    <row r="767" ht="15.75" x14ac:dyDescent="0.25"/>
    <row r="768" ht="15.75" x14ac:dyDescent="0.25"/>
    <row r="769" ht="15.75" x14ac:dyDescent="0.25"/>
    <row r="770" ht="15.75" x14ac:dyDescent="0.25"/>
    <row r="771" ht="15.75" x14ac:dyDescent="0.25"/>
    <row r="772" ht="15.75" x14ac:dyDescent="0.25"/>
    <row r="773" ht="15.75" x14ac:dyDescent="0.25"/>
    <row r="774" ht="15.75" x14ac:dyDescent="0.25"/>
    <row r="775" ht="15.75" x14ac:dyDescent="0.25"/>
    <row r="776" ht="15.75" x14ac:dyDescent="0.25"/>
    <row r="777" ht="15.75" x14ac:dyDescent="0.25"/>
    <row r="778" ht="15.75" x14ac:dyDescent="0.25"/>
    <row r="779" ht="15.75" x14ac:dyDescent="0.25"/>
    <row r="780" ht="15.75" x14ac:dyDescent="0.25"/>
    <row r="781" ht="15.75" x14ac:dyDescent="0.25"/>
    <row r="782" ht="15.75" x14ac:dyDescent="0.25"/>
    <row r="783" ht="15.75" x14ac:dyDescent="0.25"/>
    <row r="784" ht="15.75" x14ac:dyDescent="0.25"/>
    <row r="785" ht="15.75" x14ac:dyDescent="0.25"/>
    <row r="786" ht="15.75" x14ac:dyDescent="0.25"/>
    <row r="787" ht="15.75" x14ac:dyDescent="0.25"/>
    <row r="788" ht="15.75" x14ac:dyDescent="0.25"/>
    <row r="789" ht="15.75" x14ac:dyDescent="0.25"/>
    <row r="790" ht="15.75" x14ac:dyDescent="0.25"/>
    <row r="791" ht="15.75" x14ac:dyDescent="0.25"/>
    <row r="792" ht="15.75" x14ac:dyDescent="0.25"/>
    <row r="793" ht="15.75" x14ac:dyDescent="0.25"/>
    <row r="794" ht="15.75" x14ac:dyDescent="0.25"/>
    <row r="795" ht="15.75" x14ac:dyDescent="0.25"/>
    <row r="796" ht="15.75" x14ac:dyDescent="0.25"/>
    <row r="797" ht="15.75" x14ac:dyDescent="0.25"/>
    <row r="798" ht="15.75" x14ac:dyDescent="0.25"/>
    <row r="799" ht="15.75" x14ac:dyDescent="0.25"/>
    <row r="800" ht="15.75" x14ac:dyDescent="0.25"/>
    <row r="801" ht="15.75" x14ac:dyDescent="0.25"/>
    <row r="802" ht="15.75" x14ac:dyDescent="0.25"/>
    <row r="803" ht="15.75" x14ac:dyDescent="0.25"/>
    <row r="804" ht="15.75" x14ac:dyDescent="0.25"/>
    <row r="805" ht="15.75" x14ac:dyDescent="0.25"/>
    <row r="806" ht="15.75" x14ac:dyDescent="0.25"/>
    <row r="807" ht="15.75" x14ac:dyDescent="0.25"/>
    <row r="808" ht="15.75" x14ac:dyDescent="0.25"/>
    <row r="809" ht="15.75" x14ac:dyDescent="0.25"/>
    <row r="810" ht="15.75" x14ac:dyDescent="0.25"/>
    <row r="811" ht="15.75" x14ac:dyDescent="0.25"/>
    <row r="812" ht="15.75" x14ac:dyDescent="0.25"/>
    <row r="813" ht="15.75" x14ac:dyDescent="0.25"/>
    <row r="814" ht="15.75" x14ac:dyDescent="0.25"/>
    <row r="815" ht="15.75" x14ac:dyDescent="0.25"/>
    <row r="816" ht="15.75" x14ac:dyDescent="0.25"/>
    <row r="817" ht="15.75" x14ac:dyDescent="0.25"/>
    <row r="818" ht="15.75" x14ac:dyDescent="0.25"/>
    <row r="819" ht="15.75" x14ac:dyDescent="0.25"/>
    <row r="820" ht="15.75" x14ac:dyDescent="0.25"/>
    <row r="821" ht="15.75" x14ac:dyDescent="0.25"/>
    <row r="822" ht="15.75" x14ac:dyDescent="0.25"/>
    <row r="823" ht="15.75" x14ac:dyDescent="0.25"/>
    <row r="824" ht="15.75" x14ac:dyDescent="0.25"/>
    <row r="825" ht="15.75" x14ac:dyDescent="0.25"/>
    <row r="826" ht="15.75" x14ac:dyDescent="0.25"/>
    <row r="827" ht="15.75" x14ac:dyDescent="0.25"/>
    <row r="828" ht="15.75" x14ac:dyDescent="0.25"/>
    <row r="829" ht="15.75" x14ac:dyDescent="0.25"/>
    <row r="830" ht="15.75" x14ac:dyDescent="0.25"/>
    <row r="831" ht="15.75" x14ac:dyDescent="0.25"/>
    <row r="832" ht="15.75" x14ac:dyDescent="0.25"/>
    <row r="833" ht="15.75" x14ac:dyDescent="0.25"/>
    <row r="834" ht="15.75" x14ac:dyDescent="0.25"/>
    <row r="835" ht="15.75" x14ac:dyDescent="0.25"/>
    <row r="836" ht="15.75" x14ac:dyDescent="0.25"/>
    <row r="837" ht="15.75" x14ac:dyDescent="0.25"/>
    <row r="838" ht="15.75" x14ac:dyDescent="0.25"/>
    <row r="839" ht="15.75" x14ac:dyDescent="0.25"/>
    <row r="840" ht="15.75" x14ac:dyDescent="0.25"/>
    <row r="841" ht="15.75" x14ac:dyDescent="0.25"/>
    <row r="842" ht="15.75" x14ac:dyDescent="0.25"/>
    <row r="843" ht="15.75" x14ac:dyDescent="0.25"/>
    <row r="844" ht="15.75" x14ac:dyDescent="0.25"/>
    <row r="845" ht="15.75" x14ac:dyDescent="0.25"/>
    <row r="846" ht="15.75" x14ac:dyDescent="0.25"/>
    <row r="847" ht="15.75" x14ac:dyDescent="0.25"/>
    <row r="848" ht="15.75" x14ac:dyDescent="0.25"/>
    <row r="849" ht="15.75" x14ac:dyDescent="0.25"/>
    <row r="850" ht="15.75" x14ac:dyDescent="0.25"/>
    <row r="851" ht="15.75" x14ac:dyDescent="0.25"/>
    <row r="852" ht="15.75" x14ac:dyDescent="0.25"/>
    <row r="853" ht="15.75" x14ac:dyDescent="0.25"/>
    <row r="854" ht="15.75" x14ac:dyDescent="0.25"/>
    <row r="855" ht="15.75" x14ac:dyDescent="0.25"/>
    <row r="856" ht="15.75" x14ac:dyDescent="0.25"/>
    <row r="857" ht="15.75" x14ac:dyDescent="0.25"/>
    <row r="858" ht="15.75" x14ac:dyDescent="0.25"/>
    <row r="859" ht="15.75" x14ac:dyDescent="0.25"/>
    <row r="860" ht="15.75" x14ac:dyDescent="0.25"/>
    <row r="861" ht="15.75" x14ac:dyDescent="0.25"/>
    <row r="862" ht="15.75" x14ac:dyDescent="0.25"/>
    <row r="863" ht="15.75" x14ac:dyDescent="0.25"/>
    <row r="864" ht="15.75" x14ac:dyDescent="0.25"/>
    <row r="865" ht="15.75" x14ac:dyDescent="0.25"/>
    <row r="866" ht="15.75" x14ac:dyDescent="0.25"/>
    <row r="867" ht="15.75" x14ac:dyDescent="0.25"/>
    <row r="868" ht="15.75" x14ac:dyDescent="0.25"/>
    <row r="869" ht="15.75" x14ac:dyDescent="0.25"/>
    <row r="870" ht="15.75" x14ac:dyDescent="0.25"/>
    <row r="871" ht="15.75" x14ac:dyDescent="0.25"/>
    <row r="872" ht="15.75" x14ac:dyDescent="0.25"/>
    <row r="873" ht="15.75" x14ac:dyDescent="0.25"/>
    <row r="874" ht="15.75" x14ac:dyDescent="0.25"/>
    <row r="875" ht="15.75" x14ac:dyDescent="0.25"/>
    <row r="876" ht="15.75" x14ac:dyDescent="0.25"/>
    <row r="877" ht="15.75" x14ac:dyDescent="0.25"/>
    <row r="878" ht="15.75" x14ac:dyDescent="0.25"/>
    <row r="879" ht="15.75" x14ac:dyDescent="0.25"/>
    <row r="880" ht="15.75" x14ac:dyDescent="0.25"/>
    <row r="881" ht="15.75" x14ac:dyDescent="0.25"/>
    <row r="882" ht="15.75" x14ac:dyDescent="0.25"/>
    <row r="883" ht="15.75" x14ac:dyDescent="0.25"/>
    <row r="884" ht="15.75" x14ac:dyDescent="0.25"/>
    <row r="885" ht="15.75" x14ac:dyDescent="0.25"/>
    <row r="886" ht="15.75" x14ac:dyDescent="0.25"/>
    <row r="887" ht="15.75" x14ac:dyDescent="0.25"/>
    <row r="888" ht="15.75" x14ac:dyDescent="0.25"/>
    <row r="889" ht="15.75" x14ac:dyDescent="0.25"/>
    <row r="890" ht="15.75" x14ac:dyDescent="0.25"/>
    <row r="891" ht="15.75" x14ac:dyDescent="0.25"/>
    <row r="892" ht="15.75" x14ac:dyDescent="0.25"/>
    <row r="893" ht="15.75" x14ac:dyDescent="0.25"/>
    <row r="894" ht="15.75" x14ac:dyDescent="0.25"/>
    <row r="895" ht="15.75" x14ac:dyDescent="0.25"/>
    <row r="896" ht="15.75" x14ac:dyDescent="0.25"/>
    <row r="897" ht="15.75" x14ac:dyDescent="0.25"/>
    <row r="898" ht="15.75" x14ac:dyDescent="0.25"/>
    <row r="899" ht="15.75" x14ac:dyDescent="0.25"/>
    <row r="900" ht="15.75" x14ac:dyDescent="0.25"/>
    <row r="901" ht="15.75" x14ac:dyDescent="0.25"/>
    <row r="902" ht="15.75" x14ac:dyDescent="0.25"/>
    <row r="903" ht="15.75" x14ac:dyDescent="0.25"/>
    <row r="904" ht="15.75" x14ac:dyDescent="0.25"/>
    <row r="905" ht="15.75" x14ac:dyDescent="0.25"/>
    <row r="906" ht="15.75" x14ac:dyDescent="0.25"/>
    <row r="907" ht="15.75" x14ac:dyDescent="0.25"/>
    <row r="908" ht="15.75" x14ac:dyDescent="0.25"/>
    <row r="909" ht="15.75" x14ac:dyDescent="0.25"/>
    <row r="910" ht="15.75" x14ac:dyDescent="0.25"/>
    <row r="911" ht="15.75" x14ac:dyDescent="0.25"/>
    <row r="912" ht="15.75" x14ac:dyDescent="0.25"/>
    <row r="913" ht="15.75" x14ac:dyDescent="0.25"/>
    <row r="914" ht="15.75" x14ac:dyDescent="0.25"/>
    <row r="915" ht="15.75" x14ac:dyDescent="0.25"/>
    <row r="916" ht="15.75" x14ac:dyDescent="0.25"/>
    <row r="917" ht="15.75" x14ac:dyDescent="0.25"/>
    <row r="918" ht="15.75" x14ac:dyDescent="0.25"/>
    <row r="919" ht="15.75" x14ac:dyDescent="0.25"/>
    <row r="920" ht="15.75" x14ac:dyDescent="0.25"/>
    <row r="921" ht="15.75" x14ac:dyDescent="0.25"/>
    <row r="922" ht="15.75" x14ac:dyDescent="0.25"/>
    <row r="923" ht="15.75" x14ac:dyDescent="0.25"/>
    <row r="924" ht="15.75" x14ac:dyDescent="0.25"/>
    <row r="925" ht="15.75" x14ac:dyDescent="0.25"/>
    <row r="926" ht="15.75" x14ac:dyDescent="0.25"/>
    <row r="927" ht="15.75" x14ac:dyDescent="0.25"/>
    <row r="928" ht="15.75" x14ac:dyDescent="0.25"/>
    <row r="929" ht="15.75" x14ac:dyDescent="0.25"/>
    <row r="930" ht="15.75" x14ac:dyDescent="0.25"/>
    <row r="931" ht="15.75" x14ac:dyDescent="0.25"/>
    <row r="932" ht="15.75" x14ac:dyDescent="0.25"/>
    <row r="933" ht="15.75" x14ac:dyDescent="0.25"/>
    <row r="934" ht="15.75" x14ac:dyDescent="0.25"/>
    <row r="935" ht="15.75" x14ac:dyDescent="0.25"/>
    <row r="936" ht="15.75" x14ac:dyDescent="0.25"/>
    <row r="937" ht="15.75" x14ac:dyDescent="0.25"/>
    <row r="938" ht="15.75" x14ac:dyDescent="0.25"/>
    <row r="939" ht="15.75" x14ac:dyDescent="0.25"/>
    <row r="940" ht="15.75" x14ac:dyDescent="0.25"/>
    <row r="941" ht="15.75" x14ac:dyDescent="0.25"/>
    <row r="942" ht="15.75" x14ac:dyDescent="0.25"/>
    <row r="943" ht="15.75" x14ac:dyDescent="0.25"/>
    <row r="944" ht="15.75" x14ac:dyDescent="0.25"/>
    <row r="945" ht="15.75" x14ac:dyDescent="0.25"/>
    <row r="946" ht="15.75" x14ac:dyDescent="0.25"/>
    <row r="947" ht="15.75" x14ac:dyDescent="0.25"/>
    <row r="948" ht="15.75" x14ac:dyDescent="0.25"/>
    <row r="949" ht="15.75" x14ac:dyDescent="0.25"/>
    <row r="950" ht="15.75" x14ac:dyDescent="0.25"/>
    <row r="951" ht="15.75" x14ac:dyDescent="0.25"/>
    <row r="952" ht="15.75" x14ac:dyDescent="0.25"/>
    <row r="953" ht="15.75" x14ac:dyDescent="0.25"/>
    <row r="954" ht="15.75" x14ac:dyDescent="0.25"/>
    <row r="955" ht="15.75" x14ac:dyDescent="0.25"/>
    <row r="956" ht="15.75" x14ac:dyDescent="0.25"/>
    <row r="957" ht="15.75" x14ac:dyDescent="0.25"/>
    <row r="958" ht="15.75" x14ac:dyDescent="0.25"/>
    <row r="959" ht="15.75" x14ac:dyDescent="0.25"/>
    <row r="960" ht="15.75" x14ac:dyDescent="0.25"/>
    <row r="961" ht="15.75" x14ac:dyDescent="0.25"/>
    <row r="962" ht="15.75" x14ac:dyDescent="0.25"/>
    <row r="963" ht="15.75" x14ac:dyDescent="0.25"/>
    <row r="964" ht="15.75" x14ac:dyDescent="0.25"/>
    <row r="965" ht="15.75" x14ac:dyDescent="0.25"/>
    <row r="966" ht="15.75" x14ac:dyDescent="0.25"/>
    <row r="967" ht="15.75" x14ac:dyDescent="0.25"/>
    <row r="968" ht="15.75" x14ac:dyDescent="0.25"/>
    <row r="969" ht="15.75" x14ac:dyDescent="0.25"/>
    <row r="970" ht="15.75" x14ac:dyDescent="0.25"/>
    <row r="971" ht="15.75" x14ac:dyDescent="0.25"/>
    <row r="972" ht="15.75" x14ac:dyDescent="0.25"/>
    <row r="973" ht="15.75" x14ac:dyDescent="0.25"/>
    <row r="974" ht="15.75" x14ac:dyDescent="0.25"/>
    <row r="975" ht="15.75" x14ac:dyDescent="0.25"/>
    <row r="976" ht="15.75" x14ac:dyDescent="0.25"/>
    <row r="977" ht="15.75" x14ac:dyDescent="0.25"/>
    <row r="978" ht="15.75" x14ac:dyDescent="0.25"/>
    <row r="979" ht="15.75" x14ac:dyDescent="0.25"/>
    <row r="980" ht="15.75" x14ac:dyDescent="0.25"/>
    <row r="981" ht="15.75" x14ac:dyDescent="0.25"/>
    <row r="982" ht="15.75" x14ac:dyDescent="0.25"/>
    <row r="983" ht="15.75" x14ac:dyDescent="0.25"/>
    <row r="984" ht="15.75" x14ac:dyDescent="0.25"/>
    <row r="985" ht="15.75" x14ac:dyDescent="0.25"/>
    <row r="986" ht="15.75" x14ac:dyDescent="0.25"/>
    <row r="987" ht="15.75" x14ac:dyDescent="0.25"/>
    <row r="988" ht="15.75" x14ac:dyDescent="0.25"/>
    <row r="989" ht="15.75" x14ac:dyDescent="0.25"/>
    <row r="990" ht="15.75" x14ac:dyDescent="0.25"/>
    <row r="991" ht="15.75" x14ac:dyDescent="0.25"/>
    <row r="992" ht="15.75" x14ac:dyDescent="0.25"/>
    <row r="993" ht="15.75" x14ac:dyDescent="0.25"/>
    <row r="994" ht="15.75" x14ac:dyDescent="0.25"/>
    <row r="995" ht="15.75" x14ac:dyDescent="0.25"/>
    <row r="996" ht="15.75" x14ac:dyDescent="0.25"/>
    <row r="997" ht="15.75" x14ac:dyDescent="0.25"/>
    <row r="998" ht="15.75" x14ac:dyDescent="0.25"/>
    <row r="999" ht="15.75" x14ac:dyDescent="0.25"/>
    <row r="1000" ht="15.75" x14ac:dyDescent="0.25"/>
    <row r="1001" ht="15.75" x14ac:dyDescent="0.25"/>
    <row r="1002" ht="15.75" x14ac:dyDescent="0.25"/>
    <row r="1003" ht="15.75" x14ac:dyDescent="0.25"/>
    <row r="1004" ht="15.75" x14ac:dyDescent="0.25"/>
  </sheetData>
  <mergeCells count="42">
    <mergeCell ref="C61:M61"/>
    <mergeCell ref="B27:B29"/>
    <mergeCell ref="B44:B47"/>
    <mergeCell ref="A12:A51"/>
    <mergeCell ref="C12:D12"/>
    <mergeCell ref="B13:B19"/>
    <mergeCell ref="B20:B23"/>
    <mergeCell ref="A52:A57"/>
    <mergeCell ref="G45:J46"/>
    <mergeCell ref="L45:M46"/>
    <mergeCell ref="A58:A60"/>
    <mergeCell ref="C59:M59"/>
    <mergeCell ref="C60:M60"/>
    <mergeCell ref="A2:A11"/>
    <mergeCell ref="C2:M2"/>
    <mergeCell ref="C3:M3"/>
    <mergeCell ref="F4:G4"/>
    <mergeCell ref="C5:M5"/>
    <mergeCell ref="C6:M6"/>
    <mergeCell ref="C11:M11"/>
    <mergeCell ref="C7:D7"/>
    <mergeCell ref="I7:M7"/>
    <mergeCell ref="F9:G9"/>
    <mergeCell ref="I9:J9"/>
    <mergeCell ref="F10:G10"/>
    <mergeCell ref="I10:J10"/>
    <mergeCell ref="B1:M1"/>
    <mergeCell ref="C57:M57"/>
    <mergeCell ref="C58:M58"/>
    <mergeCell ref="C48:M48"/>
    <mergeCell ref="C49:M49"/>
    <mergeCell ref="C52:M52"/>
    <mergeCell ref="C53:M53"/>
    <mergeCell ref="C54:M54"/>
    <mergeCell ref="C55:M55"/>
    <mergeCell ref="C56:M56"/>
    <mergeCell ref="B8:B10"/>
    <mergeCell ref="C9:D9"/>
    <mergeCell ref="C10:D10"/>
    <mergeCell ref="J25:L25"/>
    <mergeCell ref="L42:M42"/>
    <mergeCell ref="F45:F46"/>
  </mergeCells>
  <hyperlinks>
    <hyperlink ref="C56" r:id="rId1" xr:uid="{AEAE754C-C63E-4F04-A266-F13AE7267A9C}"/>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M65"/>
  <sheetViews>
    <sheetView topLeftCell="A45" zoomScale="80" zoomScaleNormal="80" workbookViewId="0">
      <selection activeCell="C64" sqref="C64:M64"/>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722</v>
      </c>
      <c r="C1" s="305"/>
      <c r="D1" s="305"/>
      <c r="E1" s="305"/>
      <c r="F1" s="305"/>
      <c r="G1" s="305"/>
      <c r="H1" s="305"/>
      <c r="I1" s="305"/>
      <c r="J1" s="305"/>
      <c r="K1" s="305"/>
      <c r="L1" s="305"/>
      <c r="M1" s="306"/>
    </row>
    <row r="2" spans="1:13" ht="15.75" x14ac:dyDescent="0.25">
      <c r="A2" s="371" t="s">
        <v>588</v>
      </c>
      <c r="B2" s="63" t="s">
        <v>589</v>
      </c>
      <c r="C2" s="365" t="str">
        <f>'Plan de acción'!AR15</f>
        <v>Número de instrumentos adoptados para promover mejoras en eficiencia energética en las edificaciones de todos los sectores de la ciudad</v>
      </c>
      <c r="D2" s="305"/>
      <c r="E2" s="305"/>
      <c r="F2" s="305"/>
      <c r="G2" s="305"/>
      <c r="H2" s="305"/>
      <c r="I2" s="305"/>
      <c r="J2" s="305"/>
      <c r="K2" s="305"/>
      <c r="L2" s="305"/>
      <c r="M2" s="306"/>
    </row>
    <row r="3" spans="1:13" ht="63" x14ac:dyDescent="0.25">
      <c r="A3" s="372"/>
      <c r="B3" s="64" t="s">
        <v>688</v>
      </c>
      <c r="C3" s="365" t="s">
        <v>723</v>
      </c>
      <c r="D3" s="305"/>
      <c r="E3" s="305"/>
      <c r="F3" s="305"/>
      <c r="G3" s="305"/>
      <c r="H3" s="305"/>
      <c r="I3" s="305"/>
      <c r="J3" s="305"/>
      <c r="K3" s="305"/>
      <c r="L3" s="305"/>
      <c r="M3" s="306"/>
    </row>
    <row r="4" spans="1:13" ht="15.75" x14ac:dyDescent="0.25">
      <c r="A4" s="372"/>
      <c r="B4" s="65" t="s">
        <v>58</v>
      </c>
      <c r="C4" s="66" t="str">
        <f>'Plan de acción'!AY15</f>
        <v>No</v>
      </c>
      <c r="D4" s="67"/>
      <c r="E4" s="68"/>
      <c r="F4" s="362" t="s">
        <v>59</v>
      </c>
      <c r="G4" s="306"/>
      <c r="H4" s="69" t="str">
        <f>'Plan de acción'!AZ15</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acción'!FQ15</f>
        <v>Hábitat</v>
      </c>
      <c r="D7" s="309"/>
      <c r="E7" s="70"/>
      <c r="F7" s="70"/>
      <c r="G7" s="71"/>
      <c r="H7" s="72" t="s">
        <v>62</v>
      </c>
      <c r="I7" s="365" t="str">
        <f>'Plan de acción'!FR15</f>
        <v>Secretaría Distrital de Hábitat</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724</v>
      </c>
      <c r="D11" s="305"/>
      <c r="E11" s="305"/>
      <c r="F11" s="305"/>
      <c r="G11" s="305"/>
      <c r="H11" s="305"/>
      <c r="I11" s="305"/>
      <c r="J11" s="305"/>
      <c r="K11" s="305"/>
      <c r="L11" s="305"/>
      <c r="M11" s="306"/>
    </row>
    <row r="12" spans="1:13" ht="242.25" customHeight="1" x14ac:dyDescent="0.25">
      <c r="A12" s="372"/>
      <c r="B12" s="65" t="s">
        <v>692</v>
      </c>
      <c r="C12" s="365" t="s">
        <v>725</v>
      </c>
      <c r="D12" s="305"/>
      <c r="E12" s="305"/>
      <c r="F12" s="305"/>
      <c r="G12" s="305"/>
      <c r="H12" s="305"/>
      <c r="I12" s="305"/>
      <c r="J12" s="305"/>
      <c r="K12" s="305"/>
      <c r="L12" s="305"/>
      <c r="M12" s="306"/>
    </row>
    <row r="13" spans="1:13" ht="63" x14ac:dyDescent="0.25">
      <c r="A13" s="372"/>
      <c r="B13" s="65" t="s">
        <v>694</v>
      </c>
      <c r="C13" s="365" t="s">
        <v>726</v>
      </c>
      <c r="D13" s="305"/>
      <c r="E13" s="305"/>
      <c r="F13" s="305"/>
      <c r="G13" s="305"/>
      <c r="H13" s="305"/>
      <c r="I13" s="305"/>
      <c r="J13" s="305"/>
      <c r="K13" s="305"/>
      <c r="L13" s="305"/>
      <c r="M13" s="306"/>
    </row>
    <row r="14" spans="1:13" ht="47.25" x14ac:dyDescent="0.25">
      <c r="A14" s="374"/>
      <c r="B14" s="63" t="s">
        <v>696</v>
      </c>
      <c r="C14" s="364" t="str">
        <f>'Plan de acción'!AU15</f>
        <v>7. Energía asequible y no contaminante</v>
      </c>
      <c r="D14" s="306"/>
      <c r="E14" s="75" t="s">
        <v>697</v>
      </c>
      <c r="F14" s="365" t="str">
        <f>'Plan de acción'!AV15</f>
        <v>7.b - Ampliar y mejorar los servicios energéticos para los países en desarrollo</v>
      </c>
      <c r="G14" s="305"/>
      <c r="H14" s="305"/>
      <c r="I14" s="305"/>
      <c r="J14" s="305"/>
      <c r="K14" s="305"/>
      <c r="L14" s="305"/>
      <c r="M14" s="306"/>
    </row>
    <row r="15" spans="1:13" ht="15.75" x14ac:dyDescent="0.25">
      <c r="A15" s="371" t="s">
        <v>605</v>
      </c>
      <c r="B15" s="64" t="s">
        <v>47</v>
      </c>
      <c r="C15" s="365" t="str">
        <f>'Plan de acción'!AW15</f>
        <v>Ambiental</v>
      </c>
      <c r="D15" s="305"/>
      <c r="E15" s="305"/>
      <c r="F15" s="305"/>
      <c r="G15" s="305"/>
      <c r="H15" s="305"/>
      <c r="I15" s="305"/>
      <c r="J15" s="305"/>
      <c r="K15" s="305"/>
      <c r="L15" s="305"/>
      <c r="M15" s="306"/>
    </row>
    <row r="16" spans="1:13" ht="15.75" x14ac:dyDescent="0.25">
      <c r="A16" s="372"/>
      <c r="B16" s="65" t="s">
        <v>698</v>
      </c>
      <c r="C16" s="365" t="str">
        <f>'Plan de acción'!AS15</f>
        <v>Sumatoria de instrumentos adoptados para promover mejoras en eficiencia energética en las edificaciones de todos los sectores de la ciudad</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727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118" t="s">
        <v>728</v>
      </c>
      <c r="J27" s="50" t="s">
        <v>617</v>
      </c>
      <c r="K27" s="78"/>
      <c r="L27" s="78"/>
      <c r="M27" s="88"/>
    </row>
    <row r="28" spans="1:13" ht="15.75" x14ac:dyDescent="0.25">
      <c r="A28" s="372"/>
      <c r="B28" s="63" t="s">
        <v>626</v>
      </c>
      <c r="C28" s="89"/>
      <c r="D28" s="89"/>
      <c r="E28" s="89"/>
      <c r="F28" s="89"/>
      <c r="G28" s="89"/>
      <c r="H28" s="89"/>
      <c r="I28" s="119"/>
      <c r="J28" s="89"/>
      <c r="K28" s="89"/>
      <c r="L28" s="89"/>
      <c r="M28" s="90"/>
    </row>
    <row r="29" spans="1:13" ht="15.75" x14ac:dyDescent="0.25">
      <c r="A29" s="372"/>
      <c r="B29" s="63"/>
      <c r="C29" s="91" t="s">
        <v>627</v>
      </c>
      <c r="D29" s="92" t="str">
        <f>'Plan de acción'!BA15</f>
        <v>ND</v>
      </c>
      <c r="E29" s="47"/>
      <c r="F29" s="79" t="s">
        <v>628</v>
      </c>
      <c r="G29" s="85" t="str">
        <f>'Plan de acción'!BB15</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2029</v>
      </c>
      <c r="E32" s="94"/>
      <c r="F32" s="47" t="s">
        <v>633</v>
      </c>
      <c r="G32" s="50">
        <v>2045</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acción'!BE15</f>
        <v>0</v>
      </c>
      <c r="E36" s="50">
        <v>2023</v>
      </c>
      <c r="F36" s="50">
        <f>'Plan de acción'!BF15</f>
        <v>0</v>
      </c>
      <c r="G36" s="50">
        <v>2024</v>
      </c>
      <c r="H36" s="50">
        <f>'Plan de acción'!BG15</f>
        <v>0</v>
      </c>
      <c r="I36" s="50">
        <v>2025</v>
      </c>
      <c r="J36" s="50">
        <f>'Plan de acción'!BH15</f>
        <v>0</v>
      </c>
      <c r="K36" s="50">
        <v>2026</v>
      </c>
      <c r="L36" s="50">
        <f>'Plan de acción'!BI15</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acción'!BJ15</f>
        <v>0</v>
      </c>
      <c r="E38" s="50">
        <v>2028</v>
      </c>
      <c r="F38" s="50">
        <f>'Plan de acción'!BK15</f>
        <v>1</v>
      </c>
      <c r="G38" s="50">
        <v>2029</v>
      </c>
      <c r="H38" s="50">
        <f>'Plan de acción'!BL15</f>
        <v>0</v>
      </c>
      <c r="I38" s="50">
        <v>2030</v>
      </c>
      <c r="J38" s="50">
        <f>'Plan de acción'!BM15</f>
        <v>0</v>
      </c>
      <c r="K38" s="50">
        <v>2031</v>
      </c>
      <c r="L38" s="50">
        <f>'Plan de acción'!BN15</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acción'!BO15</f>
        <v>1</v>
      </c>
      <c r="E40" s="50">
        <v>2033</v>
      </c>
      <c r="F40" s="50">
        <f>'Plan de acción'!BP15</f>
        <v>0</v>
      </c>
      <c r="G40" s="50">
        <v>2034</v>
      </c>
      <c r="H40" s="50">
        <f>'Plan de acción'!BQ15</f>
        <v>0</v>
      </c>
      <c r="I40" s="50">
        <v>2035</v>
      </c>
      <c r="J40" s="50">
        <f>'Plan de acción'!BR15</f>
        <v>0</v>
      </c>
      <c r="K40" s="50">
        <v>2036</v>
      </c>
      <c r="L40" s="50">
        <f>'Plan de acción'!BS15</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acción'!BT15</f>
        <v>0</v>
      </c>
      <c r="E42" s="50">
        <v>2038</v>
      </c>
      <c r="F42" s="50">
        <f>'Plan de acción'!BU15</f>
        <v>0</v>
      </c>
      <c r="G42" s="50">
        <v>2039</v>
      </c>
      <c r="H42" s="50">
        <f>'Plan de acción'!BV15</f>
        <v>0</v>
      </c>
      <c r="I42" s="50">
        <v>2040</v>
      </c>
      <c r="J42" s="50">
        <f>'Plan de acción'!BW15</f>
        <v>1</v>
      </c>
      <c r="K42" s="50">
        <v>2041</v>
      </c>
      <c r="L42" s="50">
        <f>'Plan de acción'!BX15</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acción'!BY15</f>
        <v>0</v>
      </c>
      <c r="E44" s="50">
        <v>2043</v>
      </c>
      <c r="F44" s="50">
        <f>'Plan de acción'!BZ15</f>
        <v>0</v>
      </c>
      <c r="G44" s="50">
        <v>2044</v>
      </c>
      <c r="H44" s="50">
        <f>'Plan de acción'!CA15</f>
        <v>1</v>
      </c>
      <c r="I44" s="50">
        <v>2045</v>
      </c>
      <c r="J44" s="50">
        <f>'Plan de acción'!CB15</f>
        <v>0</v>
      </c>
      <c r="K44" s="50">
        <v>2046</v>
      </c>
      <c r="L44" s="50">
        <f>'Plan de acción'!CC15</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acción'!CD15</f>
        <v>0</v>
      </c>
      <c r="E46" s="50">
        <v>2048</v>
      </c>
      <c r="F46" s="50">
        <f>'Plan de acción'!CE15</f>
        <v>0</v>
      </c>
      <c r="G46" s="50">
        <v>2049</v>
      </c>
      <c r="H46" s="50">
        <f>'Plan de acción'!CF15</f>
        <v>0</v>
      </c>
      <c r="I46" s="50">
        <v>2050</v>
      </c>
      <c r="J46" s="50"/>
      <c r="K46" s="50"/>
      <c r="L46" s="366">
        <f>'Plan de acción'!CG15</f>
        <v>5</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729</v>
      </c>
      <c r="D52" s="305"/>
      <c r="E52" s="305"/>
      <c r="F52" s="305"/>
      <c r="G52" s="305"/>
      <c r="H52" s="305"/>
      <c r="I52" s="305"/>
      <c r="J52" s="305"/>
      <c r="K52" s="305"/>
      <c r="L52" s="305"/>
      <c r="M52" s="306"/>
    </row>
    <row r="53" spans="1:13" ht="31.5" x14ac:dyDescent="0.25">
      <c r="A53" s="372"/>
      <c r="B53" s="65" t="s">
        <v>704</v>
      </c>
      <c r="C53" s="365" t="s">
        <v>730</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acción'!FT15</f>
        <v>Neiber Yaneth Prieto Perilla</v>
      </c>
      <c r="D56" s="305"/>
      <c r="E56" s="305"/>
      <c r="F56" s="305"/>
      <c r="G56" s="305"/>
      <c r="H56" s="305"/>
      <c r="I56" s="305"/>
      <c r="J56" s="305"/>
      <c r="K56" s="305"/>
      <c r="L56" s="305"/>
      <c r="M56" s="306"/>
    </row>
    <row r="57" spans="1:13" ht="15.75" x14ac:dyDescent="0.25">
      <c r="A57" s="372"/>
      <c r="B57" s="105" t="s">
        <v>676</v>
      </c>
      <c r="C57" s="365" t="s">
        <v>731</v>
      </c>
      <c r="D57" s="305"/>
      <c r="E57" s="305"/>
      <c r="F57" s="305"/>
      <c r="G57" s="305"/>
      <c r="H57" s="305"/>
      <c r="I57" s="305"/>
      <c r="J57" s="305"/>
      <c r="K57" s="305"/>
      <c r="L57" s="305"/>
      <c r="M57" s="306"/>
    </row>
    <row r="58" spans="1:13" ht="15.75" x14ac:dyDescent="0.25">
      <c r="A58" s="372"/>
      <c r="B58" s="105" t="s">
        <v>678</v>
      </c>
      <c r="C58" s="365" t="str">
        <f>'Plan de acción'!FR15</f>
        <v>Secretaría Distrital de Hábitat</v>
      </c>
      <c r="D58" s="305"/>
      <c r="E58" s="305"/>
      <c r="F58" s="305"/>
      <c r="G58" s="305"/>
      <c r="H58" s="305"/>
      <c r="I58" s="305"/>
      <c r="J58" s="305"/>
      <c r="K58" s="305"/>
      <c r="L58" s="305"/>
      <c r="M58" s="306"/>
    </row>
    <row r="59" spans="1:13" ht="15.75" x14ac:dyDescent="0.25">
      <c r="A59" s="372"/>
      <c r="B59" s="106" t="s">
        <v>679</v>
      </c>
      <c r="C59" s="365" t="str">
        <f>'Plan de acción'!FS15</f>
        <v>Subdirección de Servicios Públicos</v>
      </c>
      <c r="D59" s="305"/>
      <c r="E59" s="305"/>
      <c r="F59" s="305"/>
      <c r="G59" s="305"/>
      <c r="H59" s="305"/>
      <c r="I59" s="305"/>
      <c r="J59" s="305"/>
      <c r="K59" s="305"/>
      <c r="L59" s="305"/>
      <c r="M59" s="306"/>
    </row>
    <row r="60" spans="1:13" ht="15.75" x14ac:dyDescent="0.25">
      <c r="A60" s="372"/>
      <c r="B60" s="105" t="s">
        <v>680</v>
      </c>
      <c r="C60" s="381" t="str">
        <f>'Plan de acción'!FV15</f>
        <v>yaneth.prieto@habitatbogota.gov.co</v>
      </c>
      <c r="D60" s="305"/>
      <c r="E60" s="305"/>
      <c r="F60" s="305"/>
      <c r="G60" s="305"/>
      <c r="H60" s="305"/>
      <c r="I60" s="305"/>
      <c r="J60" s="305"/>
      <c r="K60" s="305"/>
      <c r="L60" s="305"/>
      <c r="M60" s="306"/>
    </row>
    <row r="61" spans="1:13" ht="15.75" x14ac:dyDescent="0.25">
      <c r="A61" s="373"/>
      <c r="B61" s="105" t="s">
        <v>681</v>
      </c>
      <c r="C61" s="365" t="str">
        <f>'Plan de acción'!FU15</f>
        <v>3581600 ext. 1401</v>
      </c>
      <c r="D61" s="305"/>
      <c r="E61" s="305"/>
      <c r="F61" s="305"/>
      <c r="G61" s="305"/>
      <c r="H61" s="305"/>
      <c r="I61" s="305"/>
      <c r="J61" s="305"/>
      <c r="K61" s="305"/>
      <c r="L61" s="305"/>
      <c r="M61" s="306"/>
    </row>
    <row r="62" spans="1:13" ht="21.75" customHeight="1" x14ac:dyDescent="0.25">
      <c r="A62" s="371" t="s">
        <v>682</v>
      </c>
      <c r="B62" s="105" t="s">
        <v>683</v>
      </c>
      <c r="C62" s="365" t="s">
        <v>1386</v>
      </c>
      <c r="D62" s="305"/>
      <c r="E62" s="305"/>
      <c r="F62" s="305"/>
      <c r="G62" s="305"/>
      <c r="H62" s="305"/>
      <c r="I62" s="305"/>
      <c r="J62" s="305"/>
      <c r="K62" s="305"/>
      <c r="L62" s="305"/>
      <c r="M62" s="306"/>
    </row>
    <row r="63" spans="1:13" ht="21.75" customHeight="1" x14ac:dyDescent="0.25">
      <c r="A63" s="372"/>
      <c r="B63" s="105" t="s">
        <v>684</v>
      </c>
      <c r="C63" s="365" t="s">
        <v>1387</v>
      </c>
      <c r="D63" s="305"/>
      <c r="E63" s="305"/>
      <c r="F63" s="305"/>
      <c r="G63" s="305"/>
      <c r="H63" s="305"/>
      <c r="I63" s="305"/>
      <c r="J63" s="305"/>
      <c r="K63" s="305"/>
      <c r="L63" s="305"/>
      <c r="M63" s="306"/>
    </row>
    <row r="64" spans="1:13" ht="21.75" customHeight="1" x14ac:dyDescent="0.25">
      <c r="A64" s="374"/>
      <c r="B64" s="107" t="s">
        <v>62</v>
      </c>
      <c r="C64" s="365" t="s">
        <v>732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3C47D"/>
    <outlinePr summaryBelow="0" summaryRight="0"/>
  </sheetPr>
  <dimension ref="A1:M65"/>
  <sheetViews>
    <sheetView topLeftCell="A50" zoomScale="90" zoomScaleNormal="9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733</v>
      </c>
      <c r="C1" s="305"/>
      <c r="D1" s="305"/>
      <c r="E1" s="305"/>
      <c r="F1" s="305"/>
      <c r="G1" s="305"/>
      <c r="H1" s="305"/>
      <c r="I1" s="305"/>
      <c r="J1" s="305"/>
      <c r="K1" s="305"/>
      <c r="L1" s="305"/>
      <c r="M1" s="306"/>
    </row>
    <row r="2" spans="1:13" ht="15.75" x14ac:dyDescent="0.25">
      <c r="A2" s="371" t="s">
        <v>588</v>
      </c>
      <c r="B2" s="63" t="s">
        <v>589</v>
      </c>
      <c r="C2" s="365" t="str">
        <f>'Plan de acción'!AR16</f>
        <v>Número de instrumentos adoptados, para promover la sustitución de combustibles por otros de bajas o cero emisiones en las edificaciones procurando alcanzar la carbono neutralidad</v>
      </c>
      <c r="D2" s="305"/>
      <c r="E2" s="305"/>
      <c r="F2" s="305"/>
      <c r="G2" s="305"/>
      <c r="H2" s="305"/>
      <c r="I2" s="305"/>
      <c r="J2" s="305"/>
      <c r="K2" s="305"/>
      <c r="L2" s="305"/>
      <c r="M2" s="306"/>
    </row>
    <row r="3" spans="1:13" ht="63" x14ac:dyDescent="0.25">
      <c r="A3" s="372"/>
      <c r="B3" s="64" t="s">
        <v>688</v>
      </c>
      <c r="C3" s="365" t="s">
        <v>723</v>
      </c>
      <c r="D3" s="305"/>
      <c r="E3" s="305"/>
      <c r="F3" s="305"/>
      <c r="G3" s="305"/>
      <c r="H3" s="305"/>
      <c r="I3" s="305"/>
      <c r="J3" s="305"/>
      <c r="K3" s="305"/>
      <c r="L3" s="305"/>
      <c r="M3" s="306"/>
    </row>
    <row r="4" spans="1:13" ht="15.75" x14ac:dyDescent="0.25">
      <c r="A4" s="372"/>
      <c r="B4" s="65" t="s">
        <v>58</v>
      </c>
      <c r="C4" s="66" t="str">
        <f>'Plan de acción'!AY16</f>
        <v>No</v>
      </c>
      <c r="D4" s="67"/>
      <c r="E4" s="68"/>
      <c r="F4" s="362" t="s">
        <v>59</v>
      </c>
      <c r="G4" s="306"/>
      <c r="H4" s="69" t="str">
        <f>'Plan de acción'!AZ16</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acción'!FQ16</f>
        <v>Hábitat</v>
      </c>
      <c r="D7" s="309"/>
      <c r="E7" s="70"/>
      <c r="F7" s="70"/>
      <c r="G7" s="71"/>
      <c r="H7" s="72" t="s">
        <v>62</v>
      </c>
      <c r="I7" s="365" t="str">
        <f>'Plan de acción'!FR16</f>
        <v>Secretaría Distrital de Hábitat</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734</v>
      </c>
      <c r="D11" s="305"/>
      <c r="E11" s="305"/>
      <c r="F11" s="305"/>
      <c r="G11" s="305"/>
      <c r="H11" s="305"/>
      <c r="I11" s="305"/>
      <c r="J11" s="305"/>
      <c r="K11" s="305"/>
      <c r="L11" s="305"/>
      <c r="M11" s="306"/>
    </row>
    <row r="12" spans="1:13" ht="31.5" x14ac:dyDescent="0.25">
      <c r="A12" s="372"/>
      <c r="B12" s="65" t="s">
        <v>692</v>
      </c>
      <c r="C12" s="365" t="s">
        <v>735</v>
      </c>
      <c r="D12" s="305"/>
      <c r="E12" s="305"/>
      <c r="F12" s="305"/>
      <c r="G12" s="305"/>
      <c r="H12" s="305"/>
      <c r="I12" s="305"/>
      <c r="J12" s="305"/>
      <c r="K12" s="305"/>
      <c r="L12" s="305"/>
      <c r="M12" s="306"/>
    </row>
    <row r="13" spans="1:13" ht="63" x14ac:dyDescent="0.25">
      <c r="A13" s="372"/>
      <c r="B13" s="65" t="s">
        <v>694</v>
      </c>
      <c r="C13" s="365" t="s">
        <v>726</v>
      </c>
      <c r="D13" s="305"/>
      <c r="E13" s="305"/>
      <c r="F13" s="305"/>
      <c r="G13" s="305"/>
      <c r="H13" s="305"/>
      <c r="I13" s="305"/>
      <c r="J13" s="305"/>
      <c r="K13" s="305"/>
      <c r="L13" s="305"/>
      <c r="M13" s="306"/>
    </row>
    <row r="14" spans="1:13" ht="47.25" x14ac:dyDescent="0.25">
      <c r="A14" s="374"/>
      <c r="B14" s="63" t="s">
        <v>696</v>
      </c>
      <c r="C14" s="364" t="str">
        <f>'Plan de acción'!AU16</f>
        <v>7. Energía asequible y no contaminante</v>
      </c>
      <c r="D14" s="306"/>
      <c r="E14" s="75" t="s">
        <v>697</v>
      </c>
      <c r="F14" s="365" t="str">
        <f>'Plan de acción'!AV16</f>
        <v>7.b - Ampliar y mejorar los servicios energéticos para los países en desarrollo</v>
      </c>
      <c r="G14" s="305"/>
      <c r="H14" s="305"/>
      <c r="I14" s="305"/>
      <c r="J14" s="305"/>
      <c r="K14" s="305"/>
      <c r="L14" s="305"/>
      <c r="M14" s="306"/>
    </row>
    <row r="15" spans="1:13" ht="15.75" x14ac:dyDescent="0.25">
      <c r="A15" s="371" t="s">
        <v>605</v>
      </c>
      <c r="B15" s="64" t="s">
        <v>47</v>
      </c>
      <c r="C15" s="365" t="str">
        <f>'Plan de acción'!AW16</f>
        <v>Ambiental</v>
      </c>
      <c r="D15" s="305"/>
      <c r="E15" s="305"/>
      <c r="F15" s="305"/>
      <c r="G15" s="305"/>
      <c r="H15" s="305"/>
      <c r="I15" s="305"/>
      <c r="J15" s="305"/>
      <c r="K15" s="305"/>
      <c r="L15" s="305"/>
      <c r="M15" s="306"/>
    </row>
    <row r="16" spans="1:13" ht="15.75" x14ac:dyDescent="0.25">
      <c r="A16" s="372"/>
      <c r="B16" s="65" t="s">
        <v>698</v>
      </c>
      <c r="C16" s="365" t="str">
        <f>'Plan de acción'!AS16</f>
        <v>Sumatoria de instrumentos adoptados, para promover la sustitución de combustibles por otros de bajas o cero emisiones en las edificaciones procurando alcanzar la carbono neutralidad</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727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acción'!BA16</f>
        <v>ND</v>
      </c>
      <c r="E29" s="47"/>
      <c r="F29" s="79" t="s">
        <v>628</v>
      </c>
      <c r="G29" s="85" t="str">
        <f>'Plan de acción'!BB16</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10">
        <v>2036</v>
      </c>
      <c r="E32" s="120"/>
      <c r="F32" s="121" t="s">
        <v>633</v>
      </c>
      <c r="G32" s="10">
        <v>2036</v>
      </c>
      <c r="H32" s="122"/>
      <c r="I32" s="123"/>
      <c r="J32" s="122"/>
      <c r="K32" s="122"/>
      <c r="L32" s="124"/>
      <c r="M32" s="77"/>
    </row>
    <row r="33" spans="1:13" ht="15.75" x14ac:dyDescent="0.25">
      <c r="A33" s="372"/>
      <c r="B33" s="301"/>
      <c r="C33" s="52"/>
      <c r="D33" s="125"/>
      <c r="E33" s="126"/>
      <c r="F33" s="127"/>
      <c r="G33" s="126"/>
      <c r="H33" s="126"/>
      <c r="I33" s="128"/>
      <c r="J33" s="126"/>
      <c r="K33" s="126"/>
      <c r="L33" s="125"/>
      <c r="M33" s="88"/>
    </row>
    <row r="34" spans="1:13" ht="15.75" x14ac:dyDescent="0.25">
      <c r="A34" s="372"/>
      <c r="B34" s="359" t="s">
        <v>635</v>
      </c>
      <c r="C34" s="43"/>
      <c r="D34" s="129"/>
      <c r="E34" s="129"/>
      <c r="F34" s="129"/>
      <c r="G34" s="129"/>
      <c r="H34" s="129"/>
      <c r="I34" s="129"/>
      <c r="J34" s="129"/>
      <c r="K34" s="129"/>
      <c r="L34" s="129"/>
      <c r="M34" s="98"/>
    </row>
    <row r="35" spans="1:13" ht="15.75" x14ac:dyDescent="0.25">
      <c r="A35" s="372"/>
      <c r="B35" s="300"/>
      <c r="C35" s="46"/>
      <c r="D35" s="121" t="s">
        <v>636</v>
      </c>
      <c r="E35" s="121"/>
      <c r="F35" s="121" t="s">
        <v>637</v>
      </c>
      <c r="G35" s="121"/>
      <c r="H35" s="121" t="s">
        <v>638</v>
      </c>
      <c r="I35" s="130"/>
      <c r="J35" s="121" t="s">
        <v>639</v>
      </c>
      <c r="K35" s="121"/>
      <c r="L35" s="121" t="s">
        <v>640</v>
      </c>
      <c r="M35" s="48"/>
    </row>
    <row r="36" spans="1:13" ht="15.75" x14ac:dyDescent="0.25">
      <c r="A36" s="372"/>
      <c r="B36" s="300"/>
      <c r="C36" s="46"/>
      <c r="D36" s="10">
        <f>'Plan de acción'!BE16</f>
        <v>0</v>
      </c>
      <c r="E36" s="10">
        <v>2023</v>
      </c>
      <c r="F36" s="10">
        <f>'Plan de acción'!BF16</f>
        <v>0</v>
      </c>
      <c r="G36" s="10">
        <v>2024</v>
      </c>
      <c r="H36" s="10">
        <f>'Plan de acción'!BG16</f>
        <v>0</v>
      </c>
      <c r="I36" s="10">
        <v>2025</v>
      </c>
      <c r="J36" s="10">
        <f>'Plan de acción'!BH16</f>
        <v>0</v>
      </c>
      <c r="K36" s="10">
        <v>2026</v>
      </c>
      <c r="L36" s="10">
        <f>'Plan de acción'!BI16</f>
        <v>0</v>
      </c>
      <c r="M36" s="50">
        <v>2027</v>
      </c>
    </row>
    <row r="37" spans="1:13" ht="15.75" x14ac:dyDescent="0.25">
      <c r="A37" s="372"/>
      <c r="B37" s="300"/>
      <c r="C37" s="46"/>
      <c r="D37" s="121" t="s">
        <v>641</v>
      </c>
      <c r="E37" s="121"/>
      <c r="F37" s="121" t="s">
        <v>642</v>
      </c>
      <c r="G37" s="121"/>
      <c r="H37" s="121" t="s">
        <v>643</v>
      </c>
      <c r="I37" s="131"/>
      <c r="J37" s="121" t="s">
        <v>644</v>
      </c>
      <c r="K37" s="121"/>
      <c r="L37" s="121" t="s">
        <v>645</v>
      </c>
      <c r="M37" s="48"/>
    </row>
    <row r="38" spans="1:13" ht="15.75" x14ac:dyDescent="0.25">
      <c r="A38" s="372"/>
      <c r="B38" s="300"/>
      <c r="C38" s="46"/>
      <c r="D38" s="10">
        <f>'Plan de acción'!BJ16</f>
        <v>0</v>
      </c>
      <c r="E38" s="10">
        <v>2028</v>
      </c>
      <c r="F38" s="10">
        <f>'Plan de acción'!BK16</f>
        <v>0</v>
      </c>
      <c r="G38" s="10">
        <v>2029</v>
      </c>
      <c r="H38" s="10">
        <f>'Plan de acción'!BL16</f>
        <v>0</v>
      </c>
      <c r="I38" s="10">
        <v>2030</v>
      </c>
      <c r="J38" s="10">
        <f>'Plan de acción'!BM16</f>
        <v>0</v>
      </c>
      <c r="K38" s="10">
        <v>2031</v>
      </c>
      <c r="L38" s="10">
        <f>'Plan de acción'!BN16</f>
        <v>0</v>
      </c>
      <c r="M38" s="50">
        <v>2032</v>
      </c>
    </row>
    <row r="39" spans="1:13" ht="15.75" x14ac:dyDescent="0.25">
      <c r="A39" s="372"/>
      <c r="B39" s="300"/>
      <c r="C39" s="46"/>
      <c r="D39" s="121" t="s">
        <v>646</v>
      </c>
      <c r="E39" s="121"/>
      <c r="F39" s="121" t="s">
        <v>647</v>
      </c>
      <c r="G39" s="121"/>
      <c r="H39" s="121" t="s">
        <v>648</v>
      </c>
      <c r="I39" s="131"/>
      <c r="J39" s="121" t="s">
        <v>649</v>
      </c>
      <c r="K39" s="121"/>
      <c r="L39" s="121" t="s">
        <v>650</v>
      </c>
      <c r="M39" s="48"/>
    </row>
    <row r="40" spans="1:13" ht="15.75" x14ac:dyDescent="0.25">
      <c r="A40" s="372"/>
      <c r="B40" s="300"/>
      <c r="C40" s="46"/>
      <c r="D40" s="10">
        <f>'Plan de acción'!BO16</f>
        <v>0</v>
      </c>
      <c r="E40" s="10">
        <v>2033</v>
      </c>
      <c r="F40" s="10">
        <f>'Plan de acción'!BP16</f>
        <v>0</v>
      </c>
      <c r="G40" s="10">
        <v>2034</v>
      </c>
      <c r="H40" s="10">
        <f>'Plan de acción'!BQ16</f>
        <v>0</v>
      </c>
      <c r="I40" s="10">
        <v>2035</v>
      </c>
      <c r="J40" s="132">
        <f>'Plan de acción'!BR16</f>
        <v>2</v>
      </c>
      <c r="K40" s="10">
        <v>2036</v>
      </c>
      <c r="L40" s="10">
        <f>'Plan de acción'!BS16</f>
        <v>0</v>
      </c>
      <c r="M40" s="50">
        <v>2037</v>
      </c>
    </row>
    <row r="41" spans="1:13" ht="15.75" x14ac:dyDescent="0.25">
      <c r="A41" s="372"/>
      <c r="B41" s="300"/>
      <c r="C41" s="46"/>
      <c r="D41" s="121" t="s">
        <v>651</v>
      </c>
      <c r="E41" s="121"/>
      <c r="F41" s="121" t="s">
        <v>652</v>
      </c>
      <c r="G41" s="121"/>
      <c r="H41" s="121" t="s">
        <v>653</v>
      </c>
      <c r="I41" s="121"/>
      <c r="J41" s="121" t="s">
        <v>654</v>
      </c>
      <c r="K41" s="121"/>
      <c r="L41" s="121" t="s">
        <v>655</v>
      </c>
      <c r="M41" s="48"/>
    </row>
    <row r="42" spans="1:13" ht="15.75" x14ac:dyDescent="0.25">
      <c r="A42" s="372"/>
      <c r="B42" s="300"/>
      <c r="C42" s="46"/>
      <c r="D42" s="10">
        <f>'Plan de acción'!BT16</f>
        <v>0</v>
      </c>
      <c r="E42" s="10">
        <v>2038</v>
      </c>
      <c r="F42" s="10">
        <f>'Plan de acción'!BU16</f>
        <v>0</v>
      </c>
      <c r="G42" s="10">
        <v>2039</v>
      </c>
      <c r="H42" s="10">
        <f>'Plan de acción'!BV16</f>
        <v>0</v>
      </c>
      <c r="I42" s="10">
        <v>2040</v>
      </c>
      <c r="J42" s="10">
        <f>'Plan de acción'!BW16</f>
        <v>0</v>
      </c>
      <c r="K42" s="10">
        <v>2041</v>
      </c>
      <c r="L42" s="10">
        <f>'Plan de acción'!BX16</f>
        <v>0</v>
      </c>
      <c r="M42" s="50">
        <v>2042</v>
      </c>
    </row>
    <row r="43" spans="1:13" ht="15.75" x14ac:dyDescent="0.25">
      <c r="A43" s="372"/>
      <c r="B43" s="300"/>
      <c r="C43" s="46"/>
      <c r="D43" s="121" t="s">
        <v>656</v>
      </c>
      <c r="E43" s="121"/>
      <c r="F43" s="121" t="s">
        <v>657</v>
      </c>
      <c r="G43" s="121"/>
      <c r="H43" s="121" t="s">
        <v>658</v>
      </c>
      <c r="I43" s="121"/>
      <c r="J43" s="121" t="s">
        <v>659</v>
      </c>
      <c r="K43" s="121"/>
      <c r="L43" s="121" t="s">
        <v>660</v>
      </c>
      <c r="M43" s="48"/>
    </row>
    <row r="44" spans="1:13" ht="15.75" x14ac:dyDescent="0.25">
      <c r="A44" s="372"/>
      <c r="B44" s="300"/>
      <c r="C44" s="46"/>
      <c r="D44" s="10">
        <f>'Plan de acción'!BY16</f>
        <v>0</v>
      </c>
      <c r="E44" s="10">
        <v>2043</v>
      </c>
      <c r="F44" s="10">
        <f>'Plan de acción'!BZ16</f>
        <v>0</v>
      </c>
      <c r="G44" s="10">
        <v>2044</v>
      </c>
      <c r="H44" s="10">
        <f>'Plan de acción'!CA16</f>
        <v>0</v>
      </c>
      <c r="I44" s="10">
        <v>2045</v>
      </c>
      <c r="J44" s="10">
        <f>'Plan de acción'!CB16</f>
        <v>0</v>
      </c>
      <c r="K44" s="10">
        <v>2046</v>
      </c>
      <c r="L44" s="10">
        <f>'Plan de acción'!CC16</f>
        <v>0</v>
      </c>
      <c r="M44" s="50">
        <v>2047</v>
      </c>
    </row>
    <row r="45" spans="1:13" ht="15.75" x14ac:dyDescent="0.25">
      <c r="A45" s="372"/>
      <c r="B45" s="300"/>
      <c r="C45" s="46"/>
      <c r="D45" s="121" t="s">
        <v>661</v>
      </c>
      <c r="E45" s="121"/>
      <c r="F45" s="121" t="s">
        <v>662</v>
      </c>
      <c r="G45" s="121"/>
      <c r="H45" s="121" t="s">
        <v>663</v>
      </c>
      <c r="I45" s="121"/>
      <c r="J45" s="121"/>
      <c r="K45" s="121"/>
      <c r="L45" s="121" t="s">
        <v>664</v>
      </c>
      <c r="M45" s="48"/>
    </row>
    <row r="46" spans="1:13" ht="15.75" x14ac:dyDescent="0.25">
      <c r="A46" s="372"/>
      <c r="B46" s="300"/>
      <c r="C46" s="46"/>
      <c r="D46" s="50">
        <f>'Plan de acción'!CD16</f>
        <v>0</v>
      </c>
      <c r="E46" s="50">
        <v>2048</v>
      </c>
      <c r="F46" s="50">
        <f>'Plan de acción'!CE16</f>
        <v>0</v>
      </c>
      <c r="G46" s="50">
        <v>2049</v>
      </c>
      <c r="H46" s="50">
        <f>'Plan de acción'!CF16</f>
        <v>0</v>
      </c>
      <c r="I46" s="50">
        <v>2050</v>
      </c>
      <c r="J46" s="50"/>
      <c r="K46" s="50"/>
      <c r="L46" s="366">
        <f>'Plan de acción'!CG16</f>
        <v>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736</v>
      </c>
      <c r="D52" s="305"/>
      <c r="E52" s="305"/>
      <c r="F52" s="305"/>
      <c r="G52" s="305"/>
      <c r="H52" s="305"/>
      <c r="I52" s="305"/>
      <c r="J52" s="305"/>
      <c r="K52" s="305"/>
      <c r="L52" s="305"/>
      <c r="M52" s="306"/>
    </row>
    <row r="53" spans="1:13" ht="31.5" x14ac:dyDescent="0.25">
      <c r="A53" s="372"/>
      <c r="B53" s="65" t="s">
        <v>704</v>
      </c>
      <c r="C53" s="365" t="s">
        <v>737</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acción'!FT16</f>
        <v>Neiber Yaneth Prieto Perilla</v>
      </c>
      <c r="D56" s="305"/>
      <c r="E56" s="305"/>
      <c r="F56" s="305"/>
      <c r="G56" s="305"/>
      <c r="H56" s="305"/>
      <c r="I56" s="305"/>
      <c r="J56" s="305"/>
      <c r="K56" s="305"/>
      <c r="L56" s="305"/>
      <c r="M56" s="306"/>
    </row>
    <row r="57" spans="1:13" ht="15.75" x14ac:dyDescent="0.25">
      <c r="A57" s="372"/>
      <c r="B57" s="105" t="s">
        <v>676</v>
      </c>
      <c r="C57" s="365" t="s">
        <v>738</v>
      </c>
      <c r="D57" s="305"/>
      <c r="E57" s="305"/>
      <c r="F57" s="305"/>
      <c r="G57" s="305"/>
      <c r="H57" s="305"/>
      <c r="I57" s="305"/>
      <c r="J57" s="305"/>
      <c r="K57" s="305"/>
      <c r="L57" s="305"/>
      <c r="M57" s="306"/>
    </row>
    <row r="58" spans="1:13" ht="15.75" x14ac:dyDescent="0.25">
      <c r="A58" s="372"/>
      <c r="B58" s="105" t="s">
        <v>678</v>
      </c>
      <c r="C58" s="365" t="str">
        <f>'Plan de acción'!FR16</f>
        <v>Secretaría Distrital de Hábitat</v>
      </c>
      <c r="D58" s="305"/>
      <c r="E58" s="305"/>
      <c r="F58" s="305"/>
      <c r="G58" s="305"/>
      <c r="H58" s="305"/>
      <c r="I58" s="305"/>
      <c r="J58" s="305"/>
      <c r="K58" s="305"/>
      <c r="L58" s="305"/>
      <c r="M58" s="306"/>
    </row>
    <row r="59" spans="1:13" ht="15.75" x14ac:dyDescent="0.25">
      <c r="A59" s="372"/>
      <c r="B59" s="106" t="s">
        <v>679</v>
      </c>
      <c r="C59" s="365" t="str">
        <f>'Plan de acción'!FS16</f>
        <v>Subdirección de Servicios Públicos</v>
      </c>
      <c r="D59" s="305"/>
      <c r="E59" s="305"/>
      <c r="F59" s="305"/>
      <c r="G59" s="305"/>
      <c r="H59" s="305"/>
      <c r="I59" s="305"/>
      <c r="J59" s="305"/>
      <c r="K59" s="305"/>
      <c r="L59" s="305"/>
      <c r="M59" s="306"/>
    </row>
    <row r="60" spans="1:13" ht="15.75" x14ac:dyDescent="0.25">
      <c r="A60" s="372"/>
      <c r="B60" s="105" t="s">
        <v>680</v>
      </c>
      <c r="C60" s="381" t="str">
        <f>'Plan de acción'!FV16</f>
        <v>yaneth.prieto@habitatbogota.gov.co</v>
      </c>
      <c r="D60" s="305"/>
      <c r="E60" s="305"/>
      <c r="F60" s="305"/>
      <c r="G60" s="305"/>
      <c r="H60" s="305"/>
      <c r="I60" s="305"/>
      <c r="J60" s="305"/>
      <c r="K60" s="305"/>
      <c r="L60" s="305"/>
      <c r="M60" s="306"/>
    </row>
    <row r="61" spans="1:13" ht="15.75" x14ac:dyDescent="0.25">
      <c r="A61" s="373"/>
      <c r="B61" s="105" t="s">
        <v>681</v>
      </c>
      <c r="C61" s="365" t="str">
        <f>'Plan de acción'!FU16</f>
        <v>3581600 ext. 1401</v>
      </c>
      <c r="D61" s="305"/>
      <c r="E61" s="305"/>
      <c r="F61" s="305"/>
      <c r="G61" s="305"/>
      <c r="H61" s="305"/>
      <c r="I61" s="305"/>
      <c r="J61" s="305"/>
      <c r="K61" s="305"/>
      <c r="L61" s="305"/>
      <c r="M61" s="306"/>
    </row>
    <row r="62" spans="1:13" ht="21.75" customHeight="1" x14ac:dyDescent="0.25">
      <c r="A62" s="371" t="s">
        <v>682</v>
      </c>
      <c r="B62" s="105" t="s">
        <v>683</v>
      </c>
      <c r="C62" s="365" t="s">
        <v>1386</v>
      </c>
      <c r="D62" s="305"/>
      <c r="E62" s="305"/>
      <c r="F62" s="305"/>
      <c r="G62" s="305"/>
      <c r="H62" s="305"/>
      <c r="I62" s="305"/>
      <c r="J62" s="305"/>
      <c r="K62" s="305"/>
      <c r="L62" s="305"/>
      <c r="M62" s="306"/>
    </row>
    <row r="63" spans="1:13" ht="21.75" customHeight="1" x14ac:dyDescent="0.25">
      <c r="A63" s="372"/>
      <c r="B63" s="105" t="s">
        <v>684</v>
      </c>
      <c r="C63" s="365" t="s">
        <v>1387</v>
      </c>
      <c r="D63" s="305"/>
      <c r="E63" s="305"/>
      <c r="F63" s="305"/>
      <c r="G63" s="305"/>
      <c r="H63" s="305"/>
      <c r="I63" s="305"/>
      <c r="J63" s="305"/>
      <c r="K63" s="305"/>
      <c r="L63" s="305"/>
      <c r="M63" s="306"/>
    </row>
    <row r="64" spans="1:13" ht="21.75" customHeight="1" x14ac:dyDescent="0.25">
      <c r="A64" s="374"/>
      <c r="B64" s="107" t="s">
        <v>62</v>
      </c>
      <c r="C64" s="365" t="s">
        <v>732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3C47D"/>
    <outlinePr summaryBelow="0" summaryRight="0"/>
  </sheetPr>
  <dimension ref="A1:M65"/>
  <sheetViews>
    <sheetView topLeftCell="A47" zoomScale="80" zoomScaleNormal="8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739</v>
      </c>
      <c r="C1" s="305"/>
      <c r="D1" s="305"/>
      <c r="E1" s="305"/>
      <c r="F1" s="305"/>
      <c r="G1" s="305"/>
      <c r="H1" s="305"/>
      <c r="I1" s="305"/>
      <c r="J1" s="305"/>
      <c r="K1" s="305"/>
      <c r="L1" s="305"/>
      <c r="M1" s="306"/>
    </row>
    <row r="2" spans="1:13" ht="15.75" x14ac:dyDescent="0.25">
      <c r="A2" s="371" t="s">
        <v>588</v>
      </c>
      <c r="B2" s="63" t="s">
        <v>589</v>
      </c>
      <c r="C2" s="365" t="str">
        <f>'Plan de acción'!AR17</f>
        <v>Porcentaje de avance del plan de acción conducente a la reducción de carbono operacional de edificaciones nuevas y existentes por uso de energía</v>
      </c>
      <c r="D2" s="305"/>
      <c r="E2" s="305"/>
      <c r="F2" s="305"/>
      <c r="G2" s="305"/>
      <c r="H2" s="305"/>
      <c r="I2" s="305"/>
      <c r="J2" s="305"/>
      <c r="K2" s="305"/>
      <c r="L2" s="305"/>
      <c r="M2" s="306"/>
    </row>
    <row r="3" spans="1:13" ht="63" x14ac:dyDescent="0.25">
      <c r="A3" s="372"/>
      <c r="B3" s="64" t="s">
        <v>688</v>
      </c>
      <c r="C3" s="365" t="s">
        <v>740</v>
      </c>
      <c r="D3" s="305"/>
      <c r="E3" s="305"/>
      <c r="F3" s="305"/>
      <c r="G3" s="305"/>
      <c r="H3" s="305"/>
      <c r="I3" s="305"/>
      <c r="J3" s="305"/>
      <c r="K3" s="305"/>
      <c r="L3" s="305"/>
      <c r="M3" s="306"/>
    </row>
    <row r="4" spans="1:13" ht="15.75" x14ac:dyDescent="0.25">
      <c r="A4" s="372"/>
      <c r="B4" s="65" t="s">
        <v>58</v>
      </c>
      <c r="C4" s="66" t="str">
        <f>'Plan de acción'!AY17</f>
        <v>No</v>
      </c>
      <c r="D4" s="67"/>
      <c r="E4" s="68"/>
      <c r="F4" s="362" t="s">
        <v>59</v>
      </c>
      <c r="G4" s="306"/>
      <c r="H4" s="69" t="str">
        <f>'Plan de acción'!AZ17</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acción'!FQ17</f>
        <v>Hábitat</v>
      </c>
      <c r="D7" s="309"/>
      <c r="E7" s="70"/>
      <c r="F7" s="70"/>
      <c r="G7" s="71"/>
      <c r="H7" s="72" t="s">
        <v>62</v>
      </c>
      <c r="I7" s="365" t="str">
        <f>'Plan de acción'!FR17</f>
        <v>Secretaría Distrital de Hábitat</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741</v>
      </c>
      <c r="D11" s="305"/>
      <c r="E11" s="305"/>
      <c r="F11" s="305"/>
      <c r="G11" s="305"/>
      <c r="H11" s="305"/>
      <c r="I11" s="305"/>
      <c r="J11" s="305"/>
      <c r="K11" s="305"/>
      <c r="L11" s="305"/>
      <c r="M11" s="306"/>
    </row>
    <row r="12" spans="1:13" ht="31.5" x14ac:dyDescent="0.25">
      <c r="A12" s="372"/>
      <c r="B12" s="65" t="s">
        <v>692</v>
      </c>
      <c r="C12" s="365" t="s">
        <v>742</v>
      </c>
      <c r="D12" s="305"/>
      <c r="E12" s="305"/>
      <c r="F12" s="305"/>
      <c r="G12" s="305"/>
      <c r="H12" s="305"/>
      <c r="I12" s="305"/>
      <c r="J12" s="305"/>
      <c r="K12" s="305"/>
      <c r="L12" s="305"/>
      <c r="M12" s="306"/>
    </row>
    <row r="13" spans="1:13" ht="63" x14ac:dyDescent="0.25">
      <c r="A13" s="372"/>
      <c r="B13" s="65" t="s">
        <v>694</v>
      </c>
      <c r="C13" s="365" t="s">
        <v>743</v>
      </c>
      <c r="D13" s="305"/>
      <c r="E13" s="305"/>
      <c r="F13" s="305"/>
      <c r="G13" s="305"/>
      <c r="H13" s="305"/>
      <c r="I13" s="305"/>
      <c r="J13" s="305"/>
      <c r="K13" s="305"/>
      <c r="L13" s="305"/>
      <c r="M13" s="306"/>
    </row>
    <row r="14" spans="1:13" ht="47.25" x14ac:dyDescent="0.25">
      <c r="A14" s="374"/>
      <c r="B14" s="63" t="s">
        <v>696</v>
      </c>
      <c r="C14" s="364" t="str">
        <f>'Plan de acción'!AU17</f>
        <v>7. Energía asequible y no contaminante</v>
      </c>
      <c r="D14" s="306"/>
      <c r="E14" s="75" t="s">
        <v>697</v>
      </c>
      <c r="F14" s="365" t="str">
        <f>'Plan de acción'!AV17</f>
        <v>7.b - Ampliar y mejorar los servicios energéticos para los países en desarrollo</v>
      </c>
      <c r="G14" s="305"/>
      <c r="H14" s="305"/>
      <c r="I14" s="305"/>
      <c r="J14" s="305"/>
      <c r="K14" s="305"/>
      <c r="L14" s="305"/>
      <c r="M14" s="306"/>
    </row>
    <row r="15" spans="1:13" ht="15.75" x14ac:dyDescent="0.25">
      <c r="A15" s="371" t="s">
        <v>605</v>
      </c>
      <c r="B15" s="64" t="s">
        <v>47</v>
      </c>
      <c r="C15" s="365" t="str">
        <f>'Plan de acción'!AW17</f>
        <v>Ambiental</v>
      </c>
      <c r="D15" s="305"/>
      <c r="E15" s="305"/>
      <c r="F15" s="305"/>
      <c r="G15" s="305"/>
      <c r="H15" s="305"/>
      <c r="I15" s="305"/>
      <c r="J15" s="305"/>
      <c r="K15" s="305"/>
      <c r="L15" s="305"/>
      <c r="M15" s="306"/>
    </row>
    <row r="16" spans="1:13" ht="15.75" x14ac:dyDescent="0.25">
      <c r="A16" s="372"/>
      <c r="B16" s="65" t="s">
        <v>698</v>
      </c>
      <c r="C16" s="365" t="str">
        <f>'Plan de acción'!AS17</f>
        <v>Sumatoria desde 1 hasta n (con n el número total de acciones seleccionadas) de el producto entre la acción j (con j entre 1 y n) y el peso relativo de esa acción para el cumplimiento de la meta (la sumatoria de los pesos relativos da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744</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118" t="s">
        <v>728</v>
      </c>
      <c r="J27" s="50" t="s">
        <v>617</v>
      </c>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acción'!BA17</f>
        <v>ND</v>
      </c>
      <c r="E29" s="47"/>
      <c r="F29" s="79" t="s">
        <v>628</v>
      </c>
      <c r="G29" s="85" t="str">
        <f>'Plan de acción'!BB17</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2036</v>
      </c>
      <c r="E32" s="94"/>
      <c r="F32" s="47" t="s">
        <v>633</v>
      </c>
      <c r="G32" s="50">
        <v>2048</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acción'!BE17</f>
        <v>0</v>
      </c>
      <c r="E36" s="50">
        <v>2023</v>
      </c>
      <c r="F36" s="112">
        <f>'Plan de acción'!BF17</f>
        <v>0</v>
      </c>
      <c r="G36" s="50">
        <v>2024</v>
      </c>
      <c r="H36" s="112">
        <f>'Plan de acción'!BG17</f>
        <v>0</v>
      </c>
      <c r="I36" s="50">
        <v>2025</v>
      </c>
      <c r="J36" s="112">
        <f>'Plan de acción'!BH17</f>
        <v>0</v>
      </c>
      <c r="K36" s="50">
        <v>2026</v>
      </c>
      <c r="L36" s="112">
        <f>'Plan de acción'!BI17</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acción'!BJ17</f>
        <v>0</v>
      </c>
      <c r="E38" s="50">
        <v>2028</v>
      </c>
      <c r="F38" s="112">
        <f>'Plan de acción'!BK17</f>
        <v>0</v>
      </c>
      <c r="G38" s="50">
        <v>2029</v>
      </c>
      <c r="H38" s="112">
        <f>'Plan de acción'!BL17</f>
        <v>0</v>
      </c>
      <c r="I38" s="50">
        <v>2030</v>
      </c>
      <c r="J38" s="112">
        <f>'Plan de acción'!BM17</f>
        <v>0</v>
      </c>
      <c r="K38" s="50">
        <v>2031</v>
      </c>
      <c r="L38" s="112">
        <f>'Plan de acción'!BN17</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acción'!BO17</f>
        <v>0</v>
      </c>
      <c r="E40" s="50">
        <v>2033</v>
      </c>
      <c r="F40" s="112">
        <f>'Plan de acción'!BP17</f>
        <v>0</v>
      </c>
      <c r="G40" s="50">
        <v>2034</v>
      </c>
      <c r="H40" s="112">
        <f>'Plan de acción'!BQ17</f>
        <v>0</v>
      </c>
      <c r="I40" s="50">
        <v>2035</v>
      </c>
      <c r="J40" s="112">
        <f>'Plan de acción'!BR17</f>
        <v>0.25</v>
      </c>
      <c r="K40" s="50">
        <v>2036</v>
      </c>
      <c r="L40" s="112">
        <f>'Plan de acción'!BS17</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acción'!BT17</f>
        <v>0</v>
      </c>
      <c r="E42" s="50">
        <v>2038</v>
      </c>
      <c r="F42" s="112">
        <f>'Plan de acción'!BU17</f>
        <v>0</v>
      </c>
      <c r="G42" s="50">
        <v>2039</v>
      </c>
      <c r="H42" s="133">
        <f>'Plan de acción'!BV17</f>
        <v>0.25</v>
      </c>
      <c r="I42" s="50">
        <v>2040</v>
      </c>
      <c r="J42" s="112">
        <f>'Plan de acción'!BW17</f>
        <v>0</v>
      </c>
      <c r="K42" s="50">
        <v>2041</v>
      </c>
      <c r="L42" s="112">
        <f>'Plan de acción'!BX17</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acción'!BY17</f>
        <v>0</v>
      </c>
      <c r="E44" s="50">
        <v>2043</v>
      </c>
      <c r="F44" s="112">
        <f>'Plan de acción'!BZ17</f>
        <v>0.25</v>
      </c>
      <c r="G44" s="50">
        <v>2044</v>
      </c>
      <c r="H44" s="112">
        <f>'Plan de acción'!CA17</f>
        <v>0</v>
      </c>
      <c r="I44" s="50">
        <v>2045</v>
      </c>
      <c r="J44" s="112">
        <f>'Plan de acción'!CB17</f>
        <v>0</v>
      </c>
      <c r="K44" s="50">
        <v>2046</v>
      </c>
      <c r="L44" s="112">
        <f>'Plan de acción'!CC17</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acción'!CD17</f>
        <v>0.25</v>
      </c>
      <c r="E46" s="50">
        <v>2048</v>
      </c>
      <c r="F46" s="112">
        <f>'Plan de acción'!CE17</f>
        <v>0</v>
      </c>
      <c r="G46" s="50">
        <v>2049</v>
      </c>
      <c r="H46" s="112">
        <f>'Plan de acción'!CF17</f>
        <v>0</v>
      </c>
      <c r="I46" s="50">
        <v>2050</v>
      </c>
      <c r="J46" s="112"/>
      <c r="K46" s="50"/>
      <c r="L46" s="384">
        <f>'Plan de acción'!CG17</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745</v>
      </c>
      <c r="D52" s="305"/>
      <c r="E52" s="305"/>
      <c r="F52" s="305"/>
      <c r="G52" s="305"/>
      <c r="H52" s="305"/>
      <c r="I52" s="305"/>
      <c r="J52" s="305"/>
      <c r="K52" s="305"/>
      <c r="L52" s="305"/>
      <c r="M52" s="306"/>
    </row>
    <row r="53" spans="1:13" ht="31.5" x14ac:dyDescent="0.25">
      <c r="A53" s="372"/>
      <c r="B53" s="65" t="s">
        <v>704</v>
      </c>
      <c r="C53" s="365" t="s">
        <v>730</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acción'!FT17</f>
        <v>Neiber Yaneth Prieto Perilla</v>
      </c>
      <c r="D56" s="305"/>
      <c r="E56" s="305"/>
      <c r="F56" s="305"/>
      <c r="G56" s="305"/>
      <c r="H56" s="305"/>
      <c r="I56" s="305"/>
      <c r="J56" s="305"/>
      <c r="K56" s="305"/>
      <c r="L56" s="305"/>
      <c r="M56" s="306"/>
    </row>
    <row r="57" spans="1:13" ht="15.75" x14ac:dyDescent="0.25">
      <c r="A57" s="372"/>
      <c r="B57" s="105" t="s">
        <v>676</v>
      </c>
      <c r="C57" s="365" t="s">
        <v>746</v>
      </c>
      <c r="D57" s="305"/>
      <c r="E57" s="305"/>
      <c r="F57" s="305"/>
      <c r="G57" s="305"/>
      <c r="H57" s="305"/>
      <c r="I57" s="305"/>
      <c r="J57" s="305"/>
      <c r="K57" s="305"/>
      <c r="L57" s="305"/>
      <c r="M57" s="306"/>
    </row>
    <row r="58" spans="1:13" ht="15.75" x14ac:dyDescent="0.25">
      <c r="A58" s="372"/>
      <c r="B58" s="105" t="s">
        <v>678</v>
      </c>
      <c r="C58" s="365" t="str">
        <f>'Plan de acción'!FR17</f>
        <v>Secretaría Distrital de Hábitat</v>
      </c>
      <c r="D58" s="305"/>
      <c r="E58" s="305"/>
      <c r="F58" s="305"/>
      <c r="G58" s="305"/>
      <c r="H58" s="305"/>
      <c r="I58" s="305"/>
      <c r="J58" s="305"/>
      <c r="K58" s="305"/>
      <c r="L58" s="305"/>
      <c r="M58" s="306"/>
    </row>
    <row r="59" spans="1:13" ht="15.75" x14ac:dyDescent="0.25">
      <c r="A59" s="372"/>
      <c r="B59" s="106" t="s">
        <v>679</v>
      </c>
      <c r="C59" s="365" t="str">
        <f>'Plan de acción'!FS17</f>
        <v>Subdirección de Servicios Públicos</v>
      </c>
      <c r="D59" s="305"/>
      <c r="E59" s="305"/>
      <c r="F59" s="305"/>
      <c r="G59" s="305"/>
      <c r="H59" s="305"/>
      <c r="I59" s="305"/>
      <c r="J59" s="305"/>
      <c r="K59" s="305"/>
      <c r="L59" s="305"/>
      <c r="M59" s="306"/>
    </row>
    <row r="60" spans="1:13" ht="15.75" x14ac:dyDescent="0.25">
      <c r="A60" s="372"/>
      <c r="B60" s="105" t="s">
        <v>680</v>
      </c>
      <c r="C60" s="381" t="str">
        <f>'Plan de acción'!FV17</f>
        <v>yaneth.prieto@habitatbogota.gov.co</v>
      </c>
      <c r="D60" s="305"/>
      <c r="E60" s="305"/>
      <c r="F60" s="305"/>
      <c r="G60" s="305"/>
      <c r="H60" s="305"/>
      <c r="I60" s="305"/>
      <c r="J60" s="305"/>
      <c r="K60" s="305"/>
      <c r="L60" s="305"/>
      <c r="M60" s="306"/>
    </row>
    <row r="61" spans="1:13" ht="15.75" x14ac:dyDescent="0.25">
      <c r="A61" s="373"/>
      <c r="B61" s="105" t="s">
        <v>681</v>
      </c>
      <c r="C61" s="365" t="str">
        <f>'Plan de acción'!FU17</f>
        <v>3581600 ext. 1401</v>
      </c>
      <c r="D61" s="305"/>
      <c r="E61" s="305"/>
      <c r="F61" s="305"/>
      <c r="G61" s="305"/>
      <c r="H61" s="305"/>
      <c r="I61" s="305"/>
      <c r="J61" s="305"/>
      <c r="K61" s="305"/>
      <c r="L61" s="305"/>
      <c r="M61" s="306"/>
    </row>
    <row r="62" spans="1:13" ht="21.75" customHeight="1" x14ac:dyDescent="0.25">
      <c r="A62" s="371" t="s">
        <v>682</v>
      </c>
      <c r="B62" s="105" t="s">
        <v>683</v>
      </c>
      <c r="C62" s="365" t="s">
        <v>1386</v>
      </c>
      <c r="D62" s="305"/>
      <c r="E62" s="305"/>
      <c r="F62" s="305"/>
      <c r="G62" s="305"/>
      <c r="H62" s="305"/>
      <c r="I62" s="305"/>
      <c r="J62" s="305"/>
      <c r="K62" s="305"/>
      <c r="L62" s="305"/>
      <c r="M62" s="306"/>
    </row>
    <row r="63" spans="1:13" ht="21.75" customHeight="1" x14ac:dyDescent="0.25">
      <c r="A63" s="372"/>
      <c r="B63" s="105" t="s">
        <v>684</v>
      </c>
      <c r="C63" s="365" t="s">
        <v>1387</v>
      </c>
      <c r="D63" s="305"/>
      <c r="E63" s="305"/>
      <c r="F63" s="305"/>
      <c r="G63" s="305"/>
      <c r="H63" s="305"/>
      <c r="I63" s="305"/>
      <c r="J63" s="305"/>
      <c r="K63" s="305"/>
      <c r="L63" s="305"/>
      <c r="M63" s="306"/>
    </row>
    <row r="64" spans="1:13" ht="21.75" customHeight="1" x14ac:dyDescent="0.25">
      <c r="A64" s="374"/>
      <c r="B64" s="107" t="s">
        <v>62</v>
      </c>
      <c r="C64" s="365" t="s">
        <v>732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3C47D"/>
    <outlinePr summaryBelow="0" summaryRight="0"/>
  </sheetPr>
  <dimension ref="A1:M65"/>
  <sheetViews>
    <sheetView topLeftCell="A52" zoomScale="90" zoomScaleNormal="90" workbookViewId="0">
      <selection activeCell="C60" sqref="C60:M60"/>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747</v>
      </c>
      <c r="C1" s="305"/>
      <c r="D1" s="305"/>
      <c r="E1" s="305"/>
      <c r="F1" s="305"/>
      <c r="G1" s="305"/>
      <c r="H1" s="305"/>
      <c r="I1" s="305"/>
      <c r="J1" s="305"/>
      <c r="K1" s="305"/>
      <c r="L1" s="305"/>
      <c r="M1" s="306"/>
    </row>
    <row r="2" spans="1:13" ht="15.75" x14ac:dyDescent="0.25">
      <c r="A2" s="371" t="s">
        <v>588</v>
      </c>
      <c r="B2" s="63" t="s">
        <v>589</v>
      </c>
      <c r="C2" s="365" t="str">
        <f>'Plan de acción'!AR18</f>
        <v>Porcentaje de implementación de la estrategia hospitales verdes para reducción de huella de carbono</v>
      </c>
      <c r="D2" s="305"/>
      <c r="E2" s="305"/>
      <c r="F2" s="305"/>
      <c r="G2" s="305"/>
      <c r="H2" s="305"/>
      <c r="I2" s="305"/>
      <c r="J2" s="305"/>
      <c r="K2" s="305"/>
      <c r="L2" s="305"/>
      <c r="M2" s="306"/>
    </row>
    <row r="3" spans="1:13" ht="63" x14ac:dyDescent="0.25">
      <c r="A3" s="372"/>
      <c r="B3" s="64" t="s">
        <v>688</v>
      </c>
      <c r="C3" s="365" t="s">
        <v>748</v>
      </c>
      <c r="D3" s="305"/>
      <c r="E3" s="305"/>
      <c r="F3" s="305"/>
      <c r="G3" s="305"/>
      <c r="H3" s="305"/>
      <c r="I3" s="305"/>
      <c r="J3" s="305"/>
      <c r="K3" s="305"/>
      <c r="L3" s="305"/>
      <c r="M3" s="306"/>
    </row>
    <row r="4" spans="1:13" ht="15.75" x14ac:dyDescent="0.25">
      <c r="A4" s="372"/>
      <c r="B4" s="65" t="s">
        <v>58</v>
      </c>
      <c r="C4" s="66" t="s">
        <v>134</v>
      </c>
      <c r="D4" s="67"/>
      <c r="E4" s="68"/>
      <c r="F4" s="362" t="s">
        <v>59</v>
      </c>
      <c r="G4" s="306"/>
      <c r="H4" s="69" t="s">
        <v>117</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acción'!FQ18</f>
        <v>Salud</v>
      </c>
      <c r="D7" s="309"/>
      <c r="E7" s="70"/>
      <c r="F7" s="70"/>
      <c r="G7" s="71"/>
      <c r="H7" s="72" t="s">
        <v>62</v>
      </c>
      <c r="I7" s="365" t="str">
        <f>'Plan de acción'!FR18</f>
        <v>Secretaría Distrital de Salud</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96.6" customHeight="1" x14ac:dyDescent="0.25">
      <c r="A11" s="372"/>
      <c r="B11" s="65" t="s">
        <v>603</v>
      </c>
      <c r="C11" s="365" t="s">
        <v>749</v>
      </c>
      <c r="D11" s="305"/>
      <c r="E11" s="305"/>
      <c r="F11" s="305"/>
      <c r="G11" s="305"/>
      <c r="H11" s="305"/>
      <c r="I11" s="305"/>
      <c r="J11" s="305"/>
      <c r="K11" s="305"/>
      <c r="L11" s="305"/>
      <c r="M11" s="306"/>
    </row>
    <row r="12" spans="1:13" ht="150.6" customHeight="1" x14ac:dyDescent="0.25">
      <c r="A12" s="372"/>
      <c r="B12" s="65" t="s">
        <v>692</v>
      </c>
      <c r="C12" s="365" t="s">
        <v>750</v>
      </c>
      <c r="D12" s="305"/>
      <c r="E12" s="305"/>
      <c r="F12" s="305"/>
      <c r="G12" s="305"/>
      <c r="H12" s="305"/>
      <c r="I12" s="305"/>
      <c r="J12" s="305"/>
      <c r="K12" s="305"/>
      <c r="L12" s="305"/>
      <c r="M12" s="306"/>
    </row>
    <row r="13" spans="1:13" ht="55.15" customHeight="1" x14ac:dyDescent="0.25">
      <c r="A13" s="372"/>
      <c r="B13" s="65" t="s">
        <v>694</v>
      </c>
      <c r="C13" s="365" t="s">
        <v>751</v>
      </c>
      <c r="D13" s="305"/>
      <c r="E13" s="305"/>
      <c r="F13" s="305"/>
      <c r="G13" s="305"/>
      <c r="H13" s="305"/>
      <c r="I13" s="305"/>
      <c r="J13" s="305"/>
      <c r="K13" s="305"/>
      <c r="L13" s="305"/>
      <c r="M13" s="306"/>
    </row>
    <row r="14" spans="1:13" ht="47.25" x14ac:dyDescent="0.25">
      <c r="A14" s="374"/>
      <c r="B14" s="63" t="s">
        <v>696</v>
      </c>
      <c r="C14" s="364" t="str">
        <f>'Plan de acción'!AU18</f>
        <v>3. Salud y bienestar</v>
      </c>
      <c r="D14" s="306"/>
      <c r="E14" s="75" t="s">
        <v>697</v>
      </c>
      <c r="F14" s="365" t="str">
        <f>'Plan de acción'!AV18</f>
        <v>3.9  - Reducir las enfermedades y muertes causadas por productos químicos peligrosos y contaminación</v>
      </c>
      <c r="G14" s="305"/>
      <c r="H14" s="305"/>
      <c r="I14" s="305"/>
      <c r="J14" s="305"/>
      <c r="K14" s="305"/>
      <c r="L14" s="305"/>
      <c r="M14" s="306"/>
    </row>
    <row r="15" spans="1:13" ht="15.75" x14ac:dyDescent="0.25">
      <c r="A15" s="371" t="s">
        <v>605</v>
      </c>
      <c r="B15" s="64" t="s">
        <v>47</v>
      </c>
      <c r="C15" s="365" t="s">
        <v>107</v>
      </c>
      <c r="D15" s="305"/>
      <c r="E15" s="305"/>
      <c r="F15" s="305"/>
      <c r="G15" s="305"/>
      <c r="H15" s="305"/>
      <c r="I15" s="305"/>
      <c r="J15" s="305"/>
      <c r="K15" s="305"/>
      <c r="L15" s="305"/>
      <c r="M15" s="306"/>
    </row>
    <row r="16" spans="1:13" ht="15.75" x14ac:dyDescent="0.25">
      <c r="A16" s="372"/>
      <c r="B16" s="65" t="s">
        <v>698</v>
      </c>
      <c r="C16" s="365" t="str">
        <f>'Plan de acción'!AS18</f>
        <v>(Número de instituciones prestadoras de servicios de salud pública del Distrito con estrategia hospitales verdes implementada / Número total de instituciones prestadoras de servicios de salud públicas del Distrito)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752</v>
      </c>
      <c r="E22" s="79" t="s">
        <v>618</v>
      </c>
      <c r="F22" s="376" t="s">
        <v>753</v>
      </c>
      <c r="G22" s="357"/>
      <c r="H22" s="357"/>
      <c r="I22" s="346"/>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
        <v>117</v>
      </c>
      <c r="E29" s="47"/>
      <c r="F29" s="79" t="s">
        <v>628</v>
      </c>
      <c r="G29" s="85" t="s">
        <v>117</v>
      </c>
      <c r="H29" s="47"/>
      <c r="I29" s="79" t="s">
        <v>629</v>
      </c>
      <c r="J29" s="366" t="s">
        <v>754</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1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acción'!BE18</f>
        <v>0.03</v>
      </c>
      <c r="E36" s="50">
        <v>2023</v>
      </c>
      <c r="F36" s="112">
        <f>'Plan de acción'!BF18</f>
        <v>0.05</v>
      </c>
      <c r="G36" s="50">
        <v>2024</v>
      </c>
      <c r="H36" s="112">
        <f>'Plan de acción'!BG18</f>
        <v>0.08</v>
      </c>
      <c r="I36" s="50">
        <v>2025</v>
      </c>
      <c r="J36" s="112">
        <f>'Plan de acción'!BH18</f>
        <v>0.11</v>
      </c>
      <c r="K36" s="50">
        <v>2026</v>
      </c>
      <c r="L36" s="112">
        <f>'Plan de acción'!BI18</f>
        <v>0.13</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acción'!BJ18</f>
        <v>0.15</v>
      </c>
      <c r="E38" s="50">
        <v>2028</v>
      </c>
      <c r="F38" s="112">
        <f>'Plan de acción'!BK18</f>
        <v>0.18</v>
      </c>
      <c r="G38" s="50">
        <v>2029</v>
      </c>
      <c r="H38" s="112">
        <f>'Plan de acción'!BL18</f>
        <v>0.2</v>
      </c>
      <c r="I38" s="50">
        <v>2030</v>
      </c>
      <c r="J38" s="112">
        <f>'Plan de acción'!BM18</f>
        <v>0.23</v>
      </c>
      <c r="K38" s="50">
        <v>2031</v>
      </c>
      <c r="L38" s="112">
        <f>'Plan de acción'!BN18</f>
        <v>0.26</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acción'!BO18</f>
        <v>0.28000000000000003</v>
      </c>
      <c r="E40" s="50">
        <v>2033</v>
      </c>
      <c r="F40" s="112">
        <f>'Plan de acción'!BP18</f>
        <v>0.31</v>
      </c>
      <c r="G40" s="50">
        <v>2034</v>
      </c>
      <c r="H40" s="112">
        <f>'Plan de acción'!BQ18</f>
        <v>0.33</v>
      </c>
      <c r="I40" s="50">
        <v>2035</v>
      </c>
      <c r="J40" s="112">
        <f>'Plan de acción'!BR18</f>
        <v>0.35</v>
      </c>
      <c r="K40" s="50">
        <v>2036</v>
      </c>
      <c r="L40" s="112">
        <f>'Plan de acción'!BS18</f>
        <v>0.38</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acción'!BT18</f>
        <v>0.41</v>
      </c>
      <c r="E42" s="50">
        <v>2038</v>
      </c>
      <c r="F42" s="112">
        <f>'Plan de acción'!BU18</f>
        <v>0.44</v>
      </c>
      <c r="G42" s="50">
        <v>2039</v>
      </c>
      <c r="H42" s="112">
        <f>'Plan de acción'!BV18</f>
        <v>0.47</v>
      </c>
      <c r="I42" s="50">
        <v>2040</v>
      </c>
      <c r="J42" s="112">
        <f>'Plan de acción'!BW18</f>
        <v>0.5</v>
      </c>
      <c r="K42" s="50">
        <v>2041</v>
      </c>
      <c r="L42" s="112">
        <f>'Plan de acción'!BX18</f>
        <v>0.53</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acción'!BY18</f>
        <v>0.57999999999999996</v>
      </c>
      <c r="E44" s="50">
        <v>2043</v>
      </c>
      <c r="F44" s="112">
        <f>'Plan de acción'!BZ18</f>
        <v>0.61</v>
      </c>
      <c r="G44" s="50">
        <v>2044</v>
      </c>
      <c r="H44" s="112">
        <f>'Plan de acción'!CA18</f>
        <v>0.64</v>
      </c>
      <c r="I44" s="50">
        <v>2045</v>
      </c>
      <c r="J44" s="112">
        <f>'Plan de acción'!CB18</f>
        <v>0.67</v>
      </c>
      <c r="K44" s="50">
        <v>2046</v>
      </c>
      <c r="L44" s="112">
        <f>'Plan de acción'!CC18</f>
        <v>0.7</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acción'!CD18</f>
        <v>0.74</v>
      </c>
      <c r="E46" s="50">
        <v>2048</v>
      </c>
      <c r="F46" s="112">
        <f>'Plan de acción'!CE18</f>
        <v>0.77</v>
      </c>
      <c r="G46" s="50">
        <v>2049</v>
      </c>
      <c r="H46" s="112">
        <f>'Plan de acción'!CF18</f>
        <v>0.8</v>
      </c>
      <c r="I46" s="50">
        <v>2050</v>
      </c>
      <c r="J46" s="112"/>
      <c r="K46" s="50"/>
      <c r="L46" s="384">
        <f>'Plan de acción'!CG18</f>
        <v>0.8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755</v>
      </c>
      <c r="D52" s="305"/>
      <c r="E52" s="305"/>
      <c r="F52" s="305"/>
      <c r="G52" s="305"/>
      <c r="H52" s="305"/>
      <c r="I52" s="305"/>
      <c r="J52" s="305"/>
      <c r="K52" s="305"/>
      <c r="L52" s="305"/>
      <c r="M52" s="306"/>
    </row>
    <row r="53" spans="1:13" ht="31.5" x14ac:dyDescent="0.25">
      <c r="A53" s="372"/>
      <c r="B53" s="65" t="s">
        <v>704</v>
      </c>
      <c r="C53" s="365" t="s">
        <v>756</v>
      </c>
      <c r="D53" s="305"/>
      <c r="E53" s="305"/>
      <c r="F53" s="305"/>
      <c r="G53" s="305"/>
      <c r="H53" s="305"/>
      <c r="I53" s="305"/>
      <c r="J53" s="305"/>
      <c r="K53" s="305"/>
      <c r="L53" s="305"/>
      <c r="M53" s="306"/>
    </row>
    <row r="54" spans="1:13" ht="15.75" x14ac:dyDescent="0.25">
      <c r="A54" s="372"/>
      <c r="B54" s="65" t="s">
        <v>672</v>
      </c>
      <c r="C54" s="365">
        <v>120</v>
      </c>
      <c r="D54" s="305"/>
      <c r="E54" s="305"/>
      <c r="F54" s="305"/>
      <c r="G54" s="305"/>
      <c r="H54" s="305"/>
      <c r="I54" s="305"/>
      <c r="J54" s="305"/>
      <c r="K54" s="305"/>
      <c r="L54" s="305"/>
      <c r="M54" s="306"/>
    </row>
    <row r="55" spans="1:13" ht="15.75" x14ac:dyDescent="0.25">
      <c r="A55" s="374"/>
      <c r="B55" s="65" t="s">
        <v>673</v>
      </c>
      <c r="C55" s="365">
        <v>2023</v>
      </c>
      <c r="D55" s="305"/>
      <c r="E55" s="305"/>
      <c r="F55" s="305"/>
      <c r="G55" s="305"/>
      <c r="H55" s="305"/>
      <c r="I55" s="305"/>
      <c r="J55" s="305"/>
      <c r="K55" s="305"/>
      <c r="L55" s="305"/>
      <c r="M55" s="306"/>
    </row>
    <row r="56" spans="1:13" ht="15.75" x14ac:dyDescent="0.25">
      <c r="A56" s="371" t="s">
        <v>674</v>
      </c>
      <c r="B56" s="105" t="s">
        <v>675</v>
      </c>
      <c r="C56" s="365" t="str">
        <f>'Plan de acción'!FT18</f>
        <v>Diana Sofia Ríos Oliveros</v>
      </c>
      <c r="D56" s="305"/>
      <c r="E56" s="305"/>
      <c r="F56" s="305"/>
      <c r="G56" s="305"/>
      <c r="H56" s="305"/>
      <c r="I56" s="305"/>
      <c r="J56" s="305"/>
      <c r="K56" s="305"/>
      <c r="L56" s="305"/>
      <c r="M56" s="306"/>
    </row>
    <row r="57" spans="1:13" ht="15.75" x14ac:dyDescent="0.25">
      <c r="A57" s="372"/>
      <c r="B57" s="105" t="s">
        <v>676</v>
      </c>
      <c r="C57" s="365" t="s">
        <v>757</v>
      </c>
      <c r="D57" s="305"/>
      <c r="E57" s="305"/>
      <c r="F57" s="305"/>
      <c r="G57" s="305"/>
      <c r="H57" s="305"/>
      <c r="I57" s="305"/>
      <c r="J57" s="305"/>
      <c r="K57" s="305"/>
      <c r="L57" s="305"/>
      <c r="M57" s="306"/>
    </row>
    <row r="58" spans="1:13" ht="15.75" x14ac:dyDescent="0.25">
      <c r="A58" s="372"/>
      <c r="B58" s="105" t="s">
        <v>678</v>
      </c>
      <c r="C58" s="365" t="str">
        <f>'Plan de acción'!FR18</f>
        <v>Secretaría Distrital de Salud</v>
      </c>
      <c r="D58" s="305"/>
      <c r="E58" s="305"/>
      <c r="F58" s="305"/>
      <c r="G58" s="305"/>
      <c r="H58" s="305"/>
      <c r="I58" s="305"/>
      <c r="J58" s="305"/>
      <c r="K58" s="305"/>
      <c r="L58" s="305"/>
      <c r="M58" s="306"/>
    </row>
    <row r="59" spans="1:13" ht="15.75" x14ac:dyDescent="0.25">
      <c r="A59" s="372"/>
      <c r="B59" s="106" t="s">
        <v>679</v>
      </c>
      <c r="C59" s="365" t="str">
        <f>'Plan de acción'!FS18</f>
        <v>Subdirección de Determinantes en Salud</v>
      </c>
      <c r="D59" s="305"/>
      <c r="E59" s="305"/>
      <c r="F59" s="305"/>
      <c r="G59" s="305"/>
      <c r="H59" s="305"/>
      <c r="I59" s="305"/>
      <c r="J59" s="305"/>
      <c r="K59" s="305"/>
      <c r="L59" s="305"/>
      <c r="M59" s="306"/>
    </row>
    <row r="60" spans="1:13" ht="15.75" x14ac:dyDescent="0.25">
      <c r="A60" s="372"/>
      <c r="B60" s="105" t="s">
        <v>680</v>
      </c>
      <c r="C60" s="381" t="str">
        <f>'Plan de acción'!FV18</f>
        <v>amardila@saludcapital.gov.co</v>
      </c>
      <c r="D60" s="305"/>
      <c r="E60" s="305"/>
      <c r="F60" s="305"/>
      <c r="G60" s="305"/>
      <c r="H60" s="305"/>
      <c r="I60" s="305"/>
      <c r="J60" s="305"/>
      <c r="K60" s="305"/>
      <c r="L60" s="305"/>
      <c r="M60" s="306"/>
    </row>
    <row r="61" spans="1:13" ht="15.75" x14ac:dyDescent="0.25">
      <c r="A61" s="373"/>
      <c r="B61" s="105" t="s">
        <v>681</v>
      </c>
      <c r="C61" s="365" t="str">
        <f>'Plan de acción'!FU18</f>
        <v>3649090 ext 9047</v>
      </c>
      <c r="D61" s="305"/>
      <c r="E61" s="305"/>
      <c r="F61" s="305"/>
      <c r="G61" s="305"/>
      <c r="H61" s="305"/>
      <c r="I61" s="305"/>
      <c r="J61" s="305"/>
      <c r="K61" s="305"/>
      <c r="L61" s="305"/>
      <c r="M61" s="306"/>
    </row>
    <row r="62" spans="1:13" ht="21.75" customHeight="1" x14ac:dyDescent="0.25">
      <c r="A62" s="371" t="s">
        <v>682</v>
      </c>
      <c r="B62" s="105" t="s">
        <v>683</v>
      </c>
      <c r="C62" s="365" t="s">
        <v>758</v>
      </c>
      <c r="D62" s="305"/>
      <c r="E62" s="305"/>
      <c r="F62" s="305"/>
      <c r="G62" s="305"/>
      <c r="H62" s="305"/>
      <c r="I62" s="305"/>
      <c r="J62" s="305"/>
      <c r="K62" s="305"/>
      <c r="L62" s="305"/>
      <c r="M62" s="306"/>
    </row>
    <row r="63" spans="1:13" ht="21.75" customHeight="1" x14ac:dyDescent="0.25">
      <c r="A63" s="372"/>
      <c r="B63" s="105" t="s">
        <v>684</v>
      </c>
      <c r="C63" s="365" t="s">
        <v>759</v>
      </c>
      <c r="D63" s="305"/>
      <c r="E63" s="305"/>
      <c r="F63" s="305"/>
      <c r="G63" s="305"/>
      <c r="H63" s="305"/>
      <c r="I63" s="305"/>
      <c r="J63" s="305"/>
      <c r="K63" s="305"/>
      <c r="L63" s="305"/>
      <c r="M63" s="306"/>
    </row>
    <row r="64" spans="1:13" ht="21.75" customHeight="1" x14ac:dyDescent="0.25">
      <c r="A64" s="374"/>
      <c r="B64" s="107" t="s">
        <v>62</v>
      </c>
      <c r="C64" s="365" t="s">
        <v>379</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C65:M65"/>
    <mergeCell ref="J29:L29"/>
    <mergeCell ref="L46:M46"/>
    <mergeCell ref="F49:F50"/>
    <mergeCell ref="G49:J50"/>
    <mergeCell ref="L49:M50"/>
    <mergeCell ref="C52:M52"/>
    <mergeCell ref="C53:M53"/>
    <mergeCell ref="A56:A61"/>
    <mergeCell ref="A62:A64"/>
    <mergeCell ref="B1:M1"/>
    <mergeCell ref="C2:M2"/>
    <mergeCell ref="C3:M3"/>
    <mergeCell ref="I4:M4"/>
    <mergeCell ref="C5:M5"/>
    <mergeCell ref="C16:M16"/>
    <mergeCell ref="F22:I22"/>
    <mergeCell ref="C63:M63"/>
    <mergeCell ref="C64:M64"/>
    <mergeCell ref="A2:A14"/>
    <mergeCell ref="B17:B23"/>
    <mergeCell ref="A15:A55"/>
    <mergeCell ref="B24:B27"/>
    <mergeCell ref="B31:B33"/>
    <mergeCell ref="B34:B47"/>
    <mergeCell ref="B48:B51"/>
    <mergeCell ref="C11:M11"/>
    <mergeCell ref="C61:M61"/>
    <mergeCell ref="C62:M62"/>
    <mergeCell ref="C54:M54"/>
    <mergeCell ref="C55:M55"/>
    <mergeCell ref="C56:M56"/>
    <mergeCell ref="C57:M57"/>
    <mergeCell ref="C58:M58"/>
    <mergeCell ref="C59:M59"/>
    <mergeCell ref="C60:M60"/>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B8:B10"/>
    <mergeCell ref="C8:D8"/>
    <mergeCell ref="C9:D9"/>
    <mergeCell ref="C10:D10"/>
    <mergeCell ref="F8:G8"/>
    <mergeCell ref="F10:G1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3C47D"/>
    <outlinePr summaryBelow="0" summaryRight="0"/>
  </sheetPr>
  <dimension ref="A1:M65"/>
  <sheetViews>
    <sheetView zoomScale="90" zoomScaleNormal="9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760</v>
      </c>
      <c r="C1" s="305"/>
      <c r="D1" s="305"/>
      <c r="E1" s="305"/>
      <c r="F1" s="305"/>
      <c r="G1" s="305"/>
      <c r="H1" s="305"/>
      <c r="I1" s="305"/>
      <c r="J1" s="305"/>
      <c r="K1" s="305"/>
      <c r="L1" s="305"/>
      <c r="M1" s="306"/>
    </row>
    <row r="2" spans="1:13" ht="15.75" x14ac:dyDescent="0.25">
      <c r="A2" s="371" t="s">
        <v>588</v>
      </c>
      <c r="B2" s="63" t="s">
        <v>589</v>
      </c>
      <c r="C2" s="365" t="str">
        <f>'Plan de acción'!AR19</f>
        <v>Número de instrumentos adoptados para promover la eficiencia energética industrial</v>
      </c>
      <c r="D2" s="305"/>
      <c r="E2" s="305"/>
      <c r="F2" s="305"/>
      <c r="G2" s="305"/>
      <c r="H2" s="305"/>
      <c r="I2" s="305"/>
      <c r="J2" s="305"/>
      <c r="K2" s="305"/>
      <c r="L2" s="305"/>
      <c r="M2" s="306"/>
    </row>
    <row r="3" spans="1:13" ht="63" x14ac:dyDescent="0.25">
      <c r="A3" s="372"/>
      <c r="B3" s="64" t="s">
        <v>688</v>
      </c>
      <c r="C3" s="365" t="s">
        <v>761</v>
      </c>
      <c r="D3" s="305"/>
      <c r="E3" s="305"/>
      <c r="F3" s="305"/>
      <c r="G3" s="305"/>
      <c r="H3" s="305"/>
      <c r="I3" s="305"/>
      <c r="J3" s="305"/>
      <c r="K3" s="305"/>
      <c r="L3" s="305"/>
      <c r="M3" s="306"/>
    </row>
    <row r="4" spans="1:13" ht="15.75" x14ac:dyDescent="0.25">
      <c r="A4" s="372"/>
      <c r="B4" s="65" t="s">
        <v>58</v>
      </c>
      <c r="C4" s="66" t="str">
        <f>'Plan de acción'!AY19</f>
        <v>No</v>
      </c>
      <c r="D4" s="67"/>
      <c r="E4" s="68"/>
      <c r="F4" s="362" t="s">
        <v>59</v>
      </c>
      <c r="G4" s="306"/>
      <c r="H4" s="69" t="str">
        <f>'Plan de acción'!AZ19</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acción'!FQ19</f>
        <v>Hábitat</v>
      </c>
      <c r="D7" s="309"/>
      <c r="E7" s="70"/>
      <c r="F7" s="70"/>
      <c r="G7" s="71"/>
      <c r="H7" s="72" t="s">
        <v>62</v>
      </c>
      <c r="I7" s="365" t="str">
        <f>'Plan de acción'!FR19</f>
        <v>Secretaría Distrital de Hábitat</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762</v>
      </c>
      <c r="D11" s="305"/>
      <c r="E11" s="305"/>
      <c r="F11" s="305"/>
      <c r="G11" s="305"/>
      <c r="H11" s="305"/>
      <c r="I11" s="305"/>
      <c r="J11" s="305"/>
      <c r="K11" s="305"/>
      <c r="L11" s="305"/>
      <c r="M11" s="306"/>
    </row>
    <row r="12" spans="1:13" ht="165.75" customHeight="1" x14ac:dyDescent="0.25">
      <c r="A12" s="372"/>
      <c r="B12" s="65" t="s">
        <v>692</v>
      </c>
      <c r="C12" s="365" t="s">
        <v>763</v>
      </c>
      <c r="D12" s="305"/>
      <c r="E12" s="305"/>
      <c r="F12" s="305"/>
      <c r="G12" s="305"/>
      <c r="H12" s="305"/>
      <c r="I12" s="305"/>
      <c r="J12" s="305"/>
      <c r="K12" s="305"/>
      <c r="L12" s="305"/>
      <c r="M12" s="306"/>
    </row>
    <row r="13" spans="1:13" ht="63" x14ac:dyDescent="0.25">
      <c r="A13" s="372"/>
      <c r="B13" s="65" t="s">
        <v>694</v>
      </c>
      <c r="C13" s="365" t="s">
        <v>764</v>
      </c>
      <c r="D13" s="305"/>
      <c r="E13" s="305"/>
      <c r="F13" s="305"/>
      <c r="G13" s="305"/>
      <c r="H13" s="305"/>
      <c r="I13" s="305"/>
      <c r="J13" s="305"/>
      <c r="K13" s="305"/>
      <c r="L13" s="305"/>
      <c r="M13" s="306"/>
    </row>
    <row r="14" spans="1:13" ht="47.25" x14ac:dyDescent="0.25">
      <c r="A14" s="374"/>
      <c r="B14" s="63" t="s">
        <v>696</v>
      </c>
      <c r="C14" s="364" t="str">
        <f>'Plan de acción'!AU19</f>
        <v>7. Energía asequible y no contaminante</v>
      </c>
      <c r="D14" s="306"/>
      <c r="E14" s="75" t="s">
        <v>697</v>
      </c>
      <c r="F14" s="365" t="str">
        <f>'Plan de acción'!AV19</f>
        <v>7.b - Ampliar y mejorar los servicios energéticos para los países en desarrollo.</v>
      </c>
      <c r="G14" s="305"/>
      <c r="H14" s="305"/>
      <c r="I14" s="305"/>
      <c r="J14" s="305"/>
      <c r="K14" s="305"/>
      <c r="L14" s="305"/>
      <c r="M14" s="306"/>
    </row>
    <row r="15" spans="1:13" ht="15.75" x14ac:dyDescent="0.25">
      <c r="A15" s="371" t="s">
        <v>605</v>
      </c>
      <c r="B15" s="64" t="s">
        <v>47</v>
      </c>
      <c r="C15" s="365" t="str">
        <f>'Plan de acción'!AW19</f>
        <v>Ambiental</v>
      </c>
      <c r="D15" s="305"/>
      <c r="E15" s="305"/>
      <c r="F15" s="305"/>
      <c r="G15" s="305"/>
      <c r="H15" s="305"/>
      <c r="I15" s="305"/>
      <c r="J15" s="305"/>
      <c r="K15" s="305"/>
      <c r="L15" s="305"/>
      <c r="M15" s="306"/>
    </row>
    <row r="16" spans="1:13" ht="15.75" x14ac:dyDescent="0.25">
      <c r="A16" s="372"/>
      <c r="B16" s="65" t="s">
        <v>698</v>
      </c>
      <c r="C16" s="365" t="str">
        <f>'Plan de acción'!AS19</f>
        <v>Sumatoria de instrumentos adoptados para promover la eficiencia energética industrial</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376" t="s">
        <v>765</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118" t="s">
        <v>728</v>
      </c>
      <c r="J27" s="50" t="s">
        <v>617</v>
      </c>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acción'!BA19</f>
        <v>ND</v>
      </c>
      <c r="E29" s="47"/>
      <c r="F29" s="79" t="s">
        <v>628</v>
      </c>
      <c r="G29" s="85" t="str">
        <f>'Plan de acción'!BB19</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2029</v>
      </c>
      <c r="E32" s="94"/>
      <c r="F32" s="47" t="s">
        <v>633</v>
      </c>
      <c r="G32" s="50">
        <v>2045</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acción'!BE19</f>
        <v>0</v>
      </c>
      <c r="E36" s="50">
        <v>2023</v>
      </c>
      <c r="F36" s="50">
        <f>'Plan de acción'!BF19</f>
        <v>0</v>
      </c>
      <c r="G36" s="50">
        <v>2024</v>
      </c>
      <c r="H36" s="50">
        <f>'Plan de acción'!BG19</f>
        <v>0</v>
      </c>
      <c r="I36" s="50">
        <v>2025</v>
      </c>
      <c r="J36" s="50">
        <f>'Plan de acción'!BH19</f>
        <v>0</v>
      </c>
      <c r="K36" s="50">
        <v>2026</v>
      </c>
      <c r="L36" s="50">
        <f>'Plan de acción'!BI19</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acción'!BJ19</f>
        <v>0</v>
      </c>
      <c r="E38" s="50">
        <v>2028</v>
      </c>
      <c r="F38" s="50">
        <f>'Plan de acción'!BK19</f>
        <v>1</v>
      </c>
      <c r="G38" s="50">
        <v>2029</v>
      </c>
      <c r="H38" s="50">
        <f>'Plan de acción'!BL19</f>
        <v>0</v>
      </c>
      <c r="I38" s="50">
        <v>2030</v>
      </c>
      <c r="J38" s="50">
        <f>'Plan de acción'!BM19</f>
        <v>0</v>
      </c>
      <c r="K38" s="50">
        <v>2031</v>
      </c>
      <c r="L38" s="50">
        <f>'Plan de acción'!BN19</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acción'!BO19</f>
        <v>1</v>
      </c>
      <c r="E40" s="50">
        <v>2033</v>
      </c>
      <c r="F40" s="50">
        <f>'Plan de acción'!BP19</f>
        <v>0</v>
      </c>
      <c r="G40" s="50">
        <v>2034</v>
      </c>
      <c r="H40" s="50">
        <f>'Plan de acción'!BQ19</f>
        <v>0</v>
      </c>
      <c r="I40" s="50">
        <v>2035</v>
      </c>
      <c r="J40" s="50">
        <f>'Plan de acción'!BR19</f>
        <v>0</v>
      </c>
      <c r="K40" s="50">
        <v>2036</v>
      </c>
      <c r="L40" s="50">
        <f>'Plan de acción'!BS19</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acción'!BT19</f>
        <v>0</v>
      </c>
      <c r="E42" s="50">
        <v>2038</v>
      </c>
      <c r="F42" s="50">
        <f>'Plan de acción'!BU19</f>
        <v>0</v>
      </c>
      <c r="G42" s="50">
        <v>2039</v>
      </c>
      <c r="H42" s="50">
        <f>'Plan de acción'!BV19</f>
        <v>0</v>
      </c>
      <c r="I42" s="50">
        <v>2040</v>
      </c>
      <c r="J42" s="50">
        <f>'Plan de acción'!BW19</f>
        <v>1</v>
      </c>
      <c r="K42" s="50">
        <v>2041</v>
      </c>
      <c r="L42" s="50">
        <f>'Plan de acción'!BX19</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acción'!BY19</f>
        <v>0</v>
      </c>
      <c r="E44" s="50">
        <v>2043</v>
      </c>
      <c r="F44" s="50">
        <f>'Plan de acción'!BZ19</f>
        <v>0</v>
      </c>
      <c r="G44" s="50">
        <v>2044</v>
      </c>
      <c r="H44" s="50">
        <f>'Plan de acción'!CA19</f>
        <v>1</v>
      </c>
      <c r="I44" s="50">
        <v>2045</v>
      </c>
      <c r="J44" s="50">
        <f>'Plan de acción'!CB19</f>
        <v>0</v>
      </c>
      <c r="K44" s="50">
        <v>2046</v>
      </c>
      <c r="L44" s="50">
        <f>'Plan de acción'!CC19</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acción'!CD19</f>
        <v>0</v>
      </c>
      <c r="E46" s="50">
        <v>2048</v>
      </c>
      <c r="F46" s="50">
        <f>'Plan de acción'!CE19</f>
        <v>0</v>
      </c>
      <c r="G46" s="50">
        <v>2049</v>
      </c>
      <c r="H46" s="50">
        <f>'Plan de acción'!CF19</f>
        <v>0</v>
      </c>
      <c r="I46" s="50">
        <v>2050</v>
      </c>
      <c r="J46" s="50"/>
      <c r="K46" s="50"/>
      <c r="L46" s="366">
        <f>'Plan de acción'!CG19</f>
        <v>5</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766</v>
      </c>
      <c r="D52" s="305"/>
      <c r="E52" s="305"/>
      <c r="F52" s="305"/>
      <c r="G52" s="305"/>
      <c r="H52" s="305"/>
      <c r="I52" s="305"/>
      <c r="J52" s="305"/>
      <c r="K52" s="305"/>
      <c r="L52" s="305"/>
      <c r="M52" s="306"/>
    </row>
    <row r="53" spans="1:13" ht="31.5" x14ac:dyDescent="0.25">
      <c r="A53" s="372"/>
      <c r="B53" s="65" t="s">
        <v>704</v>
      </c>
      <c r="C53" s="365" t="s">
        <v>767</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acción'!FT19</f>
        <v>Neiber Yaneth Prieto Perilla</v>
      </c>
      <c r="D56" s="305"/>
      <c r="E56" s="305"/>
      <c r="F56" s="305"/>
      <c r="G56" s="305"/>
      <c r="H56" s="305"/>
      <c r="I56" s="305"/>
      <c r="J56" s="305"/>
      <c r="K56" s="305"/>
      <c r="L56" s="305"/>
      <c r="M56" s="306"/>
    </row>
    <row r="57" spans="1:13" ht="15.75" x14ac:dyDescent="0.25">
      <c r="A57" s="372"/>
      <c r="B57" s="105" t="s">
        <v>676</v>
      </c>
      <c r="C57" s="365" t="s">
        <v>731</v>
      </c>
      <c r="D57" s="305"/>
      <c r="E57" s="305"/>
      <c r="F57" s="305"/>
      <c r="G57" s="305"/>
      <c r="H57" s="305"/>
      <c r="I57" s="305"/>
      <c r="J57" s="305"/>
      <c r="K57" s="305"/>
      <c r="L57" s="305"/>
      <c r="M57" s="306"/>
    </row>
    <row r="58" spans="1:13" ht="15.75" x14ac:dyDescent="0.25">
      <c r="A58" s="372"/>
      <c r="B58" s="105" t="s">
        <v>678</v>
      </c>
      <c r="C58" s="365" t="str">
        <f>'Plan de acción'!FR19</f>
        <v>Secretaría Distrital de Hábitat</v>
      </c>
      <c r="D58" s="305"/>
      <c r="E58" s="305"/>
      <c r="F58" s="305"/>
      <c r="G58" s="305"/>
      <c r="H58" s="305"/>
      <c r="I58" s="305"/>
      <c r="J58" s="305"/>
      <c r="K58" s="305"/>
      <c r="L58" s="305"/>
      <c r="M58" s="306"/>
    </row>
    <row r="59" spans="1:13" ht="15.75" x14ac:dyDescent="0.25">
      <c r="A59" s="372"/>
      <c r="B59" s="106" t="s">
        <v>679</v>
      </c>
      <c r="C59" s="365" t="str">
        <f>'Plan de acción'!FS19</f>
        <v>Subdirección de Servicios Públicos</v>
      </c>
      <c r="D59" s="305"/>
      <c r="E59" s="305"/>
      <c r="F59" s="305"/>
      <c r="G59" s="305"/>
      <c r="H59" s="305"/>
      <c r="I59" s="305"/>
      <c r="J59" s="305"/>
      <c r="K59" s="305"/>
      <c r="L59" s="305"/>
      <c r="M59" s="306"/>
    </row>
    <row r="60" spans="1:13" ht="15.75" x14ac:dyDescent="0.25">
      <c r="A60" s="372"/>
      <c r="B60" s="105" t="s">
        <v>680</v>
      </c>
      <c r="C60" s="381" t="str">
        <f>'Plan de acción'!FV19</f>
        <v>yaneth.prieto@habitatbogota.gov.co</v>
      </c>
      <c r="D60" s="305"/>
      <c r="E60" s="305"/>
      <c r="F60" s="305"/>
      <c r="G60" s="305"/>
      <c r="H60" s="305"/>
      <c r="I60" s="305"/>
      <c r="J60" s="305"/>
      <c r="K60" s="305"/>
      <c r="L60" s="305"/>
      <c r="M60" s="306"/>
    </row>
    <row r="61" spans="1:13" ht="15.75" x14ac:dyDescent="0.25">
      <c r="A61" s="373"/>
      <c r="B61" s="105" t="s">
        <v>681</v>
      </c>
      <c r="C61" s="365" t="str">
        <f>'Plan de acción'!FU19</f>
        <v>3581600 ext. 1401</v>
      </c>
      <c r="D61" s="305"/>
      <c r="E61" s="305"/>
      <c r="F61" s="305"/>
      <c r="G61" s="305"/>
      <c r="H61" s="305"/>
      <c r="I61" s="305"/>
      <c r="J61" s="305"/>
      <c r="K61" s="305"/>
      <c r="L61" s="305"/>
      <c r="M61" s="306"/>
    </row>
    <row r="62" spans="1:13" ht="21.75" customHeight="1" x14ac:dyDescent="0.25">
      <c r="A62" s="371" t="s">
        <v>682</v>
      </c>
      <c r="B62" s="105" t="s">
        <v>683</v>
      </c>
      <c r="C62" s="365" t="s">
        <v>1386</v>
      </c>
      <c r="D62" s="305"/>
      <c r="E62" s="305"/>
      <c r="F62" s="305"/>
      <c r="G62" s="305"/>
      <c r="H62" s="305"/>
      <c r="I62" s="305"/>
      <c r="J62" s="305"/>
      <c r="K62" s="305"/>
      <c r="L62" s="305"/>
      <c r="M62" s="306"/>
    </row>
    <row r="63" spans="1:13" ht="21.75" customHeight="1" x14ac:dyDescent="0.25">
      <c r="A63" s="372"/>
      <c r="B63" s="105" t="s">
        <v>684</v>
      </c>
      <c r="C63" s="365" t="s">
        <v>1387</v>
      </c>
      <c r="D63" s="305"/>
      <c r="E63" s="305"/>
      <c r="F63" s="305"/>
      <c r="G63" s="305"/>
      <c r="H63" s="305"/>
      <c r="I63" s="305"/>
      <c r="J63" s="305"/>
      <c r="K63" s="305"/>
      <c r="L63" s="305"/>
      <c r="M63" s="306"/>
    </row>
    <row r="64" spans="1:13" ht="21.75" customHeight="1" x14ac:dyDescent="0.25">
      <c r="A64" s="374"/>
      <c r="B64" s="107" t="s">
        <v>62</v>
      </c>
      <c r="C64" s="365" t="s">
        <v>732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3C47D"/>
    <outlinePr summaryBelow="0" summaryRight="0"/>
  </sheetPr>
  <dimension ref="A1:M65"/>
  <sheetViews>
    <sheetView topLeftCell="A44" zoomScale="80" zoomScaleNormal="80" workbookViewId="0">
      <selection activeCell="C64" sqref="C64:M64"/>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768</v>
      </c>
      <c r="C1" s="305"/>
      <c r="D1" s="305"/>
      <c r="E1" s="305"/>
      <c r="F1" s="305"/>
      <c r="G1" s="305"/>
      <c r="H1" s="305"/>
      <c r="I1" s="305"/>
      <c r="J1" s="305"/>
      <c r="K1" s="305"/>
      <c r="L1" s="305"/>
      <c r="M1" s="306"/>
    </row>
    <row r="2" spans="1:13" ht="15.75" x14ac:dyDescent="0.25">
      <c r="A2" s="371" t="s">
        <v>588</v>
      </c>
      <c r="B2" s="63" t="s">
        <v>589</v>
      </c>
      <c r="C2" s="365" t="str">
        <f>'Plan de acción'!AR20</f>
        <v>Número de instrumentos adoptados sobre las medidas de ecourbanismo y construcción sostenbile a implementar en el Distrito.</v>
      </c>
      <c r="D2" s="305"/>
      <c r="E2" s="305"/>
      <c r="F2" s="305"/>
      <c r="G2" s="305"/>
      <c r="H2" s="305"/>
      <c r="I2" s="305"/>
      <c r="J2" s="305"/>
      <c r="K2" s="305"/>
      <c r="L2" s="305"/>
      <c r="M2" s="306"/>
    </row>
    <row r="3" spans="1:13" ht="63" x14ac:dyDescent="0.25">
      <c r="A3" s="372"/>
      <c r="B3" s="64" t="s">
        <v>688</v>
      </c>
      <c r="C3" s="365" t="s">
        <v>769</v>
      </c>
      <c r="D3" s="305"/>
      <c r="E3" s="305"/>
      <c r="F3" s="305"/>
      <c r="G3" s="305"/>
      <c r="H3" s="305"/>
      <c r="I3" s="305"/>
      <c r="J3" s="305"/>
      <c r="K3" s="305"/>
      <c r="L3" s="305"/>
      <c r="M3" s="306"/>
    </row>
    <row r="4" spans="1:13" ht="15.75" x14ac:dyDescent="0.25">
      <c r="A4" s="372"/>
      <c r="B4" s="65" t="s">
        <v>58</v>
      </c>
      <c r="C4" s="66" t="str">
        <f>'Plan de acción'!AY20</f>
        <v>No</v>
      </c>
      <c r="D4" s="67"/>
      <c r="E4" s="68"/>
      <c r="F4" s="362" t="s">
        <v>59</v>
      </c>
      <c r="G4" s="306"/>
      <c r="H4" s="69" t="str">
        <f>'Plan de acción'!AZ20</f>
        <v>ND</v>
      </c>
      <c r="I4" s="358"/>
      <c r="J4" s="357"/>
      <c r="K4" s="357"/>
      <c r="L4" s="357"/>
      <c r="M4" s="342"/>
    </row>
    <row r="5" spans="1:13" ht="31.5" x14ac:dyDescent="0.25">
      <c r="A5" s="372"/>
      <c r="B5" s="65" t="s">
        <v>593</v>
      </c>
      <c r="C5" s="390" t="s">
        <v>770</v>
      </c>
      <c r="D5" s="305"/>
      <c r="E5" s="305"/>
      <c r="F5" s="305"/>
      <c r="G5" s="305"/>
      <c r="H5" s="305"/>
      <c r="I5" s="305"/>
      <c r="J5" s="305"/>
      <c r="K5" s="305"/>
      <c r="L5" s="305"/>
      <c r="M5" s="306"/>
    </row>
    <row r="6" spans="1:13" ht="15.75" x14ac:dyDescent="0.25">
      <c r="A6" s="372"/>
      <c r="B6" s="65" t="s">
        <v>595</v>
      </c>
      <c r="C6" s="364" t="s">
        <v>771</v>
      </c>
      <c r="D6" s="305"/>
      <c r="E6" s="305"/>
      <c r="F6" s="305"/>
      <c r="G6" s="305"/>
      <c r="H6" s="305"/>
      <c r="I6" s="305"/>
      <c r="J6" s="305"/>
      <c r="K6" s="305"/>
      <c r="L6" s="305"/>
      <c r="M6" s="306"/>
    </row>
    <row r="7" spans="1:13" ht="15.75" x14ac:dyDescent="0.25">
      <c r="A7" s="372"/>
      <c r="B7" s="65" t="s">
        <v>597</v>
      </c>
      <c r="C7" s="365" t="str">
        <f>'Plan de acción'!FQ20</f>
        <v>Planeación</v>
      </c>
      <c r="D7" s="309"/>
      <c r="E7" s="70"/>
      <c r="F7" s="70"/>
      <c r="G7" s="71"/>
      <c r="H7" s="72" t="s">
        <v>62</v>
      </c>
      <c r="I7" s="365" t="str">
        <f>'Plan de acción'!FR20</f>
        <v>Secretaria Distrital de Planeación</v>
      </c>
      <c r="J7" s="305"/>
      <c r="K7" s="305"/>
      <c r="L7" s="305"/>
      <c r="M7" s="306"/>
    </row>
    <row r="8" spans="1:13" ht="15.75" x14ac:dyDescent="0.25">
      <c r="A8" s="372"/>
      <c r="B8" s="359" t="s">
        <v>599</v>
      </c>
      <c r="C8" s="358" t="s">
        <v>732</v>
      </c>
      <c r="D8" s="346"/>
      <c r="E8" s="73"/>
      <c r="F8" s="358" t="s">
        <v>598</v>
      </c>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9.75" customHeight="1" x14ac:dyDescent="0.25">
      <c r="A11" s="372"/>
      <c r="B11" s="65" t="s">
        <v>603</v>
      </c>
      <c r="C11" s="386" t="s">
        <v>772</v>
      </c>
      <c r="D11" s="305"/>
      <c r="E11" s="305"/>
      <c r="F11" s="305"/>
      <c r="G11" s="305"/>
      <c r="H11" s="305"/>
      <c r="I11" s="305"/>
      <c r="J11" s="305"/>
      <c r="K11" s="305"/>
      <c r="L11" s="305"/>
      <c r="M11" s="306"/>
    </row>
    <row r="12" spans="1:13" ht="113.25" customHeight="1" x14ac:dyDescent="0.25">
      <c r="A12" s="372"/>
      <c r="B12" s="65" t="s">
        <v>692</v>
      </c>
      <c r="C12" s="386" t="s">
        <v>773</v>
      </c>
      <c r="D12" s="305"/>
      <c r="E12" s="305"/>
      <c r="F12" s="305"/>
      <c r="G12" s="305"/>
      <c r="H12" s="305"/>
      <c r="I12" s="305"/>
      <c r="J12" s="305"/>
      <c r="K12" s="305"/>
      <c r="L12" s="305"/>
      <c r="M12" s="306"/>
    </row>
    <row r="13" spans="1:13" ht="63" x14ac:dyDescent="0.25">
      <c r="A13" s="372"/>
      <c r="B13" s="65" t="s">
        <v>694</v>
      </c>
      <c r="C13" s="365" t="s">
        <v>774</v>
      </c>
      <c r="D13" s="305"/>
      <c r="E13" s="305"/>
      <c r="F13" s="305"/>
      <c r="G13" s="305"/>
      <c r="H13" s="305"/>
      <c r="I13" s="305"/>
      <c r="J13" s="305"/>
      <c r="K13" s="305"/>
      <c r="L13" s="305"/>
      <c r="M13" s="306"/>
    </row>
    <row r="14" spans="1:13" ht="47.25" x14ac:dyDescent="0.25">
      <c r="A14" s="374"/>
      <c r="B14" s="63" t="s">
        <v>696</v>
      </c>
      <c r="C14" s="364" t="str">
        <f>'Plan de acción'!AU20</f>
        <v>11. Ciudades y comunidades sostenibles</v>
      </c>
      <c r="D14" s="306"/>
      <c r="E14" s="75" t="s">
        <v>697</v>
      </c>
      <c r="F14" s="365" t="str">
        <f>'Plan de acción'!AV20</f>
        <v>11.3  - Urbanización inclusiva y sostenible</v>
      </c>
      <c r="G14" s="305"/>
      <c r="H14" s="305"/>
      <c r="I14" s="305"/>
      <c r="J14" s="305"/>
      <c r="K14" s="305"/>
      <c r="L14" s="305"/>
      <c r="M14" s="306"/>
    </row>
    <row r="15" spans="1:13" ht="15.75" x14ac:dyDescent="0.25">
      <c r="A15" s="371" t="s">
        <v>605</v>
      </c>
      <c r="B15" s="64" t="s">
        <v>47</v>
      </c>
      <c r="C15" s="365" t="str">
        <f>'Plan de acción'!AW20</f>
        <v>Ambiental</v>
      </c>
      <c r="D15" s="305"/>
      <c r="E15" s="305"/>
      <c r="F15" s="305"/>
      <c r="G15" s="305"/>
      <c r="H15" s="305"/>
      <c r="I15" s="305"/>
      <c r="J15" s="305"/>
      <c r="K15" s="305"/>
      <c r="L15" s="305"/>
      <c r="M15" s="306"/>
    </row>
    <row r="16" spans="1:13" ht="15.75" x14ac:dyDescent="0.25">
      <c r="A16" s="372"/>
      <c r="B16" s="65" t="s">
        <v>698</v>
      </c>
      <c r="C16" s="365" t="str">
        <f>'Plan de acción'!AS20</f>
        <v>Sumatoria de instrumentos adoptados sobre las medidas de ecourbanismo y construcción sostenbile a implementar en el Distrito.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775</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acción'!BA20</f>
        <v>ND</v>
      </c>
      <c r="E29" s="47"/>
      <c r="F29" s="79" t="s">
        <v>628</v>
      </c>
      <c r="G29" s="85" t="str">
        <f>'Plan de acción'!BB20</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2023</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acción'!BE20</f>
        <v>1</v>
      </c>
      <c r="E36" s="50">
        <v>2023</v>
      </c>
      <c r="F36" s="50">
        <f>'Plan de acción'!BF20</f>
        <v>0</v>
      </c>
      <c r="G36" s="50">
        <v>2024</v>
      </c>
      <c r="H36" s="50">
        <f>'Plan de acción'!BG20</f>
        <v>0</v>
      </c>
      <c r="I36" s="50">
        <v>2025</v>
      </c>
      <c r="J36" s="50">
        <f>'Plan de acción'!BH20</f>
        <v>0</v>
      </c>
      <c r="K36" s="50">
        <v>2026</v>
      </c>
      <c r="L36" s="50">
        <f>'Plan de acción'!BI20</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acción'!BJ20</f>
        <v>0</v>
      </c>
      <c r="E38" s="50">
        <v>2028</v>
      </c>
      <c r="F38" s="50">
        <f>'Plan de acción'!BK20</f>
        <v>0</v>
      </c>
      <c r="G38" s="50">
        <v>2029</v>
      </c>
      <c r="H38" s="50">
        <f>'Plan de acción'!BL20</f>
        <v>0</v>
      </c>
      <c r="I38" s="50">
        <v>2030</v>
      </c>
      <c r="J38" s="50">
        <f>'Plan de acción'!BM20</f>
        <v>0</v>
      </c>
      <c r="K38" s="50">
        <v>2031</v>
      </c>
      <c r="L38" s="50">
        <f>'Plan de acción'!BN20</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acción'!BO20</f>
        <v>0</v>
      </c>
      <c r="E40" s="50">
        <v>2033</v>
      </c>
      <c r="F40" s="50">
        <f>'Plan de acción'!BP20</f>
        <v>0</v>
      </c>
      <c r="G40" s="50">
        <v>2034</v>
      </c>
      <c r="H40" s="50">
        <f>'Plan de acción'!BQ20</f>
        <v>0</v>
      </c>
      <c r="I40" s="50">
        <v>2035</v>
      </c>
      <c r="J40" s="50">
        <f>'Plan de acción'!BR20</f>
        <v>0</v>
      </c>
      <c r="K40" s="50">
        <v>2036</v>
      </c>
      <c r="L40" s="50">
        <f>'Plan de acción'!BS20</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acción'!BT20</f>
        <v>0</v>
      </c>
      <c r="E42" s="50">
        <v>2038</v>
      </c>
      <c r="F42" s="50">
        <f>'Plan de acción'!BU20</f>
        <v>0</v>
      </c>
      <c r="G42" s="50">
        <v>2039</v>
      </c>
      <c r="H42" s="50">
        <f>'Plan de acción'!BV20</f>
        <v>0</v>
      </c>
      <c r="I42" s="50">
        <v>2040</v>
      </c>
      <c r="J42" s="50">
        <f>'Plan de acción'!BW20</f>
        <v>0</v>
      </c>
      <c r="K42" s="50">
        <v>2041</v>
      </c>
      <c r="L42" s="50">
        <f>'Plan de acción'!BX20</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acción'!BY20</f>
        <v>0</v>
      </c>
      <c r="E44" s="50">
        <v>2043</v>
      </c>
      <c r="F44" s="50">
        <f>'Plan de acción'!BZ20</f>
        <v>0</v>
      </c>
      <c r="G44" s="50">
        <v>2044</v>
      </c>
      <c r="H44" s="50">
        <f>'Plan de acción'!CA20</f>
        <v>0</v>
      </c>
      <c r="I44" s="50">
        <v>2045</v>
      </c>
      <c r="J44" s="50">
        <f>'Plan de acción'!CB20</f>
        <v>0</v>
      </c>
      <c r="K44" s="50">
        <v>2046</v>
      </c>
      <c r="L44" s="50">
        <f>'Plan de acción'!CC10</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acción'!CD20</f>
        <v>0</v>
      </c>
      <c r="E46" s="50">
        <v>2048</v>
      </c>
      <c r="F46" s="50">
        <f>'Plan de acción'!CE20</f>
        <v>0</v>
      </c>
      <c r="G46" s="50">
        <v>2049</v>
      </c>
      <c r="H46" s="50">
        <f>'Plan de acción'!CF20</f>
        <v>0</v>
      </c>
      <c r="I46" s="50">
        <v>2050</v>
      </c>
      <c r="J46" s="50"/>
      <c r="K46" s="50"/>
      <c r="L46" s="366">
        <f>'Plan de acción'!CG20</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776</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87" t="s">
        <v>777</v>
      </c>
      <c r="D52" s="305"/>
      <c r="E52" s="305"/>
      <c r="F52" s="305"/>
      <c r="G52" s="305"/>
      <c r="H52" s="305"/>
      <c r="I52" s="305"/>
      <c r="J52" s="305"/>
      <c r="K52" s="305"/>
      <c r="L52" s="305"/>
      <c r="M52" s="306"/>
    </row>
    <row r="53" spans="1:13" ht="31.5" x14ac:dyDescent="0.25">
      <c r="A53" s="372"/>
      <c r="B53" s="65" t="s">
        <v>704</v>
      </c>
      <c r="C53" s="388" t="s">
        <v>778</v>
      </c>
      <c r="D53" s="305"/>
      <c r="E53" s="305"/>
      <c r="F53" s="305"/>
      <c r="G53" s="305"/>
      <c r="H53" s="305"/>
      <c r="I53" s="305"/>
      <c r="J53" s="305"/>
      <c r="K53" s="305"/>
      <c r="L53" s="305"/>
      <c r="M53" s="306"/>
    </row>
    <row r="54" spans="1:13" ht="15.75" x14ac:dyDescent="0.25">
      <c r="A54" s="372"/>
      <c r="B54" s="65" t="s">
        <v>672</v>
      </c>
      <c r="C54" s="365">
        <v>0</v>
      </c>
      <c r="D54" s="305"/>
      <c r="E54" s="305"/>
      <c r="F54" s="305"/>
      <c r="G54" s="305"/>
      <c r="H54" s="305"/>
      <c r="I54" s="305"/>
      <c r="J54" s="305"/>
      <c r="K54" s="305"/>
      <c r="L54" s="305"/>
      <c r="M54" s="306"/>
    </row>
    <row r="55" spans="1:13" ht="15.75" x14ac:dyDescent="0.25">
      <c r="A55" s="374"/>
      <c r="B55" s="65" t="s">
        <v>673</v>
      </c>
      <c r="C55" s="365">
        <v>2023</v>
      </c>
      <c r="D55" s="305"/>
      <c r="E55" s="305"/>
      <c r="F55" s="305"/>
      <c r="G55" s="305"/>
      <c r="H55" s="305"/>
      <c r="I55" s="305"/>
      <c r="J55" s="305"/>
      <c r="K55" s="305"/>
      <c r="L55" s="305"/>
      <c r="M55" s="306"/>
    </row>
    <row r="56" spans="1:13" ht="15.75" x14ac:dyDescent="0.25">
      <c r="A56" s="371" t="s">
        <v>674</v>
      </c>
      <c r="B56" s="105" t="s">
        <v>675</v>
      </c>
      <c r="C56" s="365" t="str">
        <f>'Plan de acción'!FT20</f>
        <v>Alejandro Gómez Cubillos</v>
      </c>
      <c r="D56" s="305"/>
      <c r="E56" s="305"/>
      <c r="F56" s="305"/>
      <c r="G56" s="305"/>
      <c r="H56" s="305"/>
      <c r="I56" s="305"/>
      <c r="J56" s="305"/>
      <c r="K56" s="305"/>
      <c r="L56" s="305"/>
      <c r="M56" s="306"/>
    </row>
    <row r="57" spans="1:13" ht="15.75" x14ac:dyDescent="0.25">
      <c r="A57" s="372"/>
      <c r="B57" s="105" t="s">
        <v>676</v>
      </c>
      <c r="C57" s="365" t="s">
        <v>779</v>
      </c>
      <c r="D57" s="305"/>
      <c r="E57" s="305"/>
      <c r="F57" s="305"/>
      <c r="G57" s="305"/>
      <c r="H57" s="305"/>
      <c r="I57" s="305"/>
      <c r="J57" s="305"/>
      <c r="K57" s="305"/>
      <c r="L57" s="305"/>
      <c r="M57" s="306"/>
    </row>
    <row r="58" spans="1:13" ht="15.75" x14ac:dyDescent="0.25">
      <c r="A58" s="372"/>
      <c r="B58" s="105" t="s">
        <v>678</v>
      </c>
      <c r="C58" s="365" t="str">
        <f>'Plan de acción'!FR20</f>
        <v>Secretaria Distrital de Planeación</v>
      </c>
      <c r="D58" s="305"/>
      <c r="E58" s="305"/>
      <c r="F58" s="305"/>
      <c r="G58" s="305"/>
      <c r="H58" s="305"/>
      <c r="I58" s="305"/>
      <c r="J58" s="305"/>
      <c r="K58" s="305"/>
      <c r="L58" s="305"/>
      <c r="M58" s="306"/>
    </row>
    <row r="59" spans="1:13" ht="15.75" x14ac:dyDescent="0.25">
      <c r="A59" s="372"/>
      <c r="B59" s="106" t="s">
        <v>679</v>
      </c>
      <c r="C59" s="365" t="str">
        <f>'Plan de acción'!FS20</f>
        <v>Subdirección de Ecourbanismo y Construcción Sostenible</v>
      </c>
      <c r="D59" s="305"/>
      <c r="E59" s="305"/>
      <c r="F59" s="305"/>
      <c r="G59" s="305"/>
      <c r="H59" s="305"/>
      <c r="I59" s="305"/>
      <c r="J59" s="305"/>
      <c r="K59" s="305"/>
      <c r="L59" s="305"/>
      <c r="M59" s="306"/>
    </row>
    <row r="60" spans="1:13" ht="15.75" x14ac:dyDescent="0.25">
      <c r="A60" s="372"/>
      <c r="B60" s="105" t="s">
        <v>680</v>
      </c>
      <c r="C60" s="370" t="str">
        <f>'Plan de acción'!FV20</f>
        <v>agomezc@sdp.gov.co</v>
      </c>
      <c r="D60" s="305"/>
      <c r="E60" s="305"/>
      <c r="F60" s="305"/>
      <c r="G60" s="305"/>
      <c r="H60" s="305"/>
      <c r="I60" s="305"/>
      <c r="J60" s="305"/>
      <c r="K60" s="305"/>
      <c r="L60" s="305"/>
      <c r="M60" s="306"/>
    </row>
    <row r="61" spans="1:13" ht="15.75" x14ac:dyDescent="0.25">
      <c r="A61" s="373"/>
      <c r="B61" s="105" t="s">
        <v>681</v>
      </c>
      <c r="C61" s="365">
        <f>'Plan de acción'!FU20</f>
        <v>3358133</v>
      </c>
      <c r="D61" s="305"/>
      <c r="E61" s="305"/>
      <c r="F61" s="305"/>
      <c r="G61" s="305"/>
      <c r="H61" s="305"/>
      <c r="I61" s="305"/>
      <c r="J61" s="305"/>
      <c r="K61" s="305"/>
      <c r="L61" s="305"/>
      <c r="M61" s="306"/>
    </row>
    <row r="62" spans="1:13" ht="21.75" customHeight="1" x14ac:dyDescent="0.25">
      <c r="A62" s="371" t="s">
        <v>682</v>
      </c>
      <c r="B62" s="134" t="s">
        <v>683</v>
      </c>
      <c r="C62" s="389" t="s">
        <v>1411</v>
      </c>
      <c r="D62" s="305"/>
      <c r="E62" s="305"/>
      <c r="F62" s="305"/>
      <c r="G62" s="305"/>
      <c r="H62" s="305"/>
      <c r="I62" s="305"/>
      <c r="J62" s="305"/>
      <c r="K62" s="305"/>
      <c r="L62" s="305"/>
      <c r="M62" s="306"/>
    </row>
    <row r="63" spans="1:13" ht="21.75" customHeight="1" x14ac:dyDescent="0.25">
      <c r="A63" s="372"/>
      <c r="B63" s="134" t="s">
        <v>684</v>
      </c>
      <c r="C63" s="389" t="s">
        <v>1412</v>
      </c>
      <c r="D63" s="305"/>
      <c r="E63" s="305"/>
      <c r="F63" s="305"/>
      <c r="G63" s="305"/>
      <c r="H63" s="305"/>
      <c r="I63" s="305"/>
      <c r="J63" s="305"/>
      <c r="K63" s="305"/>
      <c r="L63" s="305"/>
      <c r="M63" s="306"/>
    </row>
    <row r="64" spans="1:13" ht="21.75" customHeight="1" x14ac:dyDescent="0.25">
      <c r="A64" s="374"/>
      <c r="B64" s="135" t="s">
        <v>62</v>
      </c>
      <c r="C64" s="389" t="s">
        <v>22</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3C47D"/>
    <outlinePr summaryBelow="0" summaryRight="0"/>
  </sheetPr>
  <dimension ref="A1:M65"/>
  <sheetViews>
    <sheetView topLeftCell="A42" zoomScale="80" zoomScaleNormal="80" workbookViewId="0">
      <selection activeCell="C59" sqref="C59:M59"/>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780</v>
      </c>
      <c r="C1" s="305"/>
      <c r="D1" s="305"/>
      <c r="E1" s="305"/>
      <c r="F1" s="305"/>
      <c r="G1" s="305"/>
      <c r="H1" s="305"/>
      <c r="I1" s="305"/>
      <c r="J1" s="305"/>
      <c r="K1" s="305"/>
      <c r="L1" s="305"/>
      <c r="M1" s="306"/>
    </row>
    <row r="2" spans="1:13" ht="15.75" x14ac:dyDescent="0.25">
      <c r="A2" s="371" t="s">
        <v>588</v>
      </c>
      <c r="B2" s="63" t="s">
        <v>589</v>
      </c>
      <c r="C2" s="365" t="str">
        <f>'Plan de acción'!AR21</f>
        <v>Porcentaje de avance en la implementación de proyectos orientados a la gestión integral de la energía y el espacio urbano en zonas de bajas y ultra-bajas emisiones, así como otras zonas del distrito</v>
      </c>
      <c r="D2" s="305"/>
      <c r="E2" s="305"/>
      <c r="F2" s="305"/>
      <c r="G2" s="305"/>
      <c r="H2" s="305"/>
      <c r="I2" s="305"/>
      <c r="J2" s="305"/>
      <c r="K2" s="305"/>
      <c r="L2" s="305"/>
      <c r="M2" s="306"/>
    </row>
    <row r="3" spans="1:13" ht="63" x14ac:dyDescent="0.25">
      <c r="A3" s="372"/>
      <c r="B3" s="64" t="s">
        <v>688</v>
      </c>
      <c r="C3" s="365" t="s">
        <v>781</v>
      </c>
      <c r="D3" s="305"/>
      <c r="E3" s="305"/>
      <c r="F3" s="305"/>
      <c r="G3" s="305"/>
      <c r="H3" s="305"/>
      <c r="I3" s="305"/>
      <c r="J3" s="305"/>
      <c r="K3" s="305"/>
      <c r="L3" s="305"/>
      <c r="M3" s="306"/>
    </row>
    <row r="4" spans="1:13" ht="15.75" x14ac:dyDescent="0.25">
      <c r="A4" s="372"/>
      <c r="B4" s="65" t="s">
        <v>58</v>
      </c>
      <c r="C4" s="66" t="str">
        <f>'Plan de acción'!AY21</f>
        <v>Si</v>
      </c>
      <c r="D4" s="67"/>
      <c r="E4" s="68"/>
      <c r="F4" s="362" t="s">
        <v>59</v>
      </c>
      <c r="G4" s="306"/>
      <c r="H4" s="69">
        <f>'Plan de acción'!AZ21</f>
        <v>272</v>
      </c>
      <c r="I4" s="358"/>
      <c r="J4" s="357"/>
      <c r="K4" s="357"/>
      <c r="L4" s="357"/>
      <c r="M4" s="342"/>
    </row>
    <row r="5" spans="1:13" ht="31.5" x14ac:dyDescent="0.25">
      <c r="A5" s="372"/>
      <c r="B5" s="65" t="s">
        <v>593</v>
      </c>
      <c r="C5" s="364" t="s">
        <v>782</v>
      </c>
      <c r="D5" s="305"/>
      <c r="E5" s="305"/>
      <c r="F5" s="305"/>
      <c r="G5" s="305"/>
      <c r="H5" s="305"/>
      <c r="I5" s="305"/>
      <c r="J5" s="305"/>
      <c r="K5" s="305"/>
      <c r="L5" s="305"/>
      <c r="M5" s="306"/>
    </row>
    <row r="6" spans="1:13" ht="15.75" x14ac:dyDescent="0.25">
      <c r="A6" s="372"/>
      <c r="B6" s="65" t="s">
        <v>595</v>
      </c>
      <c r="C6" s="364" t="s">
        <v>783</v>
      </c>
      <c r="D6" s="305"/>
      <c r="E6" s="305"/>
      <c r="F6" s="305"/>
      <c r="G6" s="305"/>
      <c r="H6" s="305"/>
      <c r="I6" s="305"/>
      <c r="J6" s="305"/>
      <c r="K6" s="305"/>
      <c r="L6" s="305"/>
      <c r="M6" s="306"/>
    </row>
    <row r="7" spans="1:13" ht="15.75" x14ac:dyDescent="0.25">
      <c r="A7" s="372"/>
      <c r="B7" s="65" t="s">
        <v>597</v>
      </c>
      <c r="C7" s="365" t="str">
        <f>'Plan de acción'!FQ21</f>
        <v>Ambiente</v>
      </c>
      <c r="D7" s="309"/>
      <c r="E7" s="70"/>
      <c r="F7" s="70"/>
      <c r="G7" s="71"/>
      <c r="H7" s="72" t="s">
        <v>62</v>
      </c>
      <c r="I7" s="365" t="str">
        <f>'Plan de acción'!FR21</f>
        <v>Secretaría Distrital de Ambiente</v>
      </c>
      <c r="J7" s="305"/>
      <c r="K7" s="305"/>
      <c r="L7" s="305"/>
      <c r="M7" s="306"/>
    </row>
    <row r="8" spans="1:13" ht="15.75" x14ac:dyDescent="0.25">
      <c r="A8" s="372"/>
      <c r="B8" s="359" t="s">
        <v>599</v>
      </c>
      <c r="C8" s="358" t="s">
        <v>193</v>
      </c>
      <c r="D8" s="346"/>
      <c r="E8" s="73"/>
      <c r="F8" s="358" t="s">
        <v>22</v>
      </c>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73.150000000000006" customHeight="1" x14ac:dyDescent="0.25">
      <c r="A11" s="372"/>
      <c r="B11" s="65" t="s">
        <v>603</v>
      </c>
      <c r="C11" s="365" t="s">
        <v>784</v>
      </c>
      <c r="D11" s="305"/>
      <c r="E11" s="305"/>
      <c r="F11" s="305"/>
      <c r="G11" s="305"/>
      <c r="H11" s="305"/>
      <c r="I11" s="305"/>
      <c r="J11" s="305"/>
      <c r="K11" s="305"/>
      <c r="L11" s="305"/>
      <c r="M11" s="306"/>
    </row>
    <row r="12" spans="1:13" ht="31.5" x14ac:dyDescent="0.25">
      <c r="A12" s="372"/>
      <c r="B12" s="65" t="s">
        <v>692</v>
      </c>
      <c r="C12" s="365" t="s">
        <v>785</v>
      </c>
      <c r="D12" s="305"/>
      <c r="E12" s="305"/>
      <c r="F12" s="305"/>
      <c r="G12" s="305"/>
      <c r="H12" s="305"/>
      <c r="I12" s="305"/>
      <c r="J12" s="305"/>
      <c r="K12" s="305"/>
      <c r="L12" s="305"/>
      <c r="M12" s="306"/>
    </row>
    <row r="13" spans="1:13" ht="63" x14ac:dyDescent="0.25">
      <c r="A13" s="372"/>
      <c r="B13" s="65" t="s">
        <v>694</v>
      </c>
      <c r="C13" s="365" t="s">
        <v>786</v>
      </c>
      <c r="D13" s="305"/>
      <c r="E13" s="305"/>
      <c r="F13" s="305"/>
      <c r="G13" s="305"/>
      <c r="H13" s="305"/>
      <c r="I13" s="305"/>
      <c r="J13" s="305"/>
      <c r="K13" s="305"/>
      <c r="L13" s="305"/>
      <c r="M13" s="306"/>
    </row>
    <row r="14" spans="1:13" ht="47.25" x14ac:dyDescent="0.25">
      <c r="A14" s="374"/>
      <c r="B14" s="63" t="s">
        <v>696</v>
      </c>
      <c r="C14" s="364" t="str">
        <f>'Plan de acción'!AU21</f>
        <v>13.  Acción por el clima</v>
      </c>
      <c r="D14" s="306"/>
      <c r="E14" s="75" t="s">
        <v>697</v>
      </c>
      <c r="F14" s="365" t="str">
        <f>'Plan de acción'!AV21</f>
        <v>13.2 - Integrar medidas de cambio climático</v>
      </c>
      <c r="G14" s="305"/>
      <c r="H14" s="305"/>
      <c r="I14" s="305"/>
      <c r="J14" s="305"/>
      <c r="K14" s="305"/>
      <c r="L14" s="305"/>
      <c r="M14" s="306"/>
    </row>
    <row r="15" spans="1:13" ht="15.75" x14ac:dyDescent="0.25">
      <c r="A15" s="371" t="s">
        <v>605</v>
      </c>
      <c r="B15" s="64" t="s">
        <v>47</v>
      </c>
      <c r="C15" s="365" t="str">
        <f>'Plan de acción'!AW21</f>
        <v>Ambiental</v>
      </c>
      <c r="D15" s="305"/>
      <c r="E15" s="305"/>
      <c r="F15" s="305"/>
      <c r="G15" s="305"/>
      <c r="H15" s="305"/>
      <c r="I15" s="305"/>
      <c r="J15" s="305"/>
      <c r="K15" s="305"/>
      <c r="L15" s="305"/>
      <c r="M15" s="306"/>
    </row>
    <row r="16" spans="1:13" ht="15.75" x14ac:dyDescent="0.25">
      <c r="A16" s="372"/>
      <c r="B16" s="65" t="s">
        <v>698</v>
      </c>
      <c r="C16" s="365" t="str">
        <f>'Plan de acción'!AS21</f>
        <v>(Número de los proyectos en implementación orientados a la gestión integral de la energía y el espacio urbano en zonas de bajas y ultra-bajas y otras zonas / Número total de proyectos a implementar y que incentiven la gestión integral de la energía y el espacio urbano en zonas de bajas y ultra bajas emisiones y otras zonas) *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787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acción'!BA21</f>
        <v>ND</v>
      </c>
      <c r="E29" s="47"/>
      <c r="F29" s="79" t="s">
        <v>628</v>
      </c>
      <c r="G29" s="85" t="str">
        <f>'Plan de acción'!BB21</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acción'!BE21</f>
        <v>0.1</v>
      </c>
      <c r="E36" s="50">
        <v>2023</v>
      </c>
      <c r="F36" s="112">
        <f>'Plan de acción'!BF21</f>
        <v>0.2</v>
      </c>
      <c r="G36" s="50">
        <v>2024</v>
      </c>
      <c r="H36" s="112">
        <f>'Plan de acción'!BG21</f>
        <v>0.3</v>
      </c>
      <c r="I36" s="50">
        <v>2025</v>
      </c>
      <c r="J36" s="112">
        <f>'Plan de acción'!BH21</f>
        <v>0.4</v>
      </c>
      <c r="K36" s="50">
        <v>2026</v>
      </c>
      <c r="L36" s="112">
        <f>'Plan de acción'!BI21</f>
        <v>0.6</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acción'!BJ21</f>
        <v>0.7</v>
      </c>
      <c r="E38" s="50">
        <v>2028</v>
      </c>
      <c r="F38" s="112">
        <f>'Plan de acción'!BK21</f>
        <v>0.8</v>
      </c>
      <c r="G38" s="50">
        <v>2029</v>
      </c>
      <c r="H38" s="112">
        <f>'Plan de acción'!BL21</f>
        <v>1</v>
      </c>
      <c r="I38" s="50">
        <v>2030</v>
      </c>
      <c r="J38" s="112">
        <f>'Plan de acción'!BM21</f>
        <v>0</v>
      </c>
      <c r="K38" s="50">
        <v>2031</v>
      </c>
      <c r="L38" s="112">
        <f>'Plan de acción'!BN21</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acción'!BO21</f>
        <v>0</v>
      </c>
      <c r="E40" s="50">
        <v>2033</v>
      </c>
      <c r="F40" s="112">
        <f>'Plan de acción'!BP21</f>
        <v>0</v>
      </c>
      <c r="G40" s="50">
        <v>2034</v>
      </c>
      <c r="H40" s="112">
        <f>'Plan de acción'!BQ21</f>
        <v>0</v>
      </c>
      <c r="I40" s="50">
        <v>2035</v>
      </c>
      <c r="J40" s="112">
        <f>'Plan de acción'!BR21</f>
        <v>0</v>
      </c>
      <c r="K40" s="50">
        <v>2036</v>
      </c>
      <c r="L40" s="112">
        <f>'Plan de acción'!BS21</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acción'!BT21</f>
        <v>0</v>
      </c>
      <c r="E42" s="50">
        <v>2038</v>
      </c>
      <c r="F42" s="112">
        <f>'Plan de acción'!BU21</f>
        <v>0</v>
      </c>
      <c r="G42" s="50">
        <v>2039</v>
      </c>
      <c r="H42" s="112">
        <f>'Plan de acción'!BV21</f>
        <v>0</v>
      </c>
      <c r="I42" s="50">
        <v>2040</v>
      </c>
      <c r="J42" s="112">
        <f>'Plan de acción'!BW21</f>
        <v>0</v>
      </c>
      <c r="K42" s="50">
        <v>2041</v>
      </c>
      <c r="L42" s="112">
        <f>'Plan de acción'!BX21</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acción'!BY21</f>
        <v>0</v>
      </c>
      <c r="E44" s="50">
        <v>2043</v>
      </c>
      <c r="F44" s="112">
        <f>'Plan de acción'!BZ21</f>
        <v>0</v>
      </c>
      <c r="G44" s="50">
        <v>2044</v>
      </c>
      <c r="H44" s="112">
        <f>'Plan de acción'!CA21</f>
        <v>0</v>
      </c>
      <c r="I44" s="50">
        <v>2045</v>
      </c>
      <c r="J44" s="112">
        <f>'Plan de acción'!CB21</f>
        <v>0</v>
      </c>
      <c r="K44" s="50">
        <v>2046</v>
      </c>
      <c r="L44" s="112">
        <f>'Plan de acción'!CC11</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acción'!CD21</f>
        <v>0</v>
      </c>
      <c r="E46" s="50">
        <v>2048</v>
      </c>
      <c r="F46" s="112">
        <f>'Plan de acción'!CE21</f>
        <v>0</v>
      </c>
      <c r="G46" s="50">
        <v>2049</v>
      </c>
      <c r="H46" s="112">
        <f>'Plan de acción'!CF21</f>
        <v>0</v>
      </c>
      <c r="I46" s="50">
        <v>2050</v>
      </c>
      <c r="J46" s="112"/>
      <c r="K46" s="50"/>
      <c r="L46" s="384">
        <f>'Plan de acción'!CG21</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788</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789</v>
      </c>
      <c r="D52" s="305"/>
      <c r="E52" s="305"/>
      <c r="F52" s="305"/>
      <c r="G52" s="305"/>
      <c r="H52" s="305"/>
      <c r="I52" s="305"/>
      <c r="J52" s="305"/>
      <c r="K52" s="305"/>
      <c r="L52" s="305"/>
      <c r="M52" s="306"/>
    </row>
    <row r="53" spans="1:13" ht="31.5" x14ac:dyDescent="0.25">
      <c r="A53" s="372"/>
      <c r="B53" s="65" t="s">
        <v>704</v>
      </c>
      <c r="C53" s="365" t="s">
        <v>790</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v>2021</v>
      </c>
      <c r="D55" s="305"/>
      <c r="E55" s="305"/>
      <c r="F55" s="305"/>
      <c r="G55" s="305"/>
      <c r="H55" s="305"/>
      <c r="I55" s="305"/>
      <c r="J55" s="305"/>
      <c r="K55" s="305"/>
      <c r="L55" s="305"/>
      <c r="M55" s="306"/>
    </row>
    <row r="56" spans="1:13" ht="15.75" x14ac:dyDescent="0.25">
      <c r="A56" s="371" t="s">
        <v>674</v>
      </c>
      <c r="B56" s="105" t="s">
        <v>675</v>
      </c>
      <c r="C56" s="365" t="str">
        <f>'Plan de acción'!FT21</f>
        <v>Andrea Corzo Álvarez</v>
      </c>
      <c r="D56" s="305"/>
      <c r="E56" s="305"/>
      <c r="F56" s="305"/>
      <c r="G56" s="305"/>
      <c r="H56" s="305"/>
      <c r="I56" s="305"/>
      <c r="J56" s="305"/>
      <c r="K56" s="305"/>
      <c r="L56" s="305"/>
      <c r="M56" s="306"/>
    </row>
    <row r="57" spans="1:13" ht="15.75" x14ac:dyDescent="0.25">
      <c r="A57" s="372"/>
      <c r="B57" s="105" t="s">
        <v>676</v>
      </c>
      <c r="C57" s="365" t="s">
        <v>1443</v>
      </c>
      <c r="D57" s="305"/>
      <c r="E57" s="305"/>
      <c r="F57" s="305"/>
      <c r="G57" s="305"/>
      <c r="H57" s="305"/>
      <c r="I57" s="305"/>
      <c r="J57" s="305"/>
      <c r="K57" s="305"/>
      <c r="L57" s="305"/>
      <c r="M57" s="306"/>
    </row>
    <row r="58" spans="1:13" ht="15.75" x14ac:dyDescent="0.25">
      <c r="A58" s="372"/>
      <c r="B58" s="105" t="s">
        <v>678</v>
      </c>
      <c r="C58" s="365" t="str">
        <f>'Plan de acción'!FR21</f>
        <v>Secretaría Distrital de Ambiente</v>
      </c>
      <c r="D58" s="305"/>
      <c r="E58" s="305"/>
      <c r="F58" s="305"/>
      <c r="G58" s="305"/>
      <c r="H58" s="305"/>
      <c r="I58" s="305"/>
      <c r="J58" s="305"/>
      <c r="K58" s="305"/>
      <c r="L58" s="305"/>
      <c r="M58" s="306"/>
    </row>
    <row r="59" spans="1:13" ht="15.75" x14ac:dyDescent="0.25">
      <c r="A59" s="372"/>
      <c r="B59" s="106" t="s">
        <v>679</v>
      </c>
      <c r="C59" s="365" t="str">
        <f>'Plan de acción'!FS21</f>
        <v>Subdirección de Calidad del Aire, Auditiva y Visual</v>
      </c>
      <c r="D59" s="305"/>
      <c r="E59" s="305"/>
      <c r="F59" s="305"/>
      <c r="G59" s="305"/>
      <c r="H59" s="305"/>
      <c r="I59" s="305"/>
      <c r="J59" s="305"/>
      <c r="K59" s="305"/>
      <c r="L59" s="305"/>
      <c r="M59" s="306"/>
    </row>
    <row r="60" spans="1:13" ht="15.75" x14ac:dyDescent="0.25">
      <c r="A60" s="372"/>
      <c r="B60" s="105" t="s">
        <v>680</v>
      </c>
      <c r="C60" s="370" t="str">
        <f>'Plan de acción'!FV21</f>
        <v>andrea.corzo@ambientebogota.gov.co</v>
      </c>
      <c r="D60" s="305"/>
      <c r="E60" s="305"/>
      <c r="F60" s="305"/>
      <c r="G60" s="305"/>
      <c r="H60" s="305"/>
      <c r="I60" s="305"/>
      <c r="J60" s="305"/>
      <c r="K60" s="305"/>
      <c r="L60" s="305"/>
      <c r="M60" s="306"/>
    </row>
    <row r="61" spans="1:13" ht="15.75" x14ac:dyDescent="0.25">
      <c r="A61" s="373"/>
      <c r="B61" s="105" t="s">
        <v>681</v>
      </c>
      <c r="C61" s="365">
        <f>'Plan de acción'!FU21</f>
        <v>3778916</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t="s">
        <v>791</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3C47D"/>
    <outlinePr summaryBelow="0" summaryRight="0"/>
  </sheetPr>
  <dimension ref="A1:M65"/>
  <sheetViews>
    <sheetView topLeftCell="A41" zoomScale="80" zoomScaleNormal="80" workbookViewId="0">
      <selection activeCell="C57" sqref="C57:M57"/>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792</v>
      </c>
      <c r="C1" s="305"/>
      <c r="D1" s="305"/>
      <c r="E1" s="305"/>
      <c r="F1" s="305"/>
      <c r="G1" s="305"/>
      <c r="H1" s="305"/>
      <c r="I1" s="305"/>
      <c r="J1" s="305"/>
      <c r="K1" s="305"/>
      <c r="L1" s="305"/>
      <c r="M1" s="306"/>
    </row>
    <row r="2" spans="1:13" ht="15.75" x14ac:dyDescent="0.25">
      <c r="A2" s="371" t="s">
        <v>588</v>
      </c>
      <c r="B2" s="63" t="s">
        <v>589</v>
      </c>
      <c r="C2" s="365" t="str">
        <f>'Plan de acción'!AR22</f>
        <v>Porcentaje de avance en la formulación e implementación de los planes de gestión de la calidad del aire en el Distrito para el periodo 2030-2050</v>
      </c>
      <c r="D2" s="305"/>
      <c r="E2" s="305"/>
      <c r="F2" s="305"/>
      <c r="G2" s="305"/>
      <c r="H2" s="305"/>
      <c r="I2" s="305"/>
      <c r="J2" s="305"/>
      <c r="K2" s="305"/>
      <c r="L2" s="305"/>
      <c r="M2" s="306"/>
    </row>
    <row r="3" spans="1:13" ht="63" x14ac:dyDescent="0.25">
      <c r="A3" s="372"/>
      <c r="B3" s="64" t="s">
        <v>688</v>
      </c>
      <c r="C3" s="365" t="s">
        <v>793</v>
      </c>
      <c r="D3" s="305"/>
      <c r="E3" s="305"/>
      <c r="F3" s="305"/>
      <c r="G3" s="305"/>
      <c r="H3" s="305"/>
      <c r="I3" s="305"/>
      <c r="J3" s="305"/>
      <c r="K3" s="305"/>
      <c r="L3" s="305"/>
      <c r="M3" s="306"/>
    </row>
    <row r="4" spans="1:13" ht="15.75" x14ac:dyDescent="0.25">
      <c r="A4" s="372"/>
      <c r="B4" s="65" t="s">
        <v>58</v>
      </c>
      <c r="C4" s="66" t="str">
        <f>'Plan de acción'!AY22</f>
        <v>Si</v>
      </c>
      <c r="D4" s="67"/>
      <c r="E4" s="68"/>
      <c r="F4" s="362" t="s">
        <v>59</v>
      </c>
      <c r="G4" s="306"/>
      <c r="H4" s="69">
        <f>'Plan de acción'!AZ22</f>
        <v>272</v>
      </c>
      <c r="I4" s="35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acción'!FQ22</f>
        <v>Ambiente</v>
      </c>
      <c r="D7" s="309"/>
      <c r="E7" s="70"/>
      <c r="F7" s="70"/>
      <c r="G7" s="71"/>
      <c r="H7" s="72" t="s">
        <v>62</v>
      </c>
      <c r="I7" s="365" t="str">
        <f>'Plan de acción'!FR22</f>
        <v>Secretaría Distrital de Ambiente</v>
      </c>
      <c r="J7" s="305"/>
      <c r="K7" s="305"/>
      <c r="L7" s="305"/>
      <c r="M7" s="306"/>
    </row>
    <row r="8" spans="1:13" ht="15.75" x14ac:dyDescent="0.25">
      <c r="A8" s="372"/>
      <c r="B8" s="359" t="s">
        <v>599</v>
      </c>
      <c r="C8" s="358" t="s">
        <v>794</v>
      </c>
      <c r="D8" s="346"/>
      <c r="E8" s="73"/>
      <c r="F8" s="358" t="s">
        <v>171</v>
      </c>
      <c r="G8" s="346"/>
      <c r="H8" s="73"/>
      <c r="I8" s="358" t="s">
        <v>136</v>
      </c>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65" t="s">
        <v>603</v>
      </c>
      <c r="C11" s="365" t="s">
        <v>795</v>
      </c>
      <c r="D11" s="305"/>
      <c r="E11" s="305"/>
      <c r="F11" s="305"/>
      <c r="G11" s="305"/>
      <c r="H11" s="305"/>
      <c r="I11" s="305"/>
      <c r="J11" s="305"/>
      <c r="K11" s="305"/>
      <c r="L11" s="305"/>
      <c r="M11" s="306"/>
    </row>
    <row r="12" spans="1:13" ht="31.5" x14ac:dyDescent="0.25">
      <c r="A12" s="372"/>
      <c r="B12" s="65" t="s">
        <v>692</v>
      </c>
      <c r="C12" s="365" t="s">
        <v>796</v>
      </c>
      <c r="D12" s="305"/>
      <c r="E12" s="305"/>
      <c r="F12" s="305"/>
      <c r="G12" s="305"/>
      <c r="H12" s="305"/>
      <c r="I12" s="305"/>
      <c r="J12" s="305"/>
      <c r="K12" s="305"/>
      <c r="L12" s="305"/>
      <c r="M12" s="306"/>
    </row>
    <row r="13" spans="1:13" ht="63" x14ac:dyDescent="0.25">
      <c r="A13" s="372"/>
      <c r="B13" s="65" t="s">
        <v>694</v>
      </c>
      <c r="C13" s="365" t="s">
        <v>786</v>
      </c>
      <c r="D13" s="305"/>
      <c r="E13" s="305"/>
      <c r="F13" s="305"/>
      <c r="G13" s="305"/>
      <c r="H13" s="305"/>
      <c r="I13" s="305"/>
      <c r="J13" s="305"/>
      <c r="K13" s="305"/>
      <c r="L13" s="305"/>
      <c r="M13" s="306"/>
    </row>
    <row r="14" spans="1:13" ht="47.25" x14ac:dyDescent="0.25">
      <c r="A14" s="374"/>
      <c r="B14" s="63" t="s">
        <v>696</v>
      </c>
      <c r="C14" s="364" t="str">
        <f>'Plan de acción'!AU22</f>
        <v>13.  Acción por el clima</v>
      </c>
      <c r="D14" s="306"/>
      <c r="E14" s="75" t="s">
        <v>697</v>
      </c>
      <c r="F14" s="365" t="str">
        <f>'Plan de acción'!AV22</f>
        <v>13.2 - Integrar medidas de cambio climático</v>
      </c>
      <c r="G14" s="305"/>
      <c r="H14" s="305"/>
      <c r="I14" s="305"/>
      <c r="J14" s="305"/>
      <c r="K14" s="305"/>
      <c r="L14" s="305"/>
      <c r="M14" s="306"/>
    </row>
    <row r="15" spans="1:13" ht="15.75" x14ac:dyDescent="0.25">
      <c r="A15" s="371" t="s">
        <v>605</v>
      </c>
      <c r="B15" s="64" t="s">
        <v>47</v>
      </c>
      <c r="C15" s="365" t="str">
        <f>'Plan de acción'!AW22</f>
        <v>Ambiental</v>
      </c>
      <c r="D15" s="305"/>
      <c r="E15" s="305"/>
      <c r="F15" s="305"/>
      <c r="G15" s="305"/>
      <c r="H15" s="305"/>
      <c r="I15" s="305"/>
      <c r="J15" s="305"/>
      <c r="K15" s="305"/>
      <c r="L15" s="305"/>
      <c r="M15" s="306"/>
    </row>
    <row r="16" spans="1:13" ht="15.75" x14ac:dyDescent="0.25">
      <c r="A16" s="372"/>
      <c r="B16" s="65" t="s">
        <v>698</v>
      </c>
      <c r="C16" s="365" t="str">
        <f>'Plan de acción'!AS22</f>
        <v>(fase completadas para la planeación/implementación de los planes de gestión de la calidad del aire / fases planteadas para la planeación/ejecución de planes de gestión de la calidad del aire)*100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customHeight="1" x14ac:dyDescent="0.25">
      <c r="A21" s="372"/>
      <c r="B21" s="300"/>
      <c r="C21" s="79" t="s">
        <v>614</v>
      </c>
      <c r="D21" s="82"/>
      <c r="E21" s="79" t="s">
        <v>615</v>
      </c>
      <c r="F21" s="82"/>
      <c r="G21" s="79"/>
      <c r="H21" s="84"/>
      <c r="I21" s="79"/>
      <c r="J21" s="84"/>
      <c r="K21" s="81"/>
      <c r="L21" s="81"/>
      <c r="M21" s="77"/>
    </row>
    <row r="22" spans="1:13" ht="15.75" customHeight="1" x14ac:dyDescent="0.25">
      <c r="A22" s="372"/>
      <c r="B22" s="300"/>
      <c r="C22" s="79" t="s">
        <v>616</v>
      </c>
      <c r="D22" s="83" t="s">
        <v>617</v>
      </c>
      <c r="E22" s="79" t="s">
        <v>618</v>
      </c>
      <c r="F22" s="376" t="s">
        <v>797</v>
      </c>
      <c r="G22" s="357"/>
      <c r="H22" s="346"/>
      <c r="I22" s="74"/>
      <c r="J22" s="74"/>
      <c r="K22" s="52"/>
      <c r="L22" s="52"/>
      <c r="M22" s="53"/>
    </row>
    <row r="23" spans="1:13" ht="15.75" customHeight="1" x14ac:dyDescent="0.25">
      <c r="A23" s="372"/>
      <c r="B23" s="301"/>
      <c r="C23" s="52"/>
      <c r="D23" s="52"/>
      <c r="E23" s="52"/>
      <c r="F23" s="52"/>
      <c r="G23" s="52"/>
      <c r="H23" s="52"/>
      <c r="I23" s="52"/>
      <c r="J23" s="52"/>
      <c r="K23" s="52"/>
      <c r="L23" s="52"/>
      <c r="M23" s="53"/>
    </row>
    <row r="24" spans="1:13" ht="15.75" customHeight="1" x14ac:dyDescent="0.25">
      <c r="A24" s="372"/>
      <c r="B24" s="359" t="s">
        <v>620</v>
      </c>
      <c r="C24" s="76"/>
      <c r="D24" s="76"/>
      <c r="E24" s="76"/>
      <c r="F24" s="76"/>
      <c r="G24" s="76"/>
      <c r="H24" s="76"/>
      <c r="I24" s="76"/>
      <c r="J24" s="76"/>
      <c r="K24" s="76"/>
      <c r="L24" s="76"/>
      <c r="M24" s="77"/>
    </row>
    <row r="25" spans="1:13" ht="15.75" customHeight="1" x14ac:dyDescent="0.25">
      <c r="A25" s="372"/>
      <c r="B25" s="300"/>
      <c r="C25" s="79" t="s">
        <v>621</v>
      </c>
      <c r="D25" s="85"/>
      <c r="E25" s="47"/>
      <c r="F25" s="79" t="s">
        <v>622</v>
      </c>
      <c r="G25" s="50"/>
      <c r="H25" s="47"/>
      <c r="I25" s="79" t="s">
        <v>623</v>
      </c>
      <c r="J25" s="50" t="s">
        <v>617</v>
      </c>
      <c r="K25" s="47"/>
      <c r="L25" s="79" t="s">
        <v>700</v>
      </c>
      <c r="M25" s="86"/>
    </row>
    <row r="26" spans="1:13" ht="15.75" customHeight="1" x14ac:dyDescent="0.25">
      <c r="A26" s="372"/>
      <c r="B26" s="300"/>
      <c r="C26" s="79" t="s">
        <v>624</v>
      </c>
      <c r="D26" s="83"/>
      <c r="E26" s="84"/>
      <c r="F26" s="79" t="s">
        <v>625</v>
      </c>
      <c r="G26" s="83"/>
      <c r="H26" s="84"/>
      <c r="I26" s="79" t="s">
        <v>701</v>
      </c>
      <c r="J26" s="82"/>
      <c r="K26" s="47"/>
      <c r="L26" s="79" t="s">
        <v>702</v>
      </c>
      <c r="M26" s="87"/>
    </row>
    <row r="27" spans="1:13" ht="15.75" customHeight="1" x14ac:dyDescent="0.25">
      <c r="A27" s="372"/>
      <c r="B27" s="301"/>
      <c r="C27" s="78"/>
      <c r="D27" s="78"/>
      <c r="E27" s="78"/>
      <c r="F27" s="78"/>
      <c r="G27" s="78"/>
      <c r="H27" s="78"/>
      <c r="I27" s="78"/>
      <c r="J27" s="78"/>
      <c r="K27" s="78"/>
      <c r="L27" s="78"/>
      <c r="M27" s="88"/>
    </row>
    <row r="28" spans="1:13" ht="15.75" customHeight="1" x14ac:dyDescent="0.25">
      <c r="A28" s="372"/>
      <c r="B28" s="63" t="s">
        <v>626</v>
      </c>
      <c r="C28" s="89"/>
      <c r="D28" s="89"/>
      <c r="E28" s="89"/>
      <c r="F28" s="89"/>
      <c r="G28" s="89"/>
      <c r="H28" s="89"/>
      <c r="I28" s="89"/>
      <c r="J28" s="89"/>
      <c r="K28" s="89"/>
      <c r="L28" s="89"/>
      <c r="M28" s="90"/>
    </row>
    <row r="29" spans="1:13" ht="15.75" customHeight="1" x14ac:dyDescent="0.25">
      <c r="A29" s="372"/>
      <c r="B29" s="63"/>
      <c r="C29" s="91" t="s">
        <v>627</v>
      </c>
      <c r="D29" s="92">
        <f>'Plan de acción'!BA22</f>
        <v>0</v>
      </c>
      <c r="E29" s="47"/>
      <c r="F29" s="79" t="s">
        <v>628</v>
      </c>
      <c r="G29" s="85">
        <f>'Plan de acción'!BB22</f>
        <v>2030</v>
      </c>
      <c r="H29" s="47"/>
      <c r="I29" s="79" t="s">
        <v>629</v>
      </c>
      <c r="J29" s="366" t="s">
        <v>10</v>
      </c>
      <c r="K29" s="305"/>
      <c r="L29" s="306"/>
      <c r="M29" s="90"/>
    </row>
    <row r="30" spans="1:13" ht="15.75" customHeight="1" x14ac:dyDescent="0.25">
      <c r="A30" s="372"/>
      <c r="B30" s="65"/>
      <c r="C30" s="52"/>
      <c r="D30" s="52"/>
      <c r="E30" s="52"/>
      <c r="F30" s="52"/>
      <c r="G30" s="52"/>
      <c r="H30" s="52"/>
      <c r="I30" s="52"/>
      <c r="J30" s="52"/>
      <c r="K30" s="52"/>
      <c r="L30" s="52"/>
      <c r="M30" s="53"/>
    </row>
    <row r="31" spans="1:13" ht="15.75" customHeight="1" x14ac:dyDescent="0.25">
      <c r="A31" s="372"/>
      <c r="B31" s="359" t="s">
        <v>631</v>
      </c>
      <c r="C31" s="93"/>
      <c r="D31" s="93"/>
      <c r="E31" s="93"/>
      <c r="F31" s="93"/>
      <c r="G31" s="93"/>
      <c r="H31" s="93"/>
      <c r="I31" s="93"/>
      <c r="J31" s="93"/>
      <c r="K31" s="93"/>
      <c r="L31" s="76"/>
      <c r="M31" s="77"/>
    </row>
    <row r="32" spans="1:13" ht="15.75" customHeight="1" x14ac:dyDescent="0.25">
      <c r="A32" s="372"/>
      <c r="B32" s="300"/>
      <c r="C32" s="47" t="s">
        <v>632</v>
      </c>
      <c r="D32" s="50">
        <v>2031</v>
      </c>
      <c r="E32" s="94"/>
      <c r="F32" s="47" t="s">
        <v>633</v>
      </c>
      <c r="G32" s="50">
        <v>2050</v>
      </c>
      <c r="H32" s="93"/>
      <c r="I32" s="81"/>
      <c r="J32" s="93"/>
      <c r="K32" s="93"/>
      <c r="L32" s="76"/>
      <c r="M32" s="77"/>
    </row>
    <row r="33" spans="1:13" ht="15.75" customHeight="1" x14ac:dyDescent="0.25">
      <c r="A33" s="372"/>
      <c r="B33" s="301"/>
      <c r="C33" s="52"/>
      <c r="D33" s="78"/>
      <c r="E33" s="95"/>
      <c r="F33" s="52"/>
      <c r="G33" s="95"/>
      <c r="H33" s="95"/>
      <c r="I33" s="96"/>
      <c r="J33" s="95"/>
      <c r="K33" s="95"/>
      <c r="L33" s="78"/>
      <c r="M33" s="88"/>
    </row>
    <row r="34" spans="1:13" ht="15.75" customHeight="1" x14ac:dyDescent="0.25">
      <c r="A34" s="372"/>
      <c r="B34" s="359" t="s">
        <v>635</v>
      </c>
      <c r="C34" s="43"/>
      <c r="D34" s="97"/>
      <c r="E34" s="97"/>
      <c r="F34" s="97"/>
      <c r="G34" s="97"/>
      <c r="H34" s="97"/>
      <c r="I34" s="97"/>
      <c r="J34" s="97"/>
      <c r="K34" s="97"/>
      <c r="L34" s="97"/>
      <c r="M34" s="98"/>
    </row>
    <row r="35" spans="1:13" ht="15.75" customHeight="1" x14ac:dyDescent="0.25">
      <c r="A35" s="372"/>
      <c r="B35" s="300"/>
      <c r="C35" s="46"/>
      <c r="D35" s="47" t="s">
        <v>636</v>
      </c>
      <c r="E35" s="47"/>
      <c r="F35" s="47" t="s">
        <v>637</v>
      </c>
      <c r="G35" s="47"/>
      <c r="H35" s="47" t="s">
        <v>638</v>
      </c>
      <c r="I35" s="70"/>
      <c r="J35" s="47" t="s">
        <v>639</v>
      </c>
      <c r="K35" s="47"/>
      <c r="L35" s="47" t="s">
        <v>640</v>
      </c>
      <c r="M35" s="48"/>
    </row>
    <row r="36" spans="1:13" ht="15.75" customHeight="1" x14ac:dyDescent="0.25">
      <c r="A36" s="372"/>
      <c r="B36" s="300"/>
      <c r="C36" s="46"/>
      <c r="D36" s="112"/>
      <c r="E36" s="50">
        <v>2023</v>
      </c>
      <c r="F36" s="112"/>
      <c r="G36" s="50">
        <v>2024</v>
      </c>
      <c r="H36" s="112"/>
      <c r="I36" s="50">
        <v>2025</v>
      </c>
      <c r="J36" s="112"/>
      <c r="K36" s="50">
        <v>2026</v>
      </c>
      <c r="L36" s="112"/>
      <c r="M36" s="50">
        <v>2027</v>
      </c>
    </row>
    <row r="37" spans="1:13" ht="15.75" customHeight="1" x14ac:dyDescent="0.25">
      <c r="A37" s="372"/>
      <c r="B37" s="300"/>
      <c r="C37" s="46"/>
      <c r="D37" s="47" t="s">
        <v>641</v>
      </c>
      <c r="E37" s="47"/>
      <c r="F37" s="47" t="s">
        <v>642</v>
      </c>
      <c r="G37" s="47"/>
      <c r="H37" s="47" t="s">
        <v>643</v>
      </c>
      <c r="I37" s="84"/>
      <c r="J37" s="47" t="s">
        <v>644</v>
      </c>
      <c r="K37" s="47"/>
      <c r="L37" s="47" t="s">
        <v>645</v>
      </c>
      <c r="M37" s="48"/>
    </row>
    <row r="38" spans="1:13" ht="15.75" customHeight="1" x14ac:dyDescent="0.25">
      <c r="A38" s="372"/>
      <c r="B38" s="300"/>
      <c r="C38" s="46"/>
      <c r="D38" s="112"/>
      <c r="E38" s="50">
        <v>2028</v>
      </c>
      <c r="F38" s="112">
        <f>'Plan de acción'!BK22</f>
        <v>0</v>
      </c>
      <c r="G38" s="50">
        <v>2029</v>
      </c>
      <c r="H38" s="112">
        <f>'Plan de acción'!BL22</f>
        <v>0</v>
      </c>
      <c r="I38" s="50">
        <v>2030</v>
      </c>
      <c r="J38" s="112">
        <f>'Plan de acción'!BM22</f>
        <v>0.05</v>
      </c>
      <c r="K38" s="50">
        <v>2031</v>
      </c>
      <c r="L38" s="112">
        <f>'Plan de acción'!BN22</f>
        <v>0.1</v>
      </c>
      <c r="M38" s="50">
        <v>2032</v>
      </c>
    </row>
    <row r="39" spans="1:13" ht="15.75" customHeight="1" x14ac:dyDescent="0.25">
      <c r="A39" s="372"/>
      <c r="B39" s="300"/>
      <c r="C39" s="46"/>
      <c r="D39" s="47" t="s">
        <v>646</v>
      </c>
      <c r="E39" s="47"/>
      <c r="F39" s="47" t="s">
        <v>648</v>
      </c>
      <c r="G39" s="47"/>
      <c r="H39" s="47" t="s">
        <v>648</v>
      </c>
      <c r="I39" s="84"/>
      <c r="J39" s="47" t="s">
        <v>649</v>
      </c>
      <c r="K39" s="47"/>
      <c r="L39" s="47" t="s">
        <v>650</v>
      </c>
      <c r="M39" s="48"/>
    </row>
    <row r="40" spans="1:13" ht="15.75" customHeight="1" x14ac:dyDescent="0.25">
      <c r="A40" s="372"/>
      <c r="B40" s="300"/>
      <c r="C40" s="46"/>
      <c r="D40" s="112">
        <f>'Plan de acción'!BO22</f>
        <v>0.15</v>
      </c>
      <c r="E40" s="50">
        <v>2033</v>
      </c>
      <c r="F40" s="112">
        <f>'Plan de acción'!BP22</f>
        <v>0.2</v>
      </c>
      <c r="G40" s="50">
        <v>2034</v>
      </c>
      <c r="H40" s="112">
        <f>'Plan de acción'!BQ22</f>
        <v>0.25</v>
      </c>
      <c r="I40" s="50">
        <v>2035</v>
      </c>
      <c r="J40" s="112">
        <f>'Plan de acción'!BR22</f>
        <v>0.3</v>
      </c>
      <c r="K40" s="50">
        <v>2036</v>
      </c>
      <c r="L40" s="112">
        <f>'Plan de acción'!BS22</f>
        <v>0.35</v>
      </c>
      <c r="M40" s="50">
        <v>2037</v>
      </c>
    </row>
    <row r="41" spans="1:13" ht="15.75" customHeight="1" x14ac:dyDescent="0.25">
      <c r="A41" s="372"/>
      <c r="B41" s="300"/>
      <c r="C41" s="46"/>
      <c r="D41" s="47" t="s">
        <v>651</v>
      </c>
      <c r="E41" s="47"/>
      <c r="F41" s="47" t="s">
        <v>652</v>
      </c>
      <c r="G41" s="47"/>
      <c r="H41" s="47" t="s">
        <v>653</v>
      </c>
      <c r="I41" s="47"/>
      <c r="J41" s="47" t="s">
        <v>654</v>
      </c>
      <c r="K41" s="47"/>
      <c r="L41" s="47" t="s">
        <v>655</v>
      </c>
      <c r="M41" s="48"/>
    </row>
    <row r="42" spans="1:13" ht="15.75" customHeight="1" x14ac:dyDescent="0.25">
      <c r="A42" s="372"/>
      <c r="B42" s="300"/>
      <c r="C42" s="46"/>
      <c r="D42" s="112">
        <f>'Plan de acción'!BT22</f>
        <v>0.4</v>
      </c>
      <c r="E42" s="50">
        <v>2038</v>
      </c>
      <c r="F42" s="112">
        <f>'Plan de acción'!BU22</f>
        <v>0.45</v>
      </c>
      <c r="G42" s="50">
        <v>2039</v>
      </c>
      <c r="H42" s="112">
        <f>'Plan de acción'!BV22</f>
        <v>0.5</v>
      </c>
      <c r="I42" s="50">
        <v>2040</v>
      </c>
      <c r="J42" s="112">
        <f>'Plan de acción'!BW22</f>
        <v>0.55000000000000004</v>
      </c>
      <c r="K42" s="50">
        <v>2041</v>
      </c>
      <c r="L42" s="112">
        <f>'Plan de acción'!BX22</f>
        <v>0.6</v>
      </c>
      <c r="M42" s="50">
        <v>2042</v>
      </c>
    </row>
    <row r="43" spans="1:13" ht="15.75" customHeight="1" x14ac:dyDescent="0.25">
      <c r="A43" s="372"/>
      <c r="B43" s="300"/>
      <c r="C43" s="46"/>
      <c r="D43" s="47" t="s">
        <v>656</v>
      </c>
      <c r="E43" s="47"/>
      <c r="F43" s="47" t="s">
        <v>657</v>
      </c>
      <c r="G43" s="47"/>
      <c r="H43" s="47" t="s">
        <v>658</v>
      </c>
      <c r="I43" s="47"/>
      <c r="J43" s="47" t="s">
        <v>659</v>
      </c>
      <c r="K43" s="47"/>
      <c r="L43" s="47" t="s">
        <v>660</v>
      </c>
      <c r="M43" s="48"/>
    </row>
    <row r="44" spans="1:13" ht="15.75" customHeight="1" x14ac:dyDescent="0.25">
      <c r="A44" s="372"/>
      <c r="B44" s="300"/>
      <c r="C44" s="46"/>
      <c r="D44" s="112">
        <f>'Plan de acción'!BY22</f>
        <v>0.65</v>
      </c>
      <c r="E44" s="50">
        <v>2043</v>
      </c>
      <c r="F44" s="112">
        <f>'Plan de acción'!BZ22</f>
        <v>0.7</v>
      </c>
      <c r="G44" s="50">
        <v>2044</v>
      </c>
      <c r="H44" s="112">
        <f>'Plan de acción'!CA22</f>
        <v>0.75</v>
      </c>
      <c r="I44" s="50">
        <v>2045</v>
      </c>
      <c r="J44" s="112">
        <f>'Plan de acción'!CB22</f>
        <v>0.8</v>
      </c>
      <c r="K44" s="50">
        <v>2046</v>
      </c>
      <c r="L44" s="112">
        <f>'Plan de acción'!CC22</f>
        <v>0.85</v>
      </c>
      <c r="M44" s="50">
        <v>2047</v>
      </c>
    </row>
    <row r="45" spans="1:13" ht="15.75" customHeight="1" x14ac:dyDescent="0.25">
      <c r="A45" s="372"/>
      <c r="B45" s="300"/>
      <c r="C45" s="46"/>
      <c r="D45" s="47" t="s">
        <v>661</v>
      </c>
      <c r="E45" s="47"/>
      <c r="F45" s="47" t="s">
        <v>662</v>
      </c>
      <c r="G45" s="47"/>
      <c r="H45" s="47" t="s">
        <v>663</v>
      </c>
      <c r="I45" s="47"/>
      <c r="J45" s="47"/>
      <c r="K45" s="47"/>
      <c r="L45" s="47" t="s">
        <v>664</v>
      </c>
      <c r="M45" s="48"/>
    </row>
    <row r="46" spans="1:13" ht="15.75" customHeight="1" x14ac:dyDescent="0.25">
      <c r="A46" s="372"/>
      <c r="B46" s="300"/>
      <c r="C46" s="46"/>
      <c r="D46" s="112">
        <f>'Plan de acción'!CD22</f>
        <v>0.9</v>
      </c>
      <c r="E46" s="50">
        <v>2048</v>
      </c>
      <c r="F46" s="112">
        <f>'Plan de acción'!CE22</f>
        <v>0.95</v>
      </c>
      <c r="G46" s="50">
        <v>2049</v>
      </c>
      <c r="H46" s="112">
        <f>'Plan de acción'!CF22</f>
        <v>1</v>
      </c>
      <c r="I46" s="50">
        <v>2050</v>
      </c>
      <c r="J46" s="112"/>
      <c r="K46" s="50"/>
      <c r="L46" s="384">
        <f>'Plan de acción'!CG22</f>
        <v>1</v>
      </c>
      <c r="M46" s="306"/>
    </row>
    <row r="47" spans="1:13" ht="15.75" customHeight="1" x14ac:dyDescent="0.25">
      <c r="A47" s="372"/>
      <c r="B47" s="377"/>
      <c r="C47" s="51"/>
      <c r="D47" s="52"/>
      <c r="E47" s="52"/>
      <c r="F47" s="52"/>
      <c r="G47" s="52"/>
      <c r="H47" s="52"/>
      <c r="I47" s="52"/>
      <c r="J47" s="52"/>
      <c r="K47" s="52"/>
      <c r="L47" s="52"/>
      <c r="M47" s="53"/>
    </row>
    <row r="48" spans="1:13" ht="15.75" customHeight="1" x14ac:dyDescent="0.25">
      <c r="A48" s="372"/>
      <c r="B48" s="369" t="s">
        <v>665</v>
      </c>
      <c r="C48" s="76"/>
      <c r="D48" s="76"/>
      <c r="E48" s="76"/>
      <c r="F48" s="76"/>
      <c r="G48" s="76"/>
      <c r="H48" s="76"/>
      <c r="I48" s="76"/>
      <c r="J48" s="76"/>
      <c r="K48" s="76"/>
      <c r="L48" s="76"/>
      <c r="M48" s="77"/>
    </row>
    <row r="49" spans="1:13" ht="15.75" customHeight="1" x14ac:dyDescent="0.25">
      <c r="A49" s="372"/>
      <c r="B49" s="300"/>
      <c r="C49" s="76"/>
      <c r="D49" s="99" t="s">
        <v>666</v>
      </c>
      <c r="E49" s="100" t="s">
        <v>134</v>
      </c>
      <c r="F49" s="367" t="s">
        <v>667</v>
      </c>
      <c r="G49" s="368" t="s">
        <v>776</v>
      </c>
      <c r="H49" s="318"/>
      <c r="I49" s="318"/>
      <c r="J49" s="311"/>
      <c r="K49" s="101" t="s">
        <v>668</v>
      </c>
      <c r="L49" s="368"/>
      <c r="M49" s="311"/>
    </row>
    <row r="50" spans="1:13" ht="15.75" customHeight="1" x14ac:dyDescent="0.25">
      <c r="A50" s="372"/>
      <c r="B50" s="300"/>
      <c r="C50" s="76"/>
      <c r="D50" s="102" t="s">
        <v>617</v>
      </c>
      <c r="E50" s="103"/>
      <c r="F50" s="332"/>
      <c r="G50" s="312"/>
      <c r="H50" s="319"/>
      <c r="I50" s="319"/>
      <c r="J50" s="313"/>
      <c r="K50" s="104"/>
      <c r="L50" s="312"/>
      <c r="M50" s="313"/>
    </row>
    <row r="51" spans="1:13" ht="15.75" customHeight="1" x14ac:dyDescent="0.25">
      <c r="A51" s="372"/>
      <c r="B51" s="301"/>
      <c r="C51" s="78"/>
      <c r="D51" s="78"/>
      <c r="E51" s="78"/>
      <c r="F51" s="78"/>
      <c r="G51" s="78"/>
      <c r="H51" s="78"/>
      <c r="I51" s="78"/>
      <c r="J51" s="78"/>
      <c r="K51" s="78"/>
      <c r="L51" s="76"/>
      <c r="M51" s="77"/>
    </row>
    <row r="52" spans="1:13" ht="15.75" customHeight="1" x14ac:dyDescent="0.25">
      <c r="A52" s="372"/>
      <c r="B52" s="65" t="s">
        <v>669</v>
      </c>
      <c r="C52" s="365" t="s">
        <v>798</v>
      </c>
      <c r="D52" s="305"/>
      <c r="E52" s="305"/>
      <c r="F52" s="305"/>
      <c r="G52" s="305"/>
      <c r="H52" s="305"/>
      <c r="I52" s="305"/>
      <c r="J52" s="305"/>
      <c r="K52" s="305"/>
      <c r="L52" s="305"/>
      <c r="M52" s="306"/>
    </row>
    <row r="53" spans="1:13" ht="15.75" customHeight="1" x14ac:dyDescent="0.25">
      <c r="A53" s="372"/>
      <c r="B53" s="65" t="s">
        <v>704</v>
      </c>
      <c r="C53" s="365" t="s">
        <v>10</v>
      </c>
      <c r="D53" s="305"/>
      <c r="E53" s="305"/>
      <c r="F53" s="305"/>
      <c r="G53" s="305"/>
      <c r="H53" s="305"/>
      <c r="I53" s="305"/>
      <c r="J53" s="305"/>
      <c r="K53" s="305"/>
      <c r="L53" s="305"/>
      <c r="M53" s="306"/>
    </row>
    <row r="54" spans="1:13" ht="15.75" customHeight="1" x14ac:dyDescent="0.25">
      <c r="A54" s="372"/>
      <c r="B54" s="65" t="s">
        <v>672</v>
      </c>
      <c r="C54" s="365">
        <v>180</v>
      </c>
      <c r="D54" s="305"/>
      <c r="E54" s="305"/>
      <c r="F54" s="305"/>
      <c r="G54" s="305"/>
      <c r="H54" s="305"/>
      <c r="I54" s="305"/>
      <c r="J54" s="305"/>
      <c r="K54" s="305"/>
      <c r="L54" s="305"/>
      <c r="M54" s="306"/>
    </row>
    <row r="55" spans="1:13" ht="15.75" customHeight="1" x14ac:dyDescent="0.25">
      <c r="A55" s="374"/>
      <c r="B55" s="65" t="s">
        <v>673</v>
      </c>
      <c r="C55" s="365" t="s">
        <v>117</v>
      </c>
      <c r="D55" s="305"/>
      <c r="E55" s="305"/>
      <c r="F55" s="305"/>
      <c r="G55" s="305"/>
      <c r="H55" s="305"/>
      <c r="I55" s="305"/>
      <c r="J55" s="305"/>
      <c r="K55" s="305"/>
      <c r="L55" s="305"/>
      <c r="M55" s="306"/>
    </row>
    <row r="56" spans="1:13" ht="15.75" customHeight="1" x14ac:dyDescent="0.25">
      <c r="A56" s="371" t="s">
        <v>674</v>
      </c>
      <c r="B56" s="105" t="s">
        <v>675</v>
      </c>
      <c r="C56" s="365" t="str">
        <f>'Plan de acción'!FT22</f>
        <v>Andrea Corzo Álvarez</v>
      </c>
      <c r="D56" s="305"/>
      <c r="E56" s="305"/>
      <c r="F56" s="305"/>
      <c r="G56" s="305"/>
      <c r="H56" s="305"/>
      <c r="I56" s="305"/>
      <c r="J56" s="305"/>
      <c r="K56" s="305"/>
      <c r="L56" s="305"/>
      <c r="M56" s="306"/>
    </row>
    <row r="57" spans="1:13" ht="15.75" customHeight="1" x14ac:dyDescent="0.25">
      <c r="A57" s="372"/>
      <c r="B57" s="105" t="s">
        <v>676</v>
      </c>
      <c r="C57" s="365" t="s">
        <v>1443</v>
      </c>
      <c r="D57" s="305"/>
      <c r="E57" s="305"/>
      <c r="F57" s="305"/>
      <c r="G57" s="305"/>
      <c r="H57" s="305"/>
      <c r="I57" s="305"/>
      <c r="J57" s="305"/>
      <c r="K57" s="305"/>
      <c r="L57" s="305"/>
      <c r="M57" s="306"/>
    </row>
    <row r="58" spans="1:13" ht="15.75" customHeight="1" x14ac:dyDescent="0.25">
      <c r="A58" s="372"/>
      <c r="B58" s="105" t="s">
        <v>678</v>
      </c>
      <c r="C58" s="365" t="str">
        <f>'Plan de acción'!FR22</f>
        <v>Secretaría Distrital de Ambiente</v>
      </c>
      <c r="D58" s="305"/>
      <c r="E58" s="305"/>
      <c r="F58" s="305"/>
      <c r="G58" s="305"/>
      <c r="H58" s="305"/>
      <c r="I58" s="305"/>
      <c r="J58" s="305"/>
      <c r="K58" s="305"/>
      <c r="L58" s="305"/>
      <c r="M58" s="306"/>
    </row>
    <row r="59" spans="1:13" ht="15.75" customHeight="1" x14ac:dyDescent="0.25">
      <c r="A59" s="372"/>
      <c r="B59" s="106" t="s">
        <v>679</v>
      </c>
      <c r="C59" s="365" t="str">
        <f>'Plan de acción'!FS22</f>
        <v>Subdirección de Calidad del Aire, Auditiva y Visual</v>
      </c>
      <c r="D59" s="305"/>
      <c r="E59" s="305"/>
      <c r="F59" s="305"/>
      <c r="G59" s="305"/>
      <c r="H59" s="305"/>
      <c r="I59" s="305"/>
      <c r="J59" s="305"/>
      <c r="K59" s="305"/>
      <c r="L59" s="305"/>
      <c r="M59" s="306"/>
    </row>
    <row r="60" spans="1:13" ht="15.75" customHeight="1" x14ac:dyDescent="0.25">
      <c r="A60" s="372"/>
      <c r="B60" s="105" t="s">
        <v>680</v>
      </c>
      <c r="C60" s="370" t="str">
        <f>'Plan de acción'!FV22</f>
        <v>andrea.corzo@ambientebogota.gov.co</v>
      </c>
      <c r="D60" s="305"/>
      <c r="E60" s="305"/>
      <c r="F60" s="305"/>
      <c r="G60" s="305"/>
      <c r="H60" s="305"/>
      <c r="I60" s="305"/>
      <c r="J60" s="305"/>
      <c r="K60" s="305"/>
      <c r="L60" s="305"/>
      <c r="M60" s="306"/>
    </row>
    <row r="61" spans="1:13" ht="15.75" customHeight="1" x14ac:dyDescent="0.25">
      <c r="A61" s="373"/>
      <c r="B61" s="105" t="s">
        <v>681</v>
      </c>
      <c r="C61" s="365">
        <f>'Plan de acción'!FU22</f>
        <v>3778916</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customHeight="1" x14ac:dyDescent="0.25">
      <c r="A65" s="108" t="s">
        <v>686</v>
      </c>
      <c r="B65" s="107"/>
      <c r="C65" s="358" t="s">
        <v>799</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8761D"/>
    <outlinePr summaryBelow="0" summaryRight="0"/>
  </sheetPr>
  <dimension ref="A1:M61"/>
  <sheetViews>
    <sheetView view="pageBreakPreview" topLeftCell="A43" zoomScale="90" zoomScaleNormal="100" zoomScaleSheetLayoutView="90" workbookViewId="0">
      <selection activeCell="C52" sqref="C52:M57"/>
    </sheetView>
  </sheetViews>
  <sheetFormatPr baseColWidth="10" defaultColWidth="11.25" defaultRowHeight="15" customHeight="1" x14ac:dyDescent="0.25"/>
  <cols>
    <col min="1" max="1" width="11.125" customWidth="1"/>
    <col min="2" max="2" width="18.125" customWidth="1"/>
    <col min="3" max="43" width="11.125" customWidth="1"/>
  </cols>
  <sheetData>
    <row r="1" spans="1:13" ht="39" customHeight="1" x14ac:dyDescent="0.25">
      <c r="A1" s="16"/>
      <c r="B1" s="321" t="s">
        <v>800</v>
      </c>
      <c r="C1" s="322"/>
      <c r="D1" s="322"/>
      <c r="E1" s="322"/>
      <c r="F1" s="322"/>
      <c r="G1" s="322"/>
      <c r="H1" s="322"/>
      <c r="I1" s="322"/>
      <c r="J1" s="322"/>
      <c r="K1" s="322"/>
      <c r="L1" s="322"/>
      <c r="M1" s="323"/>
    </row>
    <row r="2" spans="1:13" ht="27.75" customHeight="1" x14ac:dyDescent="0.25">
      <c r="A2" s="338" t="s">
        <v>588</v>
      </c>
      <c r="B2" s="17" t="s">
        <v>589</v>
      </c>
      <c r="C2" s="324" t="str">
        <f>'Plan de acción'!E24</f>
        <v xml:space="preserve">Porcentaje de participación de modos no motorizados, micromovilidad eléctrica y transporte público no individual en el total de viajes realizados </v>
      </c>
      <c r="D2" s="319"/>
      <c r="E2" s="319"/>
      <c r="F2" s="319"/>
      <c r="G2" s="319"/>
      <c r="H2" s="319"/>
      <c r="I2" s="319"/>
      <c r="J2" s="319"/>
      <c r="K2" s="319"/>
      <c r="L2" s="319"/>
      <c r="M2" s="325"/>
    </row>
    <row r="3" spans="1:13" ht="78.75" x14ac:dyDescent="0.25">
      <c r="A3" s="339"/>
      <c r="B3" s="18" t="s">
        <v>590</v>
      </c>
      <c r="C3" s="385" t="s">
        <v>801</v>
      </c>
      <c r="D3" s="319"/>
      <c r="E3" s="319"/>
      <c r="F3" s="319"/>
      <c r="G3" s="319"/>
      <c r="H3" s="319"/>
      <c r="I3" s="319"/>
      <c r="J3" s="319"/>
      <c r="K3" s="319"/>
      <c r="L3" s="319"/>
      <c r="M3" s="325"/>
    </row>
    <row r="4" spans="1:13" ht="15.75" x14ac:dyDescent="0.25">
      <c r="A4" s="339"/>
      <c r="B4" s="17" t="s">
        <v>58</v>
      </c>
      <c r="C4" s="19" t="s">
        <v>117</v>
      </c>
      <c r="D4" s="20"/>
      <c r="E4" s="21"/>
      <c r="F4" s="341" t="s">
        <v>592</v>
      </c>
      <c r="G4" s="342"/>
      <c r="H4" s="19" t="s">
        <v>117</v>
      </c>
      <c r="I4" s="20"/>
      <c r="J4" s="20"/>
      <c r="K4" s="20"/>
      <c r="L4" s="20"/>
      <c r="M4" s="22"/>
    </row>
    <row r="5" spans="1:13" ht="31.5" x14ac:dyDescent="0.25">
      <c r="A5" s="339"/>
      <c r="B5" s="18" t="s">
        <v>593</v>
      </c>
      <c r="C5" s="324" t="s">
        <v>117</v>
      </c>
      <c r="D5" s="319"/>
      <c r="E5" s="319"/>
      <c r="F5" s="319"/>
      <c r="G5" s="319"/>
      <c r="H5" s="319"/>
      <c r="I5" s="319"/>
      <c r="J5" s="319"/>
      <c r="K5" s="319"/>
      <c r="L5" s="319"/>
      <c r="M5" s="325"/>
    </row>
    <row r="6" spans="1:13" ht="15.75" x14ac:dyDescent="0.25">
      <c r="A6" s="339"/>
      <c r="B6" s="17" t="s">
        <v>595</v>
      </c>
      <c r="C6" s="20" t="s">
        <v>117</v>
      </c>
      <c r="D6" s="20"/>
      <c r="E6" s="20"/>
      <c r="F6" s="20"/>
      <c r="G6" s="20"/>
      <c r="H6" s="20"/>
      <c r="I6" s="20"/>
      <c r="J6" s="20"/>
      <c r="K6" s="20"/>
      <c r="L6" s="20"/>
      <c r="M6" s="22"/>
    </row>
    <row r="7" spans="1:13" ht="15.75" x14ac:dyDescent="0.25">
      <c r="A7" s="339"/>
      <c r="B7" s="17" t="s">
        <v>597</v>
      </c>
      <c r="C7" s="324" t="s">
        <v>8</v>
      </c>
      <c r="D7" s="325"/>
      <c r="E7" s="20"/>
      <c r="F7" s="20"/>
      <c r="G7" s="19"/>
      <c r="H7" s="23" t="s">
        <v>62</v>
      </c>
      <c r="I7" s="324" t="s">
        <v>598</v>
      </c>
      <c r="J7" s="319"/>
      <c r="K7" s="319"/>
      <c r="L7" s="319"/>
      <c r="M7" s="325"/>
    </row>
    <row r="8" spans="1:13" ht="15.75" x14ac:dyDescent="0.25">
      <c r="A8" s="339"/>
      <c r="B8" s="351" t="s">
        <v>599</v>
      </c>
      <c r="C8" s="24"/>
      <c r="D8" s="24"/>
      <c r="E8" s="24"/>
      <c r="F8" s="24"/>
      <c r="G8" s="24"/>
      <c r="H8" s="24"/>
      <c r="I8" s="24"/>
      <c r="J8" s="24"/>
      <c r="K8" s="24"/>
      <c r="L8" s="24"/>
      <c r="M8" s="25"/>
    </row>
    <row r="9" spans="1:13" ht="15.75" x14ac:dyDescent="0.25">
      <c r="A9" s="339"/>
      <c r="B9" s="352"/>
      <c r="C9" s="324"/>
      <c r="D9" s="325"/>
      <c r="E9" s="24"/>
      <c r="F9" s="324" t="s">
        <v>802</v>
      </c>
      <c r="G9" s="319"/>
      <c r="H9" s="24"/>
      <c r="I9" s="324"/>
      <c r="J9" s="319"/>
      <c r="K9" s="24"/>
      <c r="L9" s="24"/>
      <c r="M9" s="25"/>
    </row>
    <row r="10" spans="1:13" ht="15.75" x14ac:dyDescent="0.25">
      <c r="A10" s="339"/>
      <c r="B10" s="325"/>
      <c r="C10" s="354" t="s">
        <v>602</v>
      </c>
      <c r="D10" s="353"/>
      <c r="E10" s="20"/>
      <c r="F10" s="354" t="s">
        <v>602</v>
      </c>
      <c r="G10" s="346"/>
      <c r="H10" s="20"/>
      <c r="I10" s="354" t="s">
        <v>602</v>
      </c>
      <c r="J10" s="346"/>
      <c r="K10" s="20"/>
      <c r="L10" s="20"/>
      <c r="M10" s="22"/>
    </row>
    <row r="11" spans="1:13" ht="31.5" x14ac:dyDescent="0.25">
      <c r="A11" s="340"/>
      <c r="B11" s="18" t="s">
        <v>603</v>
      </c>
      <c r="C11" s="382" t="s">
        <v>803</v>
      </c>
      <c r="D11" s="357"/>
      <c r="E11" s="357"/>
      <c r="F11" s="357"/>
      <c r="G11" s="357"/>
      <c r="H11" s="357"/>
      <c r="I11" s="357"/>
      <c r="J11" s="357"/>
      <c r="K11" s="357"/>
      <c r="L11" s="357"/>
      <c r="M11" s="353"/>
    </row>
    <row r="12" spans="1:13" ht="15.75" x14ac:dyDescent="0.25">
      <c r="A12" s="355" t="s">
        <v>605</v>
      </c>
      <c r="B12" s="17" t="s">
        <v>47</v>
      </c>
      <c r="C12" s="324" t="str">
        <f>'Plan de acción'!G15</f>
        <v>Ambiental</v>
      </c>
      <c r="D12" s="325"/>
      <c r="E12" s="20"/>
      <c r="F12" s="20"/>
      <c r="G12" s="20"/>
      <c r="H12" s="20"/>
      <c r="I12" s="20"/>
      <c r="J12" s="20"/>
      <c r="K12" s="20"/>
      <c r="L12" s="20"/>
      <c r="M12" s="22"/>
    </row>
    <row r="13" spans="1:13" ht="15.75" x14ac:dyDescent="0.25">
      <c r="A13" s="339"/>
      <c r="B13" s="351" t="s">
        <v>606</v>
      </c>
      <c r="C13" s="24"/>
      <c r="D13" s="24"/>
      <c r="E13" s="24"/>
      <c r="F13" s="24"/>
      <c r="G13" s="24"/>
      <c r="H13" s="24"/>
      <c r="I13" s="24"/>
      <c r="J13" s="24"/>
      <c r="K13" s="24"/>
      <c r="L13" s="24"/>
      <c r="M13" s="25"/>
    </row>
    <row r="14" spans="1:13" ht="15.75" x14ac:dyDescent="0.25">
      <c r="A14" s="339"/>
      <c r="B14" s="352"/>
      <c r="C14" s="24"/>
      <c r="D14" s="20"/>
      <c r="E14" s="24"/>
      <c r="F14" s="20"/>
      <c r="G14" s="24"/>
      <c r="H14" s="20"/>
      <c r="I14" s="24"/>
      <c r="J14" s="20"/>
      <c r="K14" s="24"/>
      <c r="L14" s="24"/>
      <c r="M14" s="25"/>
    </row>
    <row r="15" spans="1:13" ht="15.75" x14ac:dyDescent="0.25">
      <c r="A15" s="339"/>
      <c r="B15" s="352"/>
      <c r="C15" s="26" t="s">
        <v>607</v>
      </c>
      <c r="D15" s="19"/>
      <c r="E15" s="26" t="s">
        <v>608</v>
      </c>
      <c r="F15" s="19"/>
      <c r="G15" s="26" t="s">
        <v>609</v>
      </c>
      <c r="H15" s="19"/>
      <c r="I15" s="26" t="s">
        <v>610</v>
      </c>
      <c r="J15" s="19"/>
      <c r="K15" s="27"/>
      <c r="L15" s="27"/>
      <c r="M15" s="25"/>
    </row>
    <row r="16" spans="1:13" ht="15.75" x14ac:dyDescent="0.25">
      <c r="A16" s="339"/>
      <c r="B16" s="352"/>
      <c r="C16" s="26" t="s">
        <v>611</v>
      </c>
      <c r="D16" s="19"/>
      <c r="E16" s="26" t="s">
        <v>612</v>
      </c>
      <c r="F16" s="19"/>
      <c r="G16" s="26" t="s">
        <v>613</v>
      </c>
      <c r="H16" s="19"/>
      <c r="I16" s="27"/>
      <c r="J16" s="24"/>
      <c r="K16" s="27"/>
      <c r="L16" s="27"/>
      <c r="M16" s="25"/>
    </row>
    <row r="17" spans="1:13" ht="15.75" x14ac:dyDescent="0.25">
      <c r="A17" s="339"/>
      <c r="B17" s="352"/>
      <c r="C17" s="26" t="s">
        <v>614</v>
      </c>
      <c r="D17" s="19"/>
      <c r="E17" s="26" t="s">
        <v>615</v>
      </c>
      <c r="F17" s="19"/>
      <c r="G17" s="27"/>
      <c r="H17" s="24"/>
      <c r="I17" s="27"/>
      <c r="J17" s="24"/>
      <c r="K17" s="27"/>
      <c r="L17" s="27"/>
      <c r="M17" s="25"/>
    </row>
    <row r="18" spans="1:13" ht="15.75" x14ac:dyDescent="0.25">
      <c r="A18" s="339"/>
      <c r="B18" s="352"/>
      <c r="C18" s="26" t="s">
        <v>616</v>
      </c>
      <c r="D18" s="19" t="s">
        <v>752</v>
      </c>
      <c r="E18" s="27" t="s">
        <v>618</v>
      </c>
      <c r="F18" s="20"/>
      <c r="G18" s="20"/>
      <c r="H18" s="20"/>
      <c r="I18" s="20"/>
      <c r="J18" s="20"/>
      <c r="K18" s="20"/>
      <c r="L18" s="20"/>
      <c r="M18" s="22"/>
    </row>
    <row r="19" spans="1:13" ht="15.75" x14ac:dyDescent="0.25">
      <c r="A19" s="339"/>
      <c r="B19" s="325"/>
      <c r="C19" s="20"/>
      <c r="D19" s="20"/>
      <c r="E19" s="20"/>
      <c r="F19" s="20"/>
      <c r="G19" s="20"/>
      <c r="H19" s="20"/>
      <c r="I19" s="20"/>
      <c r="J19" s="20"/>
      <c r="K19" s="20"/>
      <c r="L19" s="20"/>
      <c r="M19" s="22"/>
    </row>
    <row r="20" spans="1:13" ht="15.75" x14ac:dyDescent="0.25">
      <c r="A20" s="339"/>
      <c r="B20" s="351" t="s">
        <v>620</v>
      </c>
      <c r="C20" s="24"/>
      <c r="D20" s="20"/>
      <c r="E20" s="24"/>
      <c r="F20" s="24"/>
      <c r="G20" s="20"/>
      <c r="H20" s="24"/>
      <c r="I20" s="24"/>
      <c r="J20" s="20"/>
      <c r="K20" s="24"/>
      <c r="L20" s="24"/>
      <c r="M20" s="25"/>
    </row>
    <row r="21" spans="1:13" ht="15.75" x14ac:dyDescent="0.25">
      <c r="A21" s="339"/>
      <c r="B21" s="352"/>
      <c r="C21" s="26" t="s">
        <v>621</v>
      </c>
      <c r="D21" s="19"/>
      <c r="E21" s="24"/>
      <c r="F21" s="26" t="s">
        <v>622</v>
      </c>
      <c r="G21" s="19"/>
      <c r="H21" s="24"/>
      <c r="I21" s="26" t="s">
        <v>623</v>
      </c>
      <c r="J21" s="19"/>
      <c r="K21" s="24"/>
      <c r="L21" s="24"/>
      <c r="M21" s="25"/>
    </row>
    <row r="22" spans="1:13" ht="15.75" x14ac:dyDescent="0.25">
      <c r="A22" s="339"/>
      <c r="B22" s="352"/>
      <c r="C22" s="26" t="s">
        <v>624</v>
      </c>
      <c r="D22" s="19"/>
      <c r="E22" s="24"/>
      <c r="F22" s="26" t="s">
        <v>625</v>
      </c>
      <c r="G22" s="19"/>
      <c r="H22" s="24"/>
      <c r="I22" s="26" t="s">
        <v>728</v>
      </c>
      <c r="J22" s="19" t="s">
        <v>617</v>
      </c>
      <c r="K22" s="24"/>
      <c r="L22" s="24"/>
      <c r="M22" s="25"/>
    </row>
    <row r="23" spans="1:13" ht="15.75" x14ac:dyDescent="0.25">
      <c r="A23" s="339"/>
      <c r="B23" s="325"/>
      <c r="C23" s="20"/>
      <c r="D23" s="20"/>
      <c r="E23" s="20"/>
      <c r="F23" s="20"/>
      <c r="G23" s="20"/>
      <c r="H23" s="20"/>
      <c r="I23" s="20"/>
      <c r="J23" s="20"/>
      <c r="K23" s="20"/>
      <c r="L23" s="20"/>
      <c r="M23" s="22"/>
    </row>
    <row r="24" spans="1:13" ht="15.75" x14ac:dyDescent="0.25">
      <c r="A24" s="339"/>
      <c r="B24" s="28" t="s">
        <v>626</v>
      </c>
      <c r="C24" s="24"/>
      <c r="D24" s="20"/>
      <c r="E24" s="24"/>
      <c r="F24" s="24"/>
      <c r="G24" s="20"/>
      <c r="H24" s="24"/>
      <c r="I24" s="24"/>
      <c r="J24" s="20"/>
      <c r="K24" s="20"/>
      <c r="L24" s="20"/>
      <c r="M24" s="25"/>
    </row>
    <row r="25" spans="1:13" ht="59.25" customHeight="1" x14ac:dyDescent="0.25">
      <c r="A25" s="339"/>
      <c r="B25" s="25"/>
      <c r="C25" s="26" t="s">
        <v>627</v>
      </c>
      <c r="D25" s="136">
        <v>0.747</v>
      </c>
      <c r="E25" s="24"/>
      <c r="F25" s="30" t="s">
        <v>628</v>
      </c>
      <c r="G25" s="19">
        <v>2019</v>
      </c>
      <c r="H25" s="24"/>
      <c r="I25" s="30" t="s">
        <v>629</v>
      </c>
      <c r="J25" s="392" t="s">
        <v>804</v>
      </c>
      <c r="K25" s="357"/>
      <c r="L25" s="342"/>
      <c r="M25" s="25"/>
    </row>
    <row r="26" spans="1:13" ht="15.75" x14ac:dyDescent="0.25">
      <c r="A26" s="339"/>
      <c r="B26" s="18"/>
      <c r="C26" s="20"/>
      <c r="D26" s="20"/>
      <c r="E26" s="20"/>
      <c r="F26" s="20"/>
      <c r="G26" s="20"/>
      <c r="H26" s="20"/>
      <c r="I26" s="20"/>
      <c r="J26" s="20"/>
      <c r="K26" s="20"/>
      <c r="L26" s="20"/>
      <c r="M26" s="22"/>
    </row>
    <row r="27" spans="1:13" ht="15.75" x14ac:dyDescent="0.25">
      <c r="A27" s="339"/>
      <c r="B27" s="351" t="s">
        <v>631</v>
      </c>
      <c r="C27" s="34"/>
      <c r="D27" s="33"/>
      <c r="E27" s="34"/>
      <c r="F27" s="34"/>
      <c r="G27" s="33"/>
      <c r="H27" s="34"/>
      <c r="I27" s="34"/>
      <c r="J27" s="34"/>
      <c r="K27" s="34"/>
      <c r="L27" s="24"/>
      <c r="M27" s="25"/>
    </row>
    <row r="28" spans="1:13" ht="15.75" x14ac:dyDescent="0.25">
      <c r="A28" s="339"/>
      <c r="B28" s="352"/>
      <c r="C28" s="115" t="s">
        <v>632</v>
      </c>
      <c r="D28" s="36">
        <v>2024</v>
      </c>
      <c r="E28" s="34"/>
      <c r="F28" s="37" t="s">
        <v>633</v>
      </c>
      <c r="G28" s="116" t="s">
        <v>634</v>
      </c>
      <c r="H28" s="34"/>
      <c r="I28" s="38"/>
      <c r="J28" s="34"/>
      <c r="K28" s="34"/>
      <c r="L28" s="24"/>
      <c r="M28" s="25"/>
    </row>
    <row r="29" spans="1:13" ht="15.75" x14ac:dyDescent="0.25">
      <c r="A29" s="339"/>
      <c r="B29" s="352"/>
      <c r="C29" s="54"/>
      <c r="D29" s="40"/>
      <c r="E29" s="33"/>
      <c r="F29" s="20"/>
      <c r="G29" s="33"/>
      <c r="H29" s="33"/>
      <c r="I29" s="41"/>
      <c r="J29" s="33"/>
      <c r="K29" s="33"/>
      <c r="L29" s="20"/>
      <c r="M29" s="22"/>
    </row>
    <row r="30" spans="1:13" ht="15.75" x14ac:dyDescent="0.25">
      <c r="A30" s="339"/>
      <c r="B30" s="28" t="s">
        <v>635</v>
      </c>
      <c r="C30" s="43"/>
      <c r="D30" s="97"/>
      <c r="E30" s="97"/>
      <c r="F30" s="97"/>
      <c r="G30" s="97"/>
      <c r="H30" s="97"/>
      <c r="I30" s="97"/>
      <c r="J30" s="97"/>
      <c r="K30" s="97"/>
      <c r="L30" s="97"/>
      <c r="M30" s="98"/>
    </row>
    <row r="31" spans="1:13" ht="15.75" x14ac:dyDescent="0.25">
      <c r="A31" s="339"/>
      <c r="B31" s="25"/>
      <c r="C31" s="46"/>
      <c r="D31" s="47" t="s">
        <v>636</v>
      </c>
      <c r="E31" s="47"/>
      <c r="F31" s="47" t="s">
        <v>637</v>
      </c>
      <c r="G31" s="47"/>
      <c r="H31" s="47" t="s">
        <v>638</v>
      </c>
      <c r="I31" s="70"/>
      <c r="J31" s="47" t="s">
        <v>639</v>
      </c>
      <c r="K31" s="47"/>
      <c r="L31" s="47" t="s">
        <v>640</v>
      </c>
      <c r="M31" s="48"/>
    </row>
    <row r="32" spans="1:13" ht="15.75" x14ac:dyDescent="0.25">
      <c r="A32" s="339"/>
      <c r="B32" s="25"/>
      <c r="C32" s="46"/>
      <c r="D32" s="112"/>
      <c r="E32" s="50">
        <v>2023</v>
      </c>
      <c r="F32" s="11">
        <v>0.73799999999999999</v>
      </c>
      <c r="G32" s="50">
        <v>2024</v>
      </c>
      <c r="H32" s="110">
        <f>'Plan de acción'!P23</f>
        <v>0</v>
      </c>
      <c r="I32" s="50">
        <v>2025</v>
      </c>
      <c r="J32" s="110"/>
      <c r="K32" s="50">
        <v>2026</v>
      </c>
      <c r="L32" s="110">
        <f>'Plan de acción'!T23</f>
        <v>0</v>
      </c>
      <c r="M32" s="50">
        <v>2027</v>
      </c>
    </row>
    <row r="33" spans="1:13" ht="15.75" x14ac:dyDescent="0.25">
      <c r="A33" s="339"/>
      <c r="B33" s="25"/>
      <c r="C33" s="46"/>
      <c r="D33" s="47" t="s">
        <v>641</v>
      </c>
      <c r="E33" s="47"/>
      <c r="F33" s="47" t="s">
        <v>642</v>
      </c>
      <c r="G33" s="47"/>
      <c r="H33" s="47" t="s">
        <v>643</v>
      </c>
      <c r="I33" s="84"/>
      <c r="J33" s="47" t="s">
        <v>644</v>
      </c>
      <c r="K33" s="47"/>
      <c r="L33" s="47" t="s">
        <v>645</v>
      </c>
      <c r="M33" s="48"/>
    </row>
    <row r="34" spans="1:13" ht="15.75" x14ac:dyDescent="0.25">
      <c r="A34" s="339"/>
      <c r="B34" s="25"/>
      <c r="C34" s="46"/>
      <c r="D34" s="11">
        <v>0.74866666666666659</v>
      </c>
      <c r="E34" s="50">
        <v>2028</v>
      </c>
      <c r="F34" s="112"/>
      <c r="G34" s="50">
        <v>2029</v>
      </c>
      <c r="H34" s="112"/>
      <c r="I34" s="50">
        <v>2030</v>
      </c>
      <c r="J34" s="112"/>
      <c r="K34" s="50">
        <v>2031</v>
      </c>
      <c r="L34" s="11">
        <v>0.755</v>
      </c>
      <c r="M34" s="50">
        <v>2032</v>
      </c>
    </row>
    <row r="35" spans="1:13" ht="15.75" x14ac:dyDescent="0.25">
      <c r="A35" s="339"/>
      <c r="B35" s="25"/>
      <c r="C35" s="46"/>
      <c r="D35" s="47" t="s">
        <v>646</v>
      </c>
      <c r="E35" s="47"/>
      <c r="F35" s="47" t="s">
        <v>647</v>
      </c>
      <c r="G35" s="47"/>
      <c r="H35" s="47" t="s">
        <v>648</v>
      </c>
      <c r="I35" s="84"/>
      <c r="J35" s="47" t="s">
        <v>649</v>
      </c>
      <c r="K35" s="47"/>
      <c r="L35" s="47" t="s">
        <v>650</v>
      </c>
      <c r="M35" s="48"/>
    </row>
    <row r="36" spans="1:13" ht="15.75" x14ac:dyDescent="0.25">
      <c r="A36" s="339"/>
      <c r="B36" s="25"/>
      <c r="C36" s="46"/>
      <c r="D36" s="112"/>
      <c r="E36" s="50">
        <v>2033</v>
      </c>
      <c r="F36" s="112"/>
      <c r="G36" s="50">
        <v>2034</v>
      </c>
      <c r="H36" s="112"/>
      <c r="I36" s="50">
        <v>2035</v>
      </c>
      <c r="J36" s="11">
        <v>0.75700000000000001</v>
      </c>
      <c r="K36" s="50">
        <v>2036</v>
      </c>
      <c r="L36" s="110"/>
      <c r="M36" s="50">
        <v>2037</v>
      </c>
    </row>
    <row r="37" spans="1:13" ht="15.75" x14ac:dyDescent="0.25">
      <c r="A37" s="339"/>
      <c r="B37" s="25"/>
      <c r="C37" s="46"/>
      <c r="D37" s="47" t="s">
        <v>651</v>
      </c>
      <c r="E37" s="47"/>
      <c r="F37" s="47" t="s">
        <v>652</v>
      </c>
      <c r="G37" s="47"/>
      <c r="H37" s="47" t="s">
        <v>653</v>
      </c>
      <c r="I37" s="47"/>
      <c r="J37" s="47" t="s">
        <v>654</v>
      </c>
      <c r="K37" s="47"/>
      <c r="L37" s="47" t="s">
        <v>655</v>
      </c>
      <c r="M37" s="48"/>
    </row>
    <row r="38" spans="1:13" ht="15.75" x14ac:dyDescent="0.25">
      <c r="A38" s="339"/>
      <c r="B38" s="25"/>
      <c r="C38" s="46"/>
      <c r="D38" s="112"/>
      <c r="E38" s="50">
        <v>2038</v>
      </c>
      <c r="F38" s="112"/>
      <c r="G38" s="50">
        <v>2039</v>
      </c>
      <c r="H38" s="11">
        <v>0.75900000000000001</v>
      </c>
      <c r="I38" s="50">
        <v>2040</v>
      </c>
      <c r="J38" s="112"/>
      <c r="K38" s="50">
        <v>2041</v>
      </c>
      <c r="L38" s="112"/>
      <c r="M38" s="50">
        <v>2042</v>
      </c>
    </row>
    <row r="39" spans="1:13" ht="15.75" x14ac:dyDescent="0.25">
      <c r="A39" s="339"/>
      <c r="B39" s="25"/>
      <c r="C39" s="46"/>
      <c r="D39" s="47" t="s">
        <v>656</v>
      </c>
      <c r="E39" s="47"/>
      <c r="F39" s="47" t="s">
        <v>657</v>
      </c>
      <c r="G39" s="47"/>
      <c r="H39" s="47" t="s">
        <v>658</v>
      </c>
      <c r="I39" s="47"/>
      <c r="J39" s="47" t="s">
        <v>659</v>
      </c>
      <c r="K39" s="47"/>
      <c r="L39" s="47" t="s">
        <v>660</v>
      </c>
      <c r="M39" s="48"/>
    </row>
    <row r="40" spans="1:13" ht="15.75" x14ac:dyDescent="0.25">
      <c r="A40" s="339"/>
      <c r="B40" s="25"/>
      <c r="C40" s="46"/>
      <c r="D40" s="112"/>
      <c r="E40" s="50">
        <v>2043</v>
      </c>
      <c r="F40" s="11">
        <v>0.76100000000000001</v>
      </c>
      <c r="G40" s="50">
        <v>2044</v>
      </c>
      <c r="H40" s="110"/>
      <c r="I40" s="50">
        <v>2045</v>
      </c>
      <c r="J40" s="110">
        <f>'Plan de acción'!X29</f>
        <v>0</v>
      </c>
      <c r="K40" s="50">
        <v>2046</v>
      </c>
      <c r="L40" s="110"/>
      <c r="M40" s="50">
        <v>2047</v>
      </c>
    </row>
    <row r="41" spans="1:13" ht="15.75" x14ac:dyDescent="0.25">
      <c r="A41" s="339"/>
      <c r="B41" s="25"/>
      <c r="C41" s="46"/>
      <c r="D41" s="47" t="s">
        <v>661</v>
      </c>
      <c r="E41" s="47"/>
      <c r="F41" s="47" t="s">
        <v>662</v>
      </c>
      <c r="G41" s="47"/>
      <c r="H41" s="47" t="s">
        <v>663</v>
      </c>
      <c r="I41" s="47"/>
      <c r="J41" s="47"/>
      <c r="K41" s="47"/>
      <c r="L41" s="47" t="s">
        <v>664</v>
      </c>
      <c r="M41" s="48"/>
    </row>
    <row r="42" spans="1:13" ht="15.75" x14ac:dyDescent="0.25">
      <c r="A42" s="339"/>
      <c r="B42" s="25"/>
      <c r="C42" s="46"/>
      <c r="D42" s="11">
        <v>0.76300000000000001</v>
      </c>
      <c r="E42" s="50">
        <v>2048</v>
      </c>
      <c r="F42" s="112"/>
      <c r="G42" s="50">
        <v>2049</v>
      </c>
      <c r="H42" s="112"/>
      <c r="I42" s="50">
        <v>2050</v>
      </c>
      <c r="J42" s="112"/>
      <c r="K42" s="50"/>
      <c r="L42" s="379">
        <f>D42</f>
        <v>0.76300000000000001</v>
      </c>
      <c r="M42" s="306"/>
    </row>
    <row r="43" spans="1:13" ht="15.75" x14ac:dyDescent="0.25">
      <c r="A43" s="339"/>
      <c r="B43" s="18"/>
      <c r="C43" s="51"/>
      <c r="D43" s="52"/>
      <c r="E43" s="52"/>
      <c r="F43" s="52"/>
      <c r="G43" s="52"/>
      <c r="H43" s="52"/>
      <c r="I43" s="52"/>
      <c r="J43" s="52"/>
      <c r="K43" s="52"/>
      <c r="L43" s="52"/>
      <c r="M43" s="53"/>
    </row>
    <row r="44" spans="1:13" ht="15.75" x14ac:dyDescent="0.25">
      <c r="A44" s="339"/>
      <c r="B44" s="351" t="s">
        <v>665</v>
      </c>
      <c r="C44" s="24"/>
      <c r="D44" s="24"/>
      <c r="E44" s="24"/>
      <c r="F44" s="24"/>
      <c r="G44" s="20"/>
      <c r="H44" s="20"/>
      <c r="I44" s="20"/>
      <c r="J44" s="20"/>
      <c r="K44" s="24"/>
      <c r="L44" s="20"/>
      <c r="M44" s="22"/>
    </row>
    <row r="45" spans="1:13" ht="15.75" x14ac:dyDescent="0.25">
      <c r="A45" s="339"/>
      <c r="B45" s="352"/>
      <c r="C45" s="24"/>
      <c r="D45" s="54" t="s">
        <v>666</v>
      </c>
      <c r="E45" s="54" t="s">
        <v>134</v>
      </c>
      <c r="F45" s="331" t="s">
        <v>667</v>
      </c>
      <c r="G45" s="333" t="s">
        <v>616</v>
      </c>
      <c r="H45" s="334"/>
      <c r="I45" s="334"/>
      <c r="J45" s="335"/>
      <c r="K45" s="55" t="s">
        <v>668</v>
      </c>
      <c r="L45" s="391"/>
      <c r="M45" s="311"/>
    </row>
    <row r="46" spans="1:13" ht="15.75" x14ac:dyDescent="0.25">
      <c r="A46" s="339"/>
      <c r="B46" s="352"/>
      <c r="C46" s="37"/>
      <c r="D46" s="19"/>
      <c r="E46" s="19" t="s">
        <v>752</v>
      </c>
      <c r="F46" s="332"/>
      <c r="G46" s="336"/>
      <c r="H46" s="319"/>
      <c r="I46" s="319"/>
      <c r="J46" s="313"/>
      <c r="K46" s="37"/>
      <c r="L46" s="312"/>
      <c r="M46" s="313"/>
    </row>
    <row r="47" spans="1:13" ht="15.75" x14ac:dyDescent="0.25">
      <c r="A47" s="339"/>
      <c r="B47" s="325"/>
      <c r="C47" s="20"/>
      <c r="D47" s="20"/>
      <c r="E47" s="20"/>
      <c r="F47" s="20"/>
      <c r="G47" s="20"/>
      <c r="H47" s="20"/>
      <c r="I47" s="20"/>
      <c r="J47" s="20"/>
      <c r="K47" s="20"/>
      <c r="L47" s="137"/>
      <c r="M47" s="138"/>
    </row>
    <row r="48" spans="1:13" ht="145.5" customHeight="1" x14ac:dyDescent="0.25">
      <c r="A48" s="339"/>
      <c r="B48" s="17" t="s">
        <v>669</v>
      </c>
      <c r="C48" s="382" t="s">
        <v>805</v>
      </c>
      <c r="D48" s="357"/>
      <c r="E48" s="357"/>
      <c r="F48" s="357"/>
      <c r="G48" s="357"/>
      <c r="H48" s="357"/>
      <c r="I48" s="357"/>
      <c r="J48" s="357"/>
      <c r="K48" s="357"/>
      <c r="L48" s="357"/>
      <c r="M48" s="353"/>
    </row>
    <row r="49" spans="1:13" ht="31.5" x14ac:dyDescent="0.25">
      <c r="A49" s="339"/>
      <c r="B49" s="17" t="s">
        <v>670</v>
      </c>
      <c r="C49" s="382" t="s">
        <v>720</v>
      </c>
      <c r="D49" s="357"/>
      <c r="E49" s="357"/>
      <c r="F49" s="357"/>
      <c r="G49" s="357"/>
      <c r="H49" s="357"/>
      <c r="I49" s="357"/>
      <c r="J49" s="357"/>
      <c r="K49" s="357"/>
      <c r="L49" s="357"/>
      <c r="M49" s="353"/>
    </row>
    <row r="50" spans="1:13" ht="15.75" x14ac:dyDescent="0.25">
      <c r="A50" s="339"/>
      <c r="B50" s="17" t="s">
        <v>672</v>
      </c>
      <c r="C50" s="20">
        <v>90</v>
      </c>
      <c r="D50" s="20"/>
      <c r="E50" s="20"/>
      <c r="F50" s="20"/>
      <c r="G50" s="20"/>
      <c r="H50" s="20"/>
      <c r="I50" s="20"/>
      <c r="J50" s="20"/>
      <c r="K50" s="20"/>
      <c r="L50" s="20"/>
      <c r="M50" s="22"/>
    </row>
    <row r="51" spans="1:13" ht="15.75" x14ac:dyDescent="0.25">
      <c r="A51" s="340"/>
      <c r="B51" s="17" t="s">
        <v>673</v>
      </c>
      <c r="C51" s="20" t="s">
        <v>806</v>
      </c>
      <c r="D51" s="20"/>
      <c r="E51" s="20"/>
      <c r="F51" s="20"/>
      <c r="G51" s="20"/>
      <c r="H51" s="20"/>
      <c r="I51" s="20"/>
      <c r="J51" s="20"/>
      <c r="K51" s="20"/>
      <c r="L51" s="20"/>
      <c r="M51" s="22"/>
    </row>
    <row r="52" spans="1:13" ht="15.75" x14ac:dyDescent="0.25">
      <c r="A52" s="338" t="s">
        <v>674</v>
      </c>
      <c r="B52" s="56" t="s">
        <v>675</v>
      </c>
      <c r="C52" s="324" t="s">
        <v>1336</v>
      </c>
      <c r="D52" s="319"/>
      <c r="E52" s="319"/>
      <c r="F52" s="319"/>
      <c r="G52" s="319"/>
      <c r="H52" s="319"/>
      <c r="I52" s="319"/>
      <c r="J52" s="319"/>
      <c r="K52" s="319"/>
      <c r="L52" s="319"/>
      <c r="M52" s="325"/>
    </row>
    <row r="53" spans="1:13" ht="15.75" x14ac:dyDescent="0.25">
      <c r="A53" s="339"/>
      <c r="B53" s="56" t="s">
        <v>676</v>
      </c>
      <c r="C53" s="324" t="s">
        <v>1442</v>
      </c>
      <c r="D53" s="319"/>
      <c r="E53" s="319"/>
      <c r="F53" s="319"/>
      <c r="G53" s="319"/>
      <c r="H53" s="319"/>
      <c r="I53" s="319"/>
      <c r="J53" s="319"/>
      <c r="K53" s="319"/>
      <c r="L53" s="319"/>
      <c r="M53" s="325"/>
    </row>
    <row r="54" spans="1:13" ht="15.75" x14ac:dyDescent="0.25">
      <c r="A54" s="339"/>
      <c r="B54" s="56" t="s">
        <v>678</v>
      </c>
      <c r="C54" s="324" t="s">
        <v>10</v>
      </c>
      <c r="D54" s="319"/>
      <c r="E54" s="319"/>
      <c r="F54" s="319"/>
      <c r="G54" s="319"/>
      <c r="H54" s="319"/>
      <c r="I54" s="319"/>
      <c r="J54" s="319"/>
      <c r="K54" s="319"/>
      <c r="L54" s="319"/>
      <c r="M54" s="325"/>
    </row>
    <row r="55" spans="1:13" ht="15.75" x14ac:dyDescent="0.25">
      <c r="A55" s="339"/>
      <c r="B55" s="56" t="s">
        <v>679</v>
      </c>
      <c r="C55" s="324" t="s">
        <v>1301</v>
      </c>
      <c r="D55" s="319"/>
      <c r="E55" s="319"/>
      <c r="F55" s="319"/>
      <c r="G55" s="319"/>
      <c r="H55" s="319"/>
      <c r="I55" s="319"/>
      <c r="J55" s="319"/>
      <c r="K55" s="319"/>
      <c r="L55" s="319"/>
      <c r="M55" s="325"/>
    </row>
    <row r="56" spans="1:13" ht="15.75" x14ac:dyDescent="0.25">
      <c r="A56" s="339"/>
      <c r="B56" s="56" t="s">
        <v>680</v>
      </c>
      <c r="C56" s="383" t="s">
        <v>1441</v>
      </c>
      <c r="D56" s="319"/>
      <c r="E56" s="319"/>
      <c r="F56" s="319"/>
      <c r="G56" s="319"/>
      <c r="H56" s="319"/>
      <c r="I56" s="319"/>
      <c r="J56" s="319"/>
      <c r="K56" s="319"/>
      <c r="L56" s="319"/>
      <c r="M56" s="325"/>
    </row>
    <row r="57" spans="1:13" ht="15.75" x14ac:dyDescent="0.25">
      <c r="A57" s="347"/>
      <c r="B57" s="56" t="s">
        <v>681</v>
      </c>
      <c r="C57" s="327">
        <v>3778913</v>
      </c>
      <c r="D57" s="328"/>
      <c r="E57" s="328"/>
      <c r="F57" s="328"/>
      <c r="G57" s="328"/>
      <c r="H57" s="328"/>
      <c r="I57" s="328"/>
      <c r="J57" s="328"/>
      <c r="K57" s="328"/>
      <c r="L57" s="328"/>
      <c r="M57" s="329"/>
    </row>
    <row r="58" spans="1:13" ht="15.75" x14ac:dyDescent="0.25">
      <c r="A58" s="338" t="s">
        <v>682</v>
      </c>
      <c r="B58" s="57" t="s">
        <v>683</v>
      </c>
      <c r="C58" s="324" t="s">
        <v>1333</v>
      </c>
      <c r="D58" s="319"/>
      <c r="E58" s="319"/>
      <c r="F58" s="319"/>
      <c r="G58" s="319"/>
      <c r="H58" s="319"/>
      <c r="I58" s="319"/>
      <c r="J58" s="319"/>
      <c r="K58" s="319"/>
      <c r="L58" s="319"/>
      <c r="M58" s="325"/>
    </row>
    <row r="59" spans="1:13" ht="15.75" x14ac:dyDescent="0.25">
      <c r="A59" s="339"/>
      <c r="B59" s="57" t="s">
        <v>684</v>
      </c>
      <c r="C59" s="324" t="s">
        <v>685</v>
      </c>
      <c r="D59" s="319"/>
      <c r="E59" s="319"/>
      <c r="F59" s="319"/>
      <c r="G59" s="319"/>
      <c r="H59" s="319"/>
      <c r="I59" s="319"/>
      <c r="J59" s="319"/>
      <c r="K59" s="319"/>
      <c r="L59" s="319"/>
      <c r="M59" s="325"/>
    </row>
    <row r="60" spans="1:13" ht="15.75" x14ac:dyDescent="0.25">
      <c r="A60" s="340"/>
      <c r="B60" s="58" t="s">
        <v>62</v>
      </c>
      <c r="C60" s="324" t="s">
        <v>10</v>
      </c>
      <c r="D60" s="319"/>
      <c r="E60" s="319"/>
      <c r="F60" s="319"/>
      <c r="G60" s="319"/>
      <c r="H60" s="319"/>
      <c r="I60" s="319"/>
      <c r="J60" s="319"/>
      <c r="K60" s="319"/>
      <c r="L60" s="319"/>
      <c r="M60" s="325"/>
    </row>
    <row r="61" spans="1:13" ht="31.5" x14ac:dyDescent="0.25">
      <c r="A61" s="59" t="s">
        <v>686</v>
      </c>
      <c r="B61" s="60"/>
      <c r="C61" s="348" t="s">
        <v>807</v>
      </c>
      <c r="D61" s="349"/>
      <c r="E61" s="349"/>
      <c r="F61" s="349"/>
      <c r="G61" s="349"/>
      <c r="H61" s="349"/>
      <c r="I61" s="349"/>
      <c r="J61" s="349"/>
      <c r="K61" s="349"/>
      <c r="L61" s="349"/>
      <c r="M61" s="350"/>
    </row>
  </sheetData>
  <mergeCells count="41">
    <mergeCell ref="C61:M61"/>
    <mergeCell ref="C48:M48"/>
    <mergeCell ref="C49:M49"/>
    <mergeCell ref="C52:M52"/>
    <mergeCell ref="C53:M53"/>
    <mergeCell ref="C54:M54"/>
    <mergeCell ref="C55:M55"/>
    <mergeCell ref="C56:M56"/>
    <mergeCell ref="A52:A57"/>
    <mergeCell ref="A58:A60"/>
    <mergeCell ref="C7:D7"/>
    <mergeCell ref="B8:B10"/>
    <mergeCell ref="C9:D9"/>
    <mergeCell ref="C10:D10"/>
    <mergeCell ref="C12:D12"/>
    <mergeCell ref="B13:B19"/>
    <mergeCell ref="B44:B47"/>
    <mergeCell ref="C57:M57"/>
    <mergeCell ref="C58:M58"/>
    <mergeCell ref="C59:M59"/>
    <mergeCell ref="C60:M60"/>
    <mergeCell ref="L42:M42"/>
    <mergeCell ref="F45:F46"/>
    <mergeCell ref="G45:J46"/>
    <mergeCell ref="L45:M46"/>
    <mergeCell ref="A12:A51"/>
    <mergeCell ref="B20:B23"/>
    <mergeCell ref="B27:B29"/>
    <mergeCell ref="F10:G10"/>
    <mergeCell ref="I10:J10"/>
    <mergeCell ref="J25:L25"/>
    <mergeCell ref="F9:G9"/>
    <mergeCell ref="I9:J9"/>
    <mergeCell ref="B1:M1"/>
    <mergeCell ref="A2:A11"/>
    <mergeCell ref="C2:M2"/>
    <mergeCell ref="C3:M3"/>
    <mergeCell ref="F4:G4"/>
    <mergeCell ref="C5:M5"/>
    <mergeCell ref="I7:M7"/>
    <mergeCell ref="C11:M11"/>
  </mergeCells>
  <hyperlinks>
    <hyperlink ref="C56" r:id="rId1" xr:uid="{267D7DED-73D4-4C90-86DD-CA0430204D4F}"/>
  </hyperlinks>
  <pageMargins left="0.7" right="0.7" top="0.75" bottom="0.75" header="0" footer="0"/>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3C47D"/>
    <outlinePr summaryBelow="0" summaryRight="0"/>
  </sheetPr>
  <dimension ref="A1:M65"/>
  <sheetViews>
    <sheetView topLeftCell="A43" zoomScale="80" zoomScaleNormal="8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808</v>
      </c>
      <c r="C1" s="305"/>
      <c r="D1" s="305"/>
      <c r="E1" s="305"/>
      <c r="F1" s="305"/>
      <c r="G1" s="305"/>
      <c r="H1" s="305"/>
      <c r="I1" s="305"/>
      <c r="J1" s="305"/>
      <c r="K1" s="305"/>
      <c r="L1" s="305"/>
      <c r="M1" s="306"/>
    </row>
    <row r="2" spans="1:13" ht="29.45" customHeight="1" x14ac:dyDescent="0.25">
      <c r="A2" s="371" t="s">
        <v>588</v>
      </c>
      <c r="B2" s="63" t="s">
        <v>589</v>
      </c>
      <c r="C2" s="365" t="str">
        <f>'Plan de acción'!AR23</f>
        <v>Número de convocatorias abiertas para otorgar permisos para el alquiler de alternativas de micromovilidad de cero y bajas emisiones en el espacio público de la ciudad</v>
      </c>
      <c r="D2" s="305"/>
      <c r="E2" s="305"/>
      <c r="F2" s="305"/>
      <c r="G2" s="305"/>
      <c r="H2" s="305"/>
      <c r="I2" s="305"/>
      <c r="J2" s="305"/>
      <c r="K2" s="305"/>
      <c r="L2" s="305"/>
      <c r="M2" s="306"/>
    </row>
    <row r="3" spans="1:13" ht="63" x14ac:dyDescent="0.25">
      <c r="A3" s="372"/>
      <c r="B3" s="64" t="s">
        <v>688</v>
      </c>
      <c r="C3" s="365" t="s">
        <v>809</v>
      </c>
      <c r="D3" s="305"/>
      <c r="E3" s="305"/>
      <c r="F3" s="305"/>
      <c r="G3" s="305"/>
      <c r="H3" s="305"/>
      <c r="I3" s="305"/>
      <c r="J3" s="305"/>
      <c r="K3" s="305"/>
      <c r="L3" s="305"/>
      <c r="M3" s="306"/>
    </row>
    <row r="4" spans="1:13" ht="173.25" x14ac:dyDescent="0.25">
      <c r="A4" s="372"/>
      <c r="B4" s="65" t="s">
        <v>58</v>
      </c>
      <c r="C4" s="66" t="str">
        <f>'Plan de acción'!AY23</f>
        <v>Si</v>
      </c>
      <c r="D4" s="67" t="s">
        <v>810</v>
      </c>
      <c r="E4" s="68"/>
      <c r="F4" s="362" t="s">
        <v>59</v>
      </c>
      <c r="G4" s="306"/>
      <c r="H4" s="69">
        <f>'Plan de acción'!AZ23</f>
        <v>284</v>
      </c>
      <c r="I4" s="378"/>
      <c r="J4" s="357"/>
      <c r="K4" s="357"/>
      <c r="L4" s="357"/>
      <c r="M4" s="342"/>
    </row>
    <row r="5" spans="1:13" ht="31.5" x14ac:dyDescent="0.25">
      <c r="A5" s="372"/>
      <c r="B5" s="65" t="s">
        <v>593</v>
      </c>
      <c r="C5" s="364" t="s">
        <v>811</v>
      </c>
      <c r="D5" s="305"/>
      <c r="E5" s="305"/>
      <c r="F5" s="305"/>
      <c r="G5" s="305"/>
      <c r="H5" s="305"/>
      <c r="I5" s="305"/>
      <c r="J5" s="305"/>
      <c r="K5" s="305"/>
      <c r="L5" s="305"/>
      <c r="M5" s="306"/>
    </row>
    <row r="6" spans="1:13" ht="15.75" x14ac:dyDescent="0.25">
      <c r="A6" s="372"/>
      <c r="B6" s="65" t="s">
        <v>595</v>
      </c>
      <c r="C6" s="364" t="s">
        <v>812</v>
      </c>
      <c r="D6" s="305"/>
      <c r="E6" s="305"/>
      <c r="F6" s="305"/>
      <c r="G6" s="305"/>
      <c r="H6" s="305"/>
      <c r="I6" s="305"/>
      <c r="J6" s="305"/>
      <c r="K6" s="305"/>
      <c r="L6" s="305"/>
      <c r="M6" s="306"/>
    </row>
    <row r="7" spans="1:13" ht="15.75" x14ac:dyDescent="0.25">
      <c r="A7" s="372"/>
      <c r="B7" s="65" t="s">
        <v>597</v>
      </c>
      <c r="C7" s="365" t="str">
        <f>'Plan de acción'!FQ23</f>
        <v>Movilidad</v>
      </c>
      <c r="D7" s="309"/>
      <c r="E7" s="70"/>
      <c r="F7" s="70"/>
      <c r="G7" s="71"/>
      <c r="H7" s="72" t="s">
        <v>62</v>
      </c>
      <c r="I7" s="365" t="str">
        <f>'Plan de acción'!FR23</f>
        <v>Secretaría Distrital de Movilidad</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03.9" customHeight="1" x14ac:dyDescent="0.25">
      <c r="A11" s="372"/>
      <c r="B11" s="65" t="s">
        <v>603</v>
      </c>
      <c r="C11" s="365" t="s">
        <v>813</v>
      </c>
      <c r="D11" s="305"/>
      <c r="E11" s="305"/>
      <c r="F11" s="305"/>
      <c r="G11" s="305"/>
      <c r="H11" s="305"/>
      <c r="I11" s="305"/>
      <c r="J11" s="305"/>
      <c r="K11" s="305"/>
      <c r="L11" s="305"/>
      <c r="M11" s="306"/>
    </row>
    <row r="12" spans="1:13" ht="169.15" customHeight="1" x14ac:dyDescent="0.25">
      <c r="A12" s="372"/>
      <c r="B12" s="65" t="s">
        <v>692</v>
      </c>
      <c r="C12" s="365" t="s">
        <v>814</v>
      </c>
      <c r="D12" s="305"/>
      <c r="E12" s="305"/>
      <c r="F12" s="305"/>
      <c r="G12" s="305"/>
      <c r="H12" s="305"/>
      <c r="I12" s="305"/>
      <c r="J12" s="305"/>
      <c r="K12" s="305"/>
      <c r="L12" s="305"/>
      <c r="M12" s="306"/>
    </row>
    <row r="13" spans="1:13" ht="63" x14ac:dyDescent="0.25">
      <c r="A13" s="372"/>
      <c r="B13" s="65" t="s">
        <v>694</v>
      </c>
      <c r="C13" s="365" t="s">
        <v>815</v>
      </c>
      <c r="D13" s="305"/>
      <c r="E13" s="305"/>
      <c r="F13" s="305"/>
      <c r="G13" s="305"/>
      <c r="H13" s="305"/>
      <c r="I13" s="305"/>
      <c r="J13" s="305"/>
      <c r="K13" s="305"/>
      <c r="L13" s="305"/>
      <c r="M13" s="306"/>
    </row>
    <row r="14" spans="1:13" ht="47.25" x14ac:dyDescent="0.25">
      <c r="A14" s="374"/>
      <c r="B14" s="63" t="s">
        <v>696</v>
      </c>
      <c r="C14" s="364" t="str">
        <f>'Plan de acción'!AU23</f>
        <v>11. Ciudades y comunidades sostenibles</v>
      </c>
      <c r="D14" s="306"/>
      <c r="E14" s="75" t="s">
        <v>697</v>
      </c>
      <c r="F14" s="365" t="str">
        <f>'Plan de acción'!AV23</f>
        <v>11.2  - Sistemas de transporte asequibles y sostenibles</v>
      </c>
      <c r="G14" s="305"/>
      <c r="H14" s="305"/>
      <c r="I14" s="305"/>
      <c r="J14" s="305"/>
      <c r="K14" s="305"/>
      <c r="L14" s="305"/>
      <c r="M14" s="306"/>
    </row>
    <row r="15" spans="1:13" ht="15.75" x14ac:dyDescent="0.25">
      <c r="A15" s="371" t="s">
        <v>605</v>
      </c>
      <c r="B15" s="64" t="s">
        <v>47</v>
      </c>
      <c r="C15" s="365" t="str">
        <f>'Plan de acción'!AW23</f>
        <v>Ambiental</v>
      </c>
      <c r="D15" s="305"/>
      <c r="E15" s="305"/>
      <c r="F15" s="305"/>
      <c r="G15" s="305"/>
      <c r="H15" s="305"/>
      <c r="I15" s="305"/>
      <c r="J15" s="305"/>
      <c r="K15" s="305"/>
      <c r="L15" s="305"/>
      <c r="M15" s="306"/>
    </row>
    <row r="16" spans="1:13" ht="15.75" x14ac:dyDescent="0.25">
      <c r="A16" s="372"/>
      <c r="B16" s="65" t="s">
        <v>698</v>
      </c>
      <c r="C16" s="365" t="str">
        <f>'Plan de acción'!AS23</f>
        <v xml:space="preserve">Sumatoria de incentivos adoptados para promover el uso de alternativas de micromovilidad de cero y bajas emisiones  </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816</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acción'!BA23</f>
        <v>ND</v>
      </c>
      <c r="E29" s="47"/>
      <c r="F29" s="79" t="s">
        <v>628</v>
      </c>
      <c r="G29" s="85" t="str">
        <f>'Plan de acción'!BB23</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v>0</v>
      </c>
      <c r="E36" s="50">
        <v>2023</v>
      </c>
      <c r="F36" s="50">
        <f>'Plan de acción'!BF23</f>
        <v>1</v>
      </c>
      <c r="G36" s="50">
        <v>2024</v>
      </c>
      <c r="H36" s="50">
        <f>'Plan de acción'!BG23</f>
        <v>2</v>
      </c>
      <c r="I36" s="50">
        <v>2025</v>
      </c>
      <c r="J36" s="50">
        <f>'Plan de acción'!BH23</f>
        <v>3</v>
      </c>
      <c r="K36" s="50">
        <v>2026</v>
      </c>
      <c r="L36" s="50">
        <f>'Plan de acción'!BI23</f>
        <v>4</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acción'!BJ23</f>
        <v>5</v>
      </c>
      <c r="E38" s="50">
        <v>2028</v>
      </c>
      <c r="F38" s="50">
        <f>'Plan de acción'!BK23</f>
        <v>6</v>
      </c>
      <c r="G38" s="50">
        <v>2029</v>
      </c>
      <c r="H38" s="50">
        <f>'Plan de acción'!BL23</f>
        <v>7</v>
      </c>
      <c r="I38" s="50">
        <v>2030</v>
      </c>
      <c r="J38" s="50">
        <f>'Plan de acción'!BM23</f>
        <v>8</v>
      </c>
      <c r="K38" s="50">
        <v>2031</v>
      </c>
      <c r="L38" s="50">
        <f>'Plan de acción'!BN23</f>
        <v>9</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acción'!BO23</f>
        <v>10</v>
      </c>
      <c r="E40" s="50">
        <v>2033</v>
      </c>
      <c r="F40" s="50">
        <f>'Plan de acción'!BP23</f>
        <v>11</v>
      </c>
      <c r="G40" s="50">
        <v>2034</v>
      </c>
      <c r="H40" s="50">
        <f>'Plan de acción'!BQ23</f>
        <v>12</v>
      </c>
      <c r="I40" s="50">
        <v>2035</v>
      </c>
      <c r="J40" s="50">
        <f>'Plan de acción'!BR23</f>
        <v>13</v>
      </c>
      <c r="K40" s="50">
        <v>2036</v>
      </c>
      <c r="L40" s="50">
        <f>'Plan de acción'!BS23</f>
        <v>14</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acción'!BT23</f>
        <v>15</v>
      </c>
      <c r="E42" s="50">
        <v>2038</v>
      </c>
      <c r="F42" s="50">
        <f>'Plan de acción'!BU23</f>
        <v>16</v>
      </c>
      <c r="G42" s="50">
        <v>2039</v>
      </c>
      <c r="H42" s="50">
        <f>'Plan de acción'!BV23</f>
        <v>17</v>
      </c>
      <c r="I42" s="50">
        <v>2040</v>
      </c>
      <c r="J42" s="50">
        <f>'Plan de acción'!BW23</f>
        <v>18</v>
      </c>
      <c r="K42" s="50">
        <v>2041</v>
      </c>
      <c r="L42" s="50">
        <f>'Plan de acción'!BX23</f>
        <v>19</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acción'!BY23</f>
        <v>20</v>
      </c>
      <c r="E44" s="50">
        <v>2043</v>
      </c>
      <c r="F44" s="50">
        <f>'Plan de acción'!BZ23</f>
        <v>21</v>
      </c>
      <c r="G44" s="50">
        <v>2044</v>
      </c>
      <c r="H44" s="50">
        <f>'Plan de acción'!CA23</f>
        <v>22</v>
      </c>
      <c r="I44" s="50">
        <v>2045</v>
      </c>
      <c r="J44" s="50">
        <f>'Plan de acción'!CB23</f>
        <v>23</v>
      </c>
      <c r="K44" s="50">
        <v>2046</v>
      </c>
      <c r="L44" s="50">
        <f>'Plan de acción'!CC23</f>
        <v>24</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acción'!CD23</f>
        <v>25</v>
      </c>
      <c r="E46" s="50">
        <v>2048</v>
      </c>
      <c r="F46" s="50">
        <f>'Plan de acción'!CE23</f>
        <v>26</v>
      </c>
      <c r="G46" s="50">
        <v>2049</v>
      </c>
      <c r="H46" s="50">
        <f>'Plan de acción'!CF23</f>
        <v>27</v>
      </c>
      <c r="I46" s="50">
        <v>2050</v>
      </c>
      <c r="J46" s="50"/>
      <c r="K46" s="50"/>
      <c r="L46" s="366">
        <f>'Plan de acción'!CG23</f>
        <v>27</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817</v>
      </c>
      <c r="D52" s="305"/>
      <c r="E52" s="305"/>
      <c r="F52" s="305"/>
      <c r="G52" s="305"/>
      <c r="H52" s="305"/>
      <c r="I52" s="305"/>
      <c r="J52" s="305"/>
      <c r="K52" s="305"/>
      <c r="L52" s="305"/>
      <c r="M52" s="306"/>
    </row>
    <row r="53" spans="1:13" ht="31.5" x14ac:dyDescent="0.25">
      <c r="A53" s="372"/>
      <c r="B53" s="65" t="s">
        <v>704</v>
      </c>
      <c r="C53" s="365" t="s">
        <v>818</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acción'!FT23</f>
        <v>Sandra Esperanza Rodríguez</v>
      </c>
      <c r="D56" s="305"/>
      <c r="E56" s="305"/>
      <c r="F56" s="305"/>
      <c r="G56" s="305"/>
      <c r="H56" s="305"/>
      <c r="I56" s="305"/>
      <c r="J56" s="305"/>
      <c r="K56" s="305"/>
      <c r="L56" s="305"/>
      <c r="M56" s="306"/>
    </row>
    <row r="57" spans="1:13" ht="15.75" x14ac:dyDescent="0.25">
      <c r="A57" s="372"/>
      <c r="B57" s="105" t="s">
        <v>676</v>
      </c>
      <c r="C57" s="365" t="s">
        <v>819</v>
      </c>
      <c r="D57" s="305"/>
      <c r="E57" s="305"/>
      <c r="F57" s="305"/>
      <c r="G57" s="305"/>
      <c r="H57" s="305"/>
      <c r="I57" s="305"/>
      <c r="J57" s="305"/>
      <c r="K57" s="305"/>
      <c r="L57" s="305"/>
      <c r="M57" s="306"/>
    </row>
    <row r="58" spans="1:13" ht="15.75" x14ac:dyDescent="0.25">
      <c r="A58" s="372"/>
      <c r="B58" s="105" t="s">
        <v>678</v>
      </c>
      <c r="C58" s="365" t="str">
        <f>'Plan de acción'!FR23</f>
        <v>Secretaría Distrital de Movilidad</v>
      </c>
      <c r="D58" s="305"/>
      <c r="E58" s="305"/>
      <c r="F58" s="305"/>
      <c r="G58" s="305"/>
      <c r="H58" s="305"/>
      <c r="I58" s="305"/>
      <c r="J58" s="305"/>
      <c r="K58" s="305"/>
      <c r="L58" s="305"/>
      <c r="M58" s="306"/>
    </row>
    <row r="59" spans="1:13" ht="15.75" x14ac:dyDescent="0.25">
      <c r="A59" s="372"/>
      <c r="B59" s="106" t="s">
        <v>679</v>
      </c>
      <c r="C59" s="365" t="str">
        <f>'Plan de acción'!FS23</f>
        <v>Subdirección de Transporte Privado</v>
      </c>
      <c r="D59" s="305"/>
      <c r="E59" s="305"/>
      <c r="F59" s="305"/>
      <c r="G59" s="305"/>
      <c r="H59" s="305"/>
      <c r="I59" s="305"/>
      <c r="J59" s="305"/>
      <c r="K59" s="305"/>
      <c r="L59" s="305"/>
      <c r="M59" s="306"/>
    </row>
    <row r="60" spans="1:13" ht="15.75" x14ac:dyDescent="0.25">
      <c r="A60" s="372"/>
      <c r="B60" s="105" t="s">
        <v>680</v>
      </c>
      <c r="C60" s="381" t="str">
        <f>'Plan de acción'!FV23</f>
        <v>serodriguez@movilidadbogota.gov.co</v>
      </c>
      <c r="D60" s="305"/>
      <c r="E60" s="305"/>
      <c r="F60" s="305"/>
      <c r="G60" s="305"/>
      <c r="H60" s="305"/>
      <c r="I60" s="305"/>
      <c r="J60" s="305"/>
      <c r="K60" s="305"/>
      <c r="L60" s="305"/>
      <c r="M60" s="306"/>
    </row>
    <row r="61" spans="1:13" ht="15.75" x14ac:dyDescent="0.25">
      <c r="A61" s="373"/>
      <c r="B61" s="105" t="s">
        <v>681</v>
      </c>
      <c r="C61" s="365">
        <f>'Plan de acción'!FU23</f>
        <v>36494000</v>
      </c>
      <c r="D61" s="305"/>
      <c r="E61" s="305"/>
      <c r="F61" s="305"/>
      <c r="G61" s="305"/>
      <c r="H61" s="305"/>
      <c r="I61" s="305"/>
      <c r="J61" s="305"/>
      <c r="K61" s="305"/>
      <c r="L61" s="305"/>
      <c r="M61" s="306"/>
    </row>
    <row r="62" spans="1:13" ht="21.75" customHeight="1" x14ac:dyDescent="0.25">
      <c r="A62" s="371" t="s">
        <v>682</v>
      </c>
      <c r="B62" s="105" t="s">
        <v>683</v>
      </c>
      <c r="C62" s="365" t="s">
        <v>820</v>
      </c>
      <c r="D62" s="305"/>
      <c r="E62" s="305"/>
      <c r="F62" s="305"/>
      <c r="G62" s="305"/>
      <c r="H62" s="305"/>
      <c r="I62" s="305"/>
      <c r="J62" s="305"/>
      <c r="K62" s="305"/>
      <c r="L62" s="305"/>
      <c r="M62" s="306"/>
    </row>
    <row r="63" spans="1:13" ht="21.75" customHeight="1" x14ac:dyDescent="0.25">
      <c r="A63" s="372"/>
      <c r="B63" s="105" t="s">
        <v>684</v>
      </c>
      <c r="C63" s="365" t="s">
        <v>821</v>
      </c>
      <c r="D63" s="305"/>
      <c r="E63" s="305"/>
      <c r="F63" s="305"/>
      <c r="G63" s="305"/>
      <c r="H63" s="305"/>
      <c r="I63" s="305"/>
      <c r="J63" s="305"/>
      <c r="K63" s="305"/>
      <c r="L63" s="305"/>
      <c r="M63" s="306"/>
    </row>
    <row r="64" spans="1:13" ht="21.75" customHeight="1" x14ac:dyDescent="0.25">
      <c r="A64" s="374"/>
      <c r="B64" s="107" t="s">
        <v>62</v>
      </c>
      <c r="C64" s="365" t="s">
        <v>193</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3C47D"/>
    <outlinePr summaryBelow="0" summaryRight="0"/>
  </sheetPr>
  <dimension ref="A1:M65"/>
  <sheetViews>
    <sheetView topLeftCell="A20" zoomScale="80" zoomScaleNormal="8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822</v>
      </c>
      <c r="C1" s="305"/>
      <c r="D1" s="305"/>
      <c r="E1" s="305"/>
      <c r="F1" s="305"/>
      <c r="G1" s="305"/>
      <c r="H1" s="305"/>
      <c r="I1" s="305"/>
      <c r="J1" s="305"/>
      <c r="K1" s="305"/>
      <c r="L1" s="305"/>
      <c r="M1" s="306"/>
    </row>
    <row r="2" spans="1:13" ht="15.75" x14ac:dyDescent="0.25">
      <c r="A2" s="371" t="s">
        <v>588</v>
      </c>
      <c r="B2" s="63" t="s">
        <v>589</v>
      </c>
      <c r="C2" s="365" t="str">
        <f>'Plan de acción'!AR24</f>
        <v>Número de proyectos nuevos de infraestructura de transporte público puestos en servicio</v>
      </c>
      <c r="D2" s="305"/>
      <c r="E2" s="305"/>
      <c r="F2" s="305"/>
      <c r="G2" s="305"/>
      <c r="H2" s="305"/>
      <c r="I2" s="305"/>
      <c r="J2" s="305"/>
      <c r="K2" s="305"/>
      <c r="L2" s="305"/>
      <c r="M2" s="306"/>
    </row>
    <row r="3" spans="1:13" ht="63" x14ac:dyDescent="0.25">
      <c r="A3" s="372"/>
      <c r="B3" s="64" t="s">
        <v>688</v>
      </c>
      <c r="C3" s="365" t="s">
        <v>187</v>
      </c>
      <c r="D3" s="305"/>
      <c r="E3" s="305"/>
      <c r="F3" s="305"/>
      <c r="G3" s="305"/>
      <c r="H3" s="305"/>
      <c r="I3" s="305"/>
      <c r="J3" s="305"/>
      <c r="K3" s="305"/>
      <c r="L3" s="305"/>
      <c r="M3" s="306"/>
    </row>
    <row r="4" spans="1:13" ht="31.5" x14ac:dyDescent="0.25">
      <c r="A4" s="372"/>
      <c r="B4" s="65" t="s">
        <v>58</v>
      </c>
      <c r="C4" s="66" t="str">
        <f>'Plan de acción'!AY24</f>
        <v>Si</v>
      </c>
      <c r="D4" s="67"/>
      <c r="E4" s="68"/>
      <c r="F4" s="362" t="s">
        <v>59</v>
      </c>
      <c r="G4" s="306"/>
      <c r="H4" s="69" t="str">
        <f>'Plan de acción'!AZ24</f>
        <v>397
 398</v>
      </c>
      <c r="I4" s="358" t="s">
        <v>823</v>
      </c>
      <c r="J4" s="357"/>
      <c r="K4" s="357"/>
      <c r="L4" s="357"/>
      <c r="M4" s="342"/>
    </row>
    <row r="5" spans="1:13" ht="31.5" x14ac:dyDescent="0.25">
      <c r="A5" s="372"/>
      <c r="B5" s="65" t="s">
        <v>593</v>
      </c>
      <c r="C5" s="364" t="s">
        <v>824</v>
      </c>
      <c r="D5" s="305"/>
      <c r="E5" s="305"/>
      <c r="F5" s="305"/>
      <c r="G5" s="305"/>
      <c r="H5" s="305"/>
      <c r="I5" s="305"/>
      <c r="J5" s="305"/>
      <c r="K5" s="305"/>
      <c r="L5" s="305"/>
      <c r="M5" s="306"/>
    </row>
    <row r="6" spans="1:13" ht="15.75" x14ac:dyDescent="0.25">
      <c r="A6" s="372"/>
      <c r="B6" s="65" t="s">
        <v>595</v>
      </c>
      <c r="C6" s="364" t="s">
        <v>825</v>
      </c>
      <c r="D6" s="305"/>
      <c r="E6" s="305"/>
      <c r="F6" s="305"/>
      <c r="G6" s="305"/>
      <c r="H6" s="305"/>
      <c r="I6" s="305"/>
      <c r="J6" s="305"/>
      <c r="K6" s="305"/>
      <c r="L6" s="305"/>
      <c r="M6" s="306"/>
    </row>
    <row r="7" spans="1:13" ht="15.75" x14ac:dyDescent="0.25">
      <c r="A7" s="372"/>
      <c r="B7" s="65" t="s">
        <v>597</v>
      </c>
      <c r="C7" s="365" t="str">
        <f>'Plan de acción'!FQ24</f>
        <v>Movilidad</v>
      </c>
      <c r="D7" s="309"/>
      <c r="E7" s="70"/>
      <c r="F7" s="70"/>
      <c r="G7" s="71"/>
      <c r="H7" s="72" t="s">
        <v>62</v>
      </c>
      <c r="I7" s="365" t="str">
        <f>'Plan de acción'!FR24</f>
        <v>Transmilenio</v>
      </c>
      <c r="J7" s="305"/>
      <c r="K7" s="305"/>
      <c r="L7" s="305"/>
      <c r="M7" s="306"/>
    </row>
    <row r="8" spans="1:13" ht="15.75" x14ac:dyDescent="0.25">
      <c r="A8" s="372"/>
      <c r="B8" s="359" t="s">
        <v>599</v>
      </c>
      <c r="C8" s="358" t="s">
        <v>204</v>
      </c>
      <c r="D8" s="346"/>
      <c r="E8" s="73"/>
      <c r="F8" s="358" t="s">
        <v>826</v>
      </c>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65" t="s">
        <v>603</v>
      </c>
      <c r="C11" s="365" t="s">
        <v>827</v>
      </c>
      <c r="D11" s="305"/>
      <c r="E11" s="305"/>
      <c r="F11" s="305"/>
      <c r="G11" s="305"/>
      <c r="H11" s="305"/>
      <c r="I11" s="305"/>
      <c r="J11" s="305"/>
      <c r="K11" s="305"/>
      <c r="L11" s="305"/>
      <c r="M11" s="306"/>
    </row>
    <row r="12" spans="1:13" ht="261.60000000000002" customHeight="1" x14ac:dyDescent="0.25">
      <c r="A12" s="372"/>
      <c r="B12" s="65" t="s">
        <v>692</v>
      </c>
      <c r="C12" s="365" t="s">
        <v>828</v>
      </c>
      <c r="D12" s="305"/>
      <c r="E12" s="305"/>
      <c r="F12" s="305"/>
      <c r="G12" s="305"/>
      <c r="H12" s="305"/>
      <c r="I12" s="305"/>
      <c r="J12" s="305"/>
      <c r="K12" s="305"/>
      <c r="L12" s="305"/>
      <c r="M12" s="306"/>
    </row>
    <row r="13" spans="1:13" ht="63" x14ac:dyDescent="0.25">
      <c r="A13" s="372"/>
      <c r="B13" s="65" t="s">
        <v>694</v>
      </c>
      <c r="C13" s="365" t="s">
        <v>186</v>
      </c>
      <c r="D13" s="305"/>
      <c r="E13" s="305"/>
      <c r="F13" s="305"/>
      <c r="G13" s="305"/>
      <c r="H13" s="305"/>
      <c r="I13" s="305"/>
      <c r="J13" s="305"/>
      <c r="K13" s="305"/>
      <c r="L13" s="305"/>
      <c r="M13" s="306"/>
    </row>
    <row r="14" spans="1:13" ht="47.25" x14ac:dyDescent="0.25">
      <c r="A14" s="374"/>
      <c r="B14" s="63" t="s">
        <v>696</v>
      </c>
      <c r="C14" s="364" t="str">
        <f>'Plan de acción'!AU24</f>
        <v>11. Ciudades y comunidades sostenibles</v>
      </c>
      <c r="D14" s="306"/>
      <c r="E14" s="75" t="s">
        <v>697</v>
      </c>
      <c r="F14" s="365" t="str">
        <f>'Plan de acción'!AV24</f>
        <v>11.2 - Sistemas de transporte asequibles y sostenibles</v>
      </c>
      <c r="G14" s="305"/>
      <c r="H14" s="305"/>
      <c r="I14" s="305"/>
      <c r="J14" s="305"/>
      <c r="K14" s="305"/>
      <c r="L14" s="305"/>
      <c r="M14" s="306"/>
    </row>
    <row r="15" spans="1:13" ht="15.75" x14ac:dyDescent="0.25">
      <c r="A15" s="371" t="s">
        <v>605</v>
      </c>
      <c r="B15" s="64" t="s">
        <v>47</v>
      </c>
      <c r="C15" s="365" t="str">
        <f>'Plan de acción'!AW24</f>
        <v>Ambiental</v>
      </c>
      <c r="D15" s="305"/>
      <c r="E15" s="305"/>
      <c r="F15" s="305"/>
      <c r="G15" s="305"/>
      <c r="H15" s="305"/>
      <c r="I15" s="305"/>
      <c r="J15" s="305"/>
      <c r="K15" s="305"/>
      <c r="L15" s="305"/>
      <c r="M15" s="306"/>
    </row>
    <row r="16" spans="1:13" ht="15.75" x14ac:dyDescent="0.25">
      <c r="A16" s="372"/>
      <c r="B16" s="65" t="s">
        <v>698</v>
      </c>
      <c r="C16" s="365" t="str">
        <f>'Plan de acción'!AS24</f>
        <v>Sumatoria de proyectos nuevos de infraestructura de transporte público puestos en servicio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787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acción'!BA24</f>
        <v>9</v>
      </c>
      <c r="E29" s="47"/>
      <c r="F29" s="79" t="s">
        <v>628</v>
      </c>
      <c r="G29" s="85">
        <f>'Plan de acción'!BB24</f>
        <v>2022</v>
      </c>
      <c r="H29" s="47"/>
      <c r="I29" s="79" t="s">
        <v>629</v>
      </c>
      <c r="J29" s="366" t="s">
        <v>829</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10">
        <v>2024</v>
      </c>
      <c r="E32" s="94"/>
      <c r="F32" s="47" t="s">
        <v>633</v>
      </c>
      <c r="G32" s="50">
        <v>2031</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c r="E36" s="50">
        <v>2023</v>
      </c>
      <c r="F36" s="50">
        <v>2</v>
      </c>
      <c r="G36" s="50">
        <v>2024</v>
      </c>
      <c r="H36" s="50"/>
      <c r="I36" s="50">
        <v>2025</v>
      </c>
      <c r="J36" s="50">
        <v>1</v>
      </c>
      <c r="K36" s="50">
        <v>2026</v>
      </c>
      <c r="L36" s="50">
        <v>2</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c r="E38" s="50">
        <v>2028</v>
      </c>
      <c r="F38" s="50"/>
      <c r="G38" s="50">
        <v>2029</v>
      </c>
      <c r="H38" s="50"/>
      <c r="I38" s="50">
        <v>2030</v>
      </c>
      <c r="J38" s="50"/>
      <c r="K38" s="50">
        <v>2031</v>
      </c>
      <c r="L38" s="50"/>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c r="E40" s="50">
        <v>2033</v>
      </c>
      <c r="F40" s="50"/>
      <c r="G40" s="50">
        <v>2034</v>
      </c>
      <c r="H40" s="50"/>
      <c r="I40" s="50">
        <v>2035</v>
      </c>
      <c r="J40" s="50"/>
      <c r="K40" s="50">
        <v>2036</v>
      </c>
      <c r="L40" s="50"/>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c r="E42" s="50">
        <v>2038</v>
      </c>
      <c r="F42" s="50"/>
      <c r="G42" s="50">
        <v>2039</v>
      </c>
      <c r="H42" s="50"/>
      <c r="I42" s="50">
        <v>2040</v>
      </c>
      <c r="J42" s="50"/>
      <c r="K42" s="50">
        <v>2041</v>
      </c>
      <c r="L42" s="50"/>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c r="E44" s="50">
        <v>2043</v>
      </c>
      <c r="F44" s="50"/>
      <c r="G44" s="50">
        <v>2044</v>
      </c>
      <c r="H44" s="50"/>
      <c r="I44" s="50">
        <v>2045</v>
      </c>
      <c r="J44" s="50"/>
      <c r="K44" s="50">
        <v>2046</v>
      </c>
      <c r="L44" s="50"/>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c r="E46" s="50">
        <v>2048</v>
      </c>
      <c r="F46" s="50"/>
      <c r="G46" s="50">
        <v>2049</v>
      </c>
      <c r="H46" s="50"/>
      <c r="I46" s="50">
        <v>2050</v>
      </c>
      <c r="J46" s="112"/>
      <c r="K46" s="50"/>
      <c r="L46" s="366">
        <v>5</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830</v>
      </c>
      <c r="D52" s="305"/>
      <c r="E52" s="305"/>
      <c r="F52" s="305"/>
      <c r="G52" s="305"/>
      <c r="H52" s="305"/>
      <c r="I52" s="305"/>
      <c r="J52" s="305"/>
      <c r="K52" s="305"/>
      <c r="L52" s="305"/>
      <c r="M52" s="306"/>
    </row>
    <row r="53" spans="1:13" ht="31.5" x14ac:dyDescent="0.25">
      <c r="A53" s="372"/>
      <c r="B53" s="65" t="s">
        <v>704</v>
      </c>
      <c r="C53" s="365" t="s">
        <v>831</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acción'!FT24</f>
        <v>Candelaria Gonzalez</v>
      </c>
      <c r="D56" s="305"/>
      <c r="E56" s="305"/>
      <c r="F56" s="305"/>
      <c r="G56" s="305"/>
      <c r="H56" s="305"/>
      <c r="I56" s="305"/>
      <c r="J56" s="305"/>
      <c r="K56" s="305"/>
      <c r="L56" s="305"/>
      <c r="M56" s="306"/>
    </row>
    <row r="57" spans="1:13" ht="15.75" x14ac:dyDescent="0.25">
      <c r="A57" s="372"/>
      <c r="B57" s="105" t="s">
        <v>676</v>
      </c>
      <c r="C57" s="365" t="s">
        <v>832</v>
      </c>
      <c r="D57" s="305"/>
      <c r="E57" s="305"/>
      <c r="F57" s="305"/>
      <c r="G57" s="305"/>
      <c r="H57" s="305"/>
      <c r="I57" s="305"/>
      <c r="J57" s="305"/>
      <c r="K57" s="305"/>
      <c r="L57" s="305"/>
      <c r="M57" s="306"/>
    </row>
    <row r="58" spans="1:13" ht="15.75" x14ac:dyDescent="0.25">
      <c r="A58" s="372"/>
      <c r="B58" s="105" t="s">
        <v>678</v>
      </c>
      <c r="C58" s="365" t="str">
        <f>'Plan de acción'!FR24</f>
        <v>Transmilenio</v>
      </c>
      <c r="D58" s="305"/>
      <c r="E58" s="305"/>
      <c r="F58" s="305"/>
      <c r="G58" s="305"/>
      <c r="H58" s="305"/>
      <c r="I58" s="305"/>
      <c r="J58" s="305"/>
      <c r="K58" s="305"/>
      <c r="L58" s="305"/>
      <c r="M58" s="306"/>
    </row>
    <row r="59" spans="1:13" ht="15.75" x14ac:dyDescent="0.25">
      <c r="A59" s="372"/>
      <c r="B59" s="106" t="s">
        <v>679</v>
      </c>
      <c r="C59" s="365" t="str">
        <f>'Plan de acción'!FS24</f>
        <v>Subgerencia Técnica y de Servicios / Dirección Técnica de Modos Alternativos y Equipamentos Complementarios</v>
      </c>
      <c r="D59" s="305"/>
      <c r="E59" s="305"/>
      <c r="F59" s="305"/>
      <c r="G59" s="305"/>
      <c r="H59" s="305"/>
      <c r="I59" s="305"/>
      <c r="J59" s="305"/>
      <c r="K59" s="305"/>
      <c r="L59" s="305"/>
      <c r="M59" s="306"/>
    </row>
    <row r="60" spans="1:13" ht="15.75" x14ac:dyDescent="0.25">
      <c r="A60" s="372"/>
      <c r="B60" s="105" t="s">
        <v>680</v>
      </c>
      <c r="C60" s="370" t="str">
        <f>'Plan de acción'!FV24</f>
        <v>candelaria.gonzalez@transmilenio.gov.co</v>
      </c>
      <c r="D60" s="305"/>
      <c r="E60" s="305"/>
      <c r="F60" s="305"/>
      <c r="G60" s="305"/>
      <c r="H60" s="305"/>
      <c r="I60" s="305"/>
      <c r="J60" s="305"/>
      <c r="K60" s="305"/>
      <c r="L60" s="305"/>
      <c r="M60" s="306"/>
    </row>
    <row r="61" spans="1:13" ht="15.75" x14ac:dyDescent="0.25">
      <c r="A61" s="373"/>
      <c r="B61" s="105" t="s">
        <v>681</v>
      </c>
      <c r="C61" s="365">
        <f>'Plan de acción'!FU24</f>
        <v>2201700</v>
      </c>
      <c r="D61" s="305"/>
      <c r="E61" s="305"/>
      <c r="F61" s="305"/>
      <c r="G61" s="305"/>
      <c r="H61" s="305"/>
      <c r="I61" s="305"/>
      <c r="J61" s="305"/>
      <c r="K61" s="305"/>
      <c r="L61" s="305"/>
      <c r="M61" s="306"/>
    </row>
    <row r="62" spans="1:13" ht="21.75" customHeight="1" x14ac:dyDescent="0.25">
      <c r="A62" s="371" t="s">
        <v>682</v>
      </c>
      <c r="B62" s="105" t="s">
        <v>683</v>
      </c>
      <c r="C62" s="365" t="s">
        <v>1415</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tr">
        <f>C58</f>
        <v>Transmilenio</v>
      </c>
      <c r="D64" s="305"/>
      <c r="E64" s="305"/>
      <c r="F64" s="305"/>
      <c r="G64" s="305"/>
      <c r="H64" s="305"/>
      <c r="I64" s="305"/>
      <c r="J64" s="305"/>
      <c r="K64" s="305"/>
      <c r="L64" s="305"/>
      <c r="M64" s="306"/>
    </row>
    <row r="65" spans="1:13" ht="15.75" x14ac:dyDescent="0.25">
      <c r="A65" s="108" t="s">
        <v>686</v>
      </c>
      <c r="B65" s="107"/>
      <c r="C65" s="358" t="s">
        <v>834</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3C47D"/>
    <outlinePr summaryBelow="0" summaryRight="0"/>
  </sheetPr>
  <dimension ref="A1:M65"/>
  <sheetViews>
    <sheetView topLeftCell="A45" zoomScale="80" zoomScaleNormal="80" workbookViewId="0">
      <selection activeCell="C64" sqref="C64:M64"/>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835</v>
      </c>
      <c r="C1" s="305"/>
      <c r="D1" s="305"/>
      <c r="E1" s="305"/>
      <c r="F1" s="305"/>
      <c r="G1" s="305"/>
      <c r="H1" s="305"/>
      <c r="I1" s="305"/>
      <c r="J1" s="305"/>
      <c r="K1" s="305"/>
      <c r="L1" s="305"/>
      <c r="M1" s="306"/>
    </row>
    <row r="2" spans="1:13" ht="15.75" x14ac:dyDescent="0.25">
      <c r="A2" s="371" t="s">
        <v>588</v>
      </c>
      <c r="B2" s="63" t="s">
        <v>589</v>
      </c>
      <c r="C2" s="365" t="str">
        <f>'Plan de acción'!AR25</f>
        <v>Número de líneas de metro en operación dentro del sistema de transporte público de pasajeros</v>
      </c>
      <c r="D2" s="305"/>
      <c r="E2" s="305"/>
      <c r="F2" s="305"/>
      <c r="G2" s="305"/>
      <c r="H2" s="305"/>
      <c r="I2" s="305"/>
      <c r="J2" s="305"/>
      <c r="K2" s="305"/>
      <c r="L2" s="305"/>
      <c r="M2" s="306"/>
    </row>
    <row r="3" spans="1:13" ht="63" x14ac:dyDescent="0.25">
      <c r="A3" s="372"/>
      <c r="B3" s="64" t="s">
        <v>688</v>
      </c>
      <c r="C3" s="365" t="s">
        <v>836</v>
      </c>
      <c r="D3" s="305"/>
      <c r="E3" s="305"/>
      <c r="F3" s="305"/>
      <c r="G3" s="305"/>
      <c r="H3" s="305"/>
      <c r="I3" s="305"/>
      <c r="J3" s="305"/>
      <c r="K3" s="305"/>
      <c r="L3" s="305"/>
      <c r="M3" s="306"/>
    </row>
    <row r="4" spans="1:13" ht="31.5" x14ac:dyDescent="0.25">
      <c r="A4" s="372"/>
      <c r="B4" s="65" t="s">
        <v>58</v>
      </c>
      <c r="C4" s="66" t="str">
        <f>'Plan de acción'!AY25</f>
        <v>Si</v>
      </c>
      <c r="D4" s="67"/>
      <c r="E4" s="68"/>
      <c r="F4" s="362" t="s">
        <v>59</v>
      </c>
      <c r="G4" s="306"/>
      <c r="H4" s="69" t="str">
        <f>'Plan de acción'!AZ25</f>
        <v>PLMB: 401
 L2MB: 400</v>
      </c>
      <c r="I4" s="358"/>
      <c r="J4" s="357"/>
      <c r="K4" s="357"/>
      <c r="L4" s="357"/>
      <c r="M4" s="342"/>
    </row>
    <row r="5" spans="1:13" ht="31.5" x14ac:dyDescent="0.25">
      <c r="A5" s="372"/>
      <c r="B5" s="65" t="s">
        <v>593</v>
      </c>
      <c r="C5" s="364" t="s">
        <v>837</v>
      </c>
      <c r="D5" s="305"/>
      <c r="E5" s="305"/>
      <c r="F5" s="305"/>
      <c r="G5" s="305"/>
      <c r="H5" s="305"/>
      <c r="I5" s="305"/>
      <c r="J5" s="305"/>
      <c r="K5" s="305"/>
      <c r="L5" s="305"/>
      <c r="M5" s="306"/>
    </row>
    <row r="6" spans="1:13" ht="15.75" x14ac:dyDescent="0.25">
      <c r="A6" s="372"/>
      <c r="B6" s="65" t="s">
        <v>595</v>
      </c>
      <c r="C6" s="364" t="s">
        <v>838</v>
      </c>
      <c r="D6" s="305"/>
      <c r="E6" s="305"/>
      <c r="F6" s="305"/>
      <c r="G6" s="305"/>
      <c r="H6" s="305"/>
      <c r="I6" s="305"/>
      <c r="J6" s="305"/>
      <c r="K6" s="305"/>
      <c r="L6" s="305"/>
      <c r="M6" s="306"/>
    </row>
    <row r="7" spans="1:13" ht="15.75" x14ac:dyDescent="0.25">
      <c r="A7" s="372"/>
      <c r="B7" s="65" t="s">
        <v>597</v>
      </c>
      <c r="C7" s="365" t="str">
        <f>'Plan de acción'!FQ25</f>
        <v>Movilidad</v>
      </c>
      <c r="D7" s="309"/>
      <c r="E7" s="70"/>
      <c r="F7" s="70"/>
      <c r="G7" s="71"/>
      <c r="H7" s="72" t="s">
        <v>62</v>
      </c>
      <c r="I7" s="365" t="str">
        <f>'Plan de acción'!FR25</f>
        <v>Empresa Metro de Bogotá</v>
      </c>
      <c r="J7" s="305"/>
      <c r="K7" s="305"/>
      <c r="L7" s="305"/>
      <c r="M7" s="306"/>
    </row>
    <row r="8" spans="1:13" ht="15.75" x14ac:dyDescent="0.25">
      <c r="A8" s="372"/>
      <c r="B8" s="359" t="s">
        <v>599</v>
      </c>
      <c r="C8" s="358" t="s">
        <v>794</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65" t="s">
        <v>603</v>
      </c>
      <c r="C11" s="365" t="s">
        <v>839</v>
      </c>
      <c r="D11" s="305"/>
      <c r="E11" s="305"/>
      <c r="F11" s="305"/>
      <c r="G11" s="305"/>
      <c r="H11" s="305"/>
      <c r="I11" s="305"/>
      <c r="J11" s="305"/>
      <c r="K11" s="305"/>
      <c r="L11" s="305"/>
      <c r="M11" s="306"/>
    </row>
    <row r="12" spans="1:13" ht="31.5" x14ac:dyDescent="0.25">
      <c r="A12" s="372"/>
      <c r="B12" s="65" t="s">
        <v>692</v>
      </c>
      <c r="C12" s="365" t="s">
        <v>840</v>
      </c>
      <c r="D12" s="305"/>
      <c r="E12" s="305"/>
      <c r="F12" s="305"/>
      <c r="G12" s="305"/>
      <c r="H12" s="305"/>
      <c r="I12" s="305"/>
      <c r="J12" s="305"/>
      <c r="K12" s="305"/>
      <c r="L12" s="305"/>
      <c r="M12" s="306"/>
    </row>
    <row r="13" spans="1:13" ht="63" x14ac:dyDescent="0.25">
      <c r="A13" s="372"/>
      <c r="B13" s="65" t="s">
        <v>694</v>
      </c>
      <c r="C13" s="365" t="s">
        <v>186</v>
      </c>
      <c r="D13" s="305"/>
      <c r="E13" s="305"/>
      <c r="F13" s="305"/>
      <c r="G13" s="305"/>
      <c r="H13" s="305"/>
      <c r="I13" s="305"/>
      <c r="J13" s="305"/>
      <c r="K13" s="305"/>
      <c r="L13" s="305"/>
      <c r="M13" s="306"/>
    </row>
    <row r="14" spans="1:13" ht="47.25" x14ac:dyDescent="0.25">
      <c r="A14" s="374"/>
      <c r="B14" s="63" t="s">
        <v>696</v>
      </c>
      <c r="C14" s="364" t="str">
        <f>'Plan de acción'!AU25</f>
        <v>11. Ciudades y comunidades sostenibles</v>
      </c>
      <c r="D14" s="306"/>
      <c r="E14" s="75" t="s">
        <v>697</v>
      </c>
      <c r="F14" s="365" t="str">
        <f>'Plan de acción'!AV25</f>
        <v>11.2 - Sistemas de transporte asequibles y sostenibles</v>
      </c>
      <c r="G14" s="305"/>
      <c r="H14" s="305"/>
      <c r="I14" s="305"/>
      <c r="J14" s="305"/>
      <c r="K14" s="305"/>
      <c r="L14" s="305"/>
      <c r="M14" s="306"/>
    </row>
    <row r="15" spans="1:13" ht="15.75" x14ac:dyDescent="0.25">
      <c r="A15" s="371" t="s">
        <v>605</v>
      </c>
      <c r="B15" s="64" t="s">
        <v>47</v>
      </c>
      <c r="C15" s="365" t="str">
        <f>'Plan de acción'!AW25</f>
        <v>Ambiental</v>
      </c>
      <c r="D15" s="305"/>
      <c r="E15" s="305"/>
      <c r="F15" s="305"/>
      <c r="G15" s="305"/>
      <c r="H15" s="305"/>
      <c r="I15" s="305"/>
      <c r="J15" s="305"/>
      <c r="K15" s="305"/>
      <c r="L15" s="305"/>
      <c r="M15" s="306"/>
    </row>
    <row r="16" spans="1:13" ht="15.75" x14ac:dyDescent="0.25">
      <c r="A16" s="372"/>
      <c r="B16" s="65" t="s">
        <v>698</v>
      </c>
      <c r="C16" s="365" t="str">
        <f>'Plan de acción'!AS25</f>
        <v>Número de líneas de metro puestas en operación dentro del sistema de transporte público de pasajeros del Total de líneas de metro proyectadas para operación, según los horizontes de los instrumentos de planeación de Bogotá</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841</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118" t="s">
        <v>728</v>
      </c>
      <c r="J27" s="50" t="s">
        <v>617</v>
      </c>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acción'!BA25</f>
        <v>ND</v>
      </c>
      <c r="E29" s="47"/>
      <c r="F29" s="79" t="s">
        <v>628</v>
      </c>
      <c r="G29" s="85" t="str">
        <f>'Plan de acción'!BB25</f>
        <v>ND</v>
      </c>
      <c r="H29" s="47"/>
      <c r="I29" s="79" t="s">
        <v>629</v>
      </c>
      <c r="J29" s="50"/>
      <c r="K29" s="35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2028</v>
      </c>
      <c r="E32" s="94"/>
      <c r="F32" s="47" t="s">
        <v>633</v>
      </c>
      <c r="G32" s="50">
        <v>2032</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acción'!BE25</f>
        <v>0</v>
      </c>
      <c r="E36" s="50">
        <v>2023</v>
      </c>
      <c r="F36" s="50">
        <f>'Plan de acción'!BF25</f>
        <v>0</v>
      </c>
      <c r="G36" s="50">
        <v>2024</v>
      </c>
      <c r="H36" s="50">
        <f>'Plan de acción'!BG25</f>
        <v>0</v>
      </c>
      <c r="I36" s="50">
        <v>2025</v>
      </c>
      <c r="J36" s="50">
        <f>'Plan de acción'!BH25</f>
        <v>0</v>
      </c>
      <c r="K36" s="50">
        <v>2026</v>
      </c>
      <c r="L36" s="50">
        <f>'Plan de acción'!BI25</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acción'!BJ25</f>
        <v>1</v>
      </c>
      <c r="E38" s="50">
        <v>2028</v>
      </c>
      <c r="F38" s="50">
        <f>'Plan de acción'!BK25</f>
        <v>0</v>
      </c>
      <c r="G38" s="50">
        <v>2029</v>
      </c>
      <c r="H38" s="50">
        <f>'Plan de acción'!BL25</f>
        <v>0</v>
      </c>
      <c r="I38" s="50">
        <v>2030</v>
      </c>
      <c r="J38" s="50">
        <f>'Plan de acción'!BM25</f>
        <v>0</v>
      </c>
      <c r="K38" s="50">
        <v>2031</v>
      </c>
      <c r="L38" s="50">
        <f>'Plan de acción'!BN25</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acción'!BO25</f>
        <v>0</v>
      </c>
      <c r="E40" s="50">
        <v>2033</v>
      </c>
      <c r="F40" s="50">
        <f>'Plan de acción'!BP25</f>
        <v>0</v>
      </c>
      <c r="G40" s="50">
        <v>2034</v>
      </c>
      <c r="H40" s="50">
        <f>'Plan de acción'!BQ25</f>
        <v>0</v>
      </c>
      <c r="I40" s="50">
        <v>2035</v>
      </c>
      <c r="J40" s="50">
        <f>'Plan de acción'!BR25</f>
        <v>0</v>
      </c>
      <c r="K40" s="50">
        <v>2036</v>
      </c>
      <c r="L40" s="50">
        <f>'Plan de acción'!BS25</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acción'!BT25</f>
        <v>0</v>
      </c>
      <c r="E42" s="50">
        <v>2038</v>
      </c>
      <c r="F42" s="50">
        <f>'Plan de acción'!BU25</f>
        <v>0</v>
      </c>
      <c r="G42" s="50">
        <v>2039</v>
      </c>
      <c r="H42" s="50">
        <f>'Plan de acción'!BV25</f>
        <v>0</v>
      </c>
      <c r="I42" s="50">
        <v>2040</v>
      </c>
      <c r="J42" s="50">
        <f>'Plan de acción'!BW25</f>
        <v>0</v>
      </c>
      <c r="K42" s="50">
        <v>2041</v>
      </c>
      <c r="L42" s="50">
        <f>'Plan de acción'!BX25</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acción'!BY25</f>
        <v>0</v>
      </c>
      <c r="E44" s="50">
        <v>2043</v>
      </c>
      <c r="F44" s="50">
        <f>'Plan de acción'!BZ25</f>
        <v>0</v>
      </c>
      <c r="G44" s="50">
        <v>2044</v>
      </c>
      <c r="H44" s="50">
        <f>'Plan de acción'!CA25</f>
        <v>0</v>
      </c>
      <c r="I44" s="50">
        <v>2045</v>
      </c>
      <c r="J44" s="50">
        <f>'Plan de acción'!CB25</f>
        <v>0</v>
      </c>
      <c r="K44" s="50">
        <v>2046</v>
      </c>
      <c r="L44" s="50">
        <f>'Plan de acción'!CC25</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acción'!CD25</f>
        <v>0</v>
      </c>
      <c r="E46" s="50">
        <v>2048</v>
      </c>
      <c r="F46" s="50">
        <f>'Plan de acción'!CE25</f>
        <v>0</v>
      </c>
      <c r="G46" s="50">
        <v>2049</v>
      </c>
      <c r="H46" s="50">
        <f>'Plan de acción'!CF25</f>
        <v>0</v>
      </c>
      <c r="I46" s="50">
        <v>2050</v>
      </c>
      <c r="J46" s="50"/>
      <c r="K46" s="50"/>
      <c r="L46" s="366">
        <f>'Plan de acción'!CG25</f>
        <v>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842</v>
      </c>
      <c r="D52" s="305"/>
      <c r="E52" s="305"/>
      <c r="F52" s="305"/>
      <c r="G52" s="305"/>
      <c r="H52" s="305"/>
      <c r="I52" s="305"/>
      <c r="J52" s="305"/>
      <c r="K52" s="305"/>
      <c r="L52" s="305"/>
      <c r="M52" s="306"/>
    </row>
    <row r="53" spans="1:13" ht="31.5" x14ac:dyDescent="0.25">
      <c r="A53" s="372"/>
      <c r="B53" s="65" t="s">
        <v>704</v>
      </c>
      <c r="C53" s="365" t="s">
        <v>843</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acción'!FT25</f>
        <v>1. Claudia Marcela Galvis Russi
 2. Diana Alexandra Aldana Labrador</v>
      </c>
      <c r="D56" s="305"/>
      <c r="E56" s="305"/>
      <c r="F56" s="305"/>
      <c r="G56" s="305"/>
      <c r="H56" s="305"/>
      <c r="I56" s="305"/>
      <c r="J56" s="305"/>
      <c r="K56" s="305"/>
      <c r="L56" s="305"/>
      <c r="M56" s="306"/>
    </row>
    <row r="57" spans="1:13" ht="15.75" x14ac:dyDescent="0.25">
      <c r="A57" s="372"/>
      <c r="B57" s="105" t="s">
        <v>676</v>
      </c>
      <c r="C57" s="365" t="s">
        <v>844</v>
      </c>
      <c r="D57" s="305"/>
      <c r="E57" s="305"/>
      <c r="F57" s="305"/>
      <c r="G57" s="305"/>
      <c r="H57" s="305"/>
      <c r="I57" s="305"/>
      <c r="J57" s="305"/>
      <c r="K57" s="305"/>
      <c r="L57" s="305"/>
      <c r="M57" s="306"/>
    </row>
    <row r="58" spans="1:13" ht="15.75" x14ac:dyDescent="0.25">
      <c r="A58" s="372"/>
      <c r="B58" s="105" t="s">
        <v>678</v>
      </c>
      <c r="C58" s="365" t="str">
        <f>'Plan de acción'!FR25</f>
        <v>Empresa Metro de Bogotá</v>
      </c>
      <c r="D58" s="305"/>
      <c r="E58" s="305"/>
      <c r="F58" s="305"/>
      <c r="G58" s="305"/>
      <c r="H58" s="305"/>
      <c r="I58" s="305"/>
      <c r="J58" s="305"/>
      <c r="K58" s="305"/>
      <c r="L58" s="305"/>
      <c r="M58" s="306"/>
    </row>
    <row r="59" spans="1:13" ht="15.75" x14ac:dyDescent="0.25">
      <c r="A59" s="372"/>
      <c r="B59" s="106" t="s">
        <v>679</v>
      </c>
      <c r="C59" s="365" t="str">
        <f>'Plan de acción'!FS25</f>
        <v>1. Oficina Asesora de Planeación 
 2. Subgerencia de Gestión Social, Ambiental y SST"</v>
      </c>
      <c r="D59" s="305"/>
      <c r="E59" s="305"/>
      <c r="F59" s="305"/>
      <c r="G59" s="305"/>
      <c r="H59" s="305"/>
      <c r="I59" s="305"/>
      <c r="J59" s="305"/>
      <c r="K59" s="305"/>
      <c r="L59" s="305"/>
      <c r="M59" s="306"/>
    </row>
    <row r="60" spans="1:13" ht="15.75" x14ac:dyDescent="0.25">
      <c r="A60" s="372"/>
      <c r="B60" s="105" t="s">
        <v>680</v>
      </c>
      <c r="C60" s="370" t="str">
        <f>'Plan de acción'!FV25</f>
        <v>1. marcela.galvis@metrodebogota.gov.co
 2. diana.aldana@metrodebogota.gov.co</v>
      </c>
      <c r="D60" s="305"/>
      <c r="E60" s="305"/>
      <c r="F60" s="305"/>
      <c r="G60" s="305"/>
      <c r="H60" s="305"/>
      <c r="I60" s="305"/>
      <c r="J60" s="305"/>
      <c r="K60" s="305"/>
      <c r="L60" s="305"/>
      <c r="M60" s="306"/>
    </row>
    <row r="61" spans="1:13" ht="15.75" x14ac:dyDescent="0.25">
      <c r="A61" s="373"/>
      <c r="B61" s="105" t="s">
        <v>681</v>
      </c>
      <c r="C61" s="365" t="str">
        <f>'Plan de acción'!FU25</f>
        <v>1. ext 1106
 2. ext 1133</v>
      </c>
      <c r="D61" s="305"/>
      <c r="E61" s="305"/>
      <c r="F61" s="305"/>
      <c r="G61" s="305"/>
      <c r="H61" s="305"/>
      <c r="I61" s="305"/>
      <c r="J61" s="305"/>
      <c r="K61" s="305"/>
      <c r="L61" s="305"/>
      <c r="M61" s="306"/>
    </row>
    <row r="62" spans="1:13" ht="21.75" customHeight="1" x14ac:dyDescent="0.25">
      <c r="A62" s="371" t="s">
        <v>682</v>
      </c>
      <c r="B62" s="105" t="s">
        <v>683</v>
      </c>
      <c r="C62" s="365" t="s">
        <v>845</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213</v>
      </c>
      <c r="D64" s="305"/>
      <c r="E64" s="305"/>
      <c r="F64" s="305"/>
      <c r="G64" s="305"/>
      <c r="H64" s="305"/>
      <c r="I64" s="305"/>
      <c r="J64" s="305"/>
      <c r="K64" s="305"/>
      <c r="L64" s="305"/>
      <c r="M64" s="306"/>
    </row>
    <row r="65" spans="1:13" ht="15.75" x14ac:dyDescent="0.25">
      <c r="A65" s="108" t="s">
        <v>686</v>
      </c>
      <c r="B65" s="107"/>
      <c r="C65" s="358" t="s">
        <v>846</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3C47D"/>
    <outlinePr summaryBelow="0" summaryRight="0"/>
  </sheetPr>
  <dimension ref="A1:M65"/>
  <sheetViews>
    <sheetView topLeftCell="A43" zoomScale="80" zoomScaleNormal="80" workbookViewId="0">
      <selection activeCell="B11" sqref="B11"/>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847</v>
      </c>
      <c r="C1" s="305"/>
      <c r="D1" s="305"/>
      <c r="E1" s="305"/>
      <c r="F1" s="305"/>
      <c r="G1" s="305"/>
      <c r="H1" s="305"/>
      <c r="I1" s="305"/>
      <c r="J1" s="305"/>
      <c r="K1" s="305"/>
      <c r="L1" s="305"/>
      <c r="M1" s="306"/>
    </row>
    <row r="2" spans="1:13" ht="15.75" x14ac:dyDescent="0.25">
      <c r="A2" s="371" t="s">
        <v>588</v>
      </c>
      <c r="B2" s="63" t="s">
        <v>589</v>
      </c>
      <c r="C2" s="365" t="str">
        <f>'Plan de acción'!AR26</f>
        <v>Número de conceptos técnicos de Planes Integrales de Movilidad Sostenible aprobados</v>
      </c>
      <c r="D2" s="305"/>
      <c r="E2" s="305"/>
      <c r="F2" s="305"/>
      <c r="G2" s="305"/>
      <c r="H2" s="305"/>
      <c r="I2" s="305"/>
      <c r="J2" s="305"/>
      <c r="K2" s="305"/>
      <c r="L2" s="305"/>
      <c r="M2" s="306"/>
    </row>
    <row r="3" spans="1:13" ht="63" x14ac:dyDescent="0.25">
      <c r="A3" s="372"/>
      <c r="B3" s="64" t="s">
        <v>688</v>
      </c>
      <c r="C3" s="365" t="s">
        <v>848</v>
      </c>
      <c r="D3" s="305"/>
      <c r="E3" s="305"/>
      <c r="F3" s="305"/>
      <c r="G3" s="305"/>
      <c r="H3" s="305"/>
      <c r="I3" s="305"/>
      <c r="J3" s="305"/>
      <c r="K3" s="305"/>
      <c r="L3" s="305"/>
      <c r="M3" s="306"/>
    </row>
    <row r="4" spans="1:13" ht="15.75" x14ac:dyDescent="0.25">
      <c r="A4" s="372"/>
      <c r="B4" s="65" t="s">
        <v>58</v>
      </c>
      <c r="C4" s="66" t="str">
        <f>'Plan de acción'!AY26</f>
        <v>Si</v>
      </c>
      <c r="D4" s="67"/>
      <c r="E4" s="68"/>
      <c r="F4" s="362" t="s">
        <v>59</v>
      </c>
      <c r="G4" s="306"/>
      <c r="H4" s="69">
        <f>'Plan de acción'!AZ26</f>
        <v>390</v>
      </c>
      <c r="I4" s="378"/>
      <c r="J4" s="357"/>
      <c r="K4" s="357"/>
      <c r="L4" s="357"/>
      <c r="M4" s="342"/>
    </row>
    <row r="5" spans="1:13" ht="31.5" x14ac:dyDescent="0.25">
      <c r="A5" s="372"/>
      <c r="B5" s="65" t="s">
        <v>593</v>
      </c>
      <c r="C5" s="364" t="s">
        <v>849</v>
      </c>
      <c r="D5" s="305"/>
      <c r="E5" s="305"/>
      <c r="F5" s="305"/>
      <c r="G5" s="305"/>
      <c r="H5" s="305"/>
      <c r="I5" s="305"/>
      <c r="J5" s="305"/>
      <c r="K5" s="305"/>
      <c r="L5" s="305"/>
      <c r="M5" s="306"/>
    </row>
    <row r="6" spans="1:13" ht="15.75" x14ac:dyDescent="0.25">
      <c r="A6" s="372"/>
      <c r="B6" s="65" t="s">
        <v>595</v>
      </c>
      <c r="C6" s="364" t="s">
        <v>850</v>
      </c>
      <c r="D6" s="305"/>
      <c r="E6" s="305"/>
      <c r="F6" s="305"/>
      <c r="G6" s="305"/>
      <c r="H6" s="305"/>
      <c r="I6" s="305"/>
      <c r="J6" s="305"/>
      <c r="K6" s="305"/>
      <c r="L6" s="305"/>
      <c r="M6" s="306"/>
    </row>
    <row r="7" spans="1:13" ht="15.75" x14ac:dyDescent="0.25">
      <c r="A7" s="372"/>
      <c r="B7" s="65" t="s">
        <v>597</v>
      </c>
      <c r="C7" s="365" t="str">
        <f>'Plan de acción'!FQ26</f>
        <v>Movilidad</v>
      </c>
      <c r="D7" s="309"/>
      <c r="E7" s="70"/>
      <c r="F7" s="70"/>
      <c r="G7" s="71"/>
      <c r="H7" s="72" t="s">
        <v>62</v>
      </c>
      <c r="I7" s="365" t="str">
        <f>'Plan de acción'!FR26</f>
        <v>Secretaría Distrital de Movilidad</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99.9" customHeight="1" x14ac:dyDescent="0.25">
      <c r="A11" s="372"/>
      <c r="B11" s="65" t="s">
        <v>603</v>
      </c>
      <c r="C11" s="365" t="s">
        <v>851</v>
      </c>
      <c r="D11" s="305"/>
      <c r="E11" s="305"/>
      <c r="F11" s="305"/>
      <c r="G11" s="305"/>
      <c r="H11" s="305"/>
      <c r="I11" s="305"/>
      <c r="J11" s="305"/>
      <c r="K11" s="305"/>
      <c r="L11" s="305"/>
      <c r="M11" s="306"/>
    </row>
    <row r="12" spans="1:13" ht="208.9" customHeight="1" x14ac:dyDescent="0.25">
      <c r="A12" s="372"/>
      <c r="B12" s="65" t="s">
        <v>692</v>
      </c>
      <c r="C12" s="365" t="s">
        <v>852</v>
      </c>
      <c r="D12" s="305"/>
      <c r="E12" s="305"/>
      <c r="F12" s="305"/>
      <c r="G12" s="305"/>
      <c r="H12" s="305"/>
      <c r="I12" s="305"/>
      <c r="J12" s="305"/>
      <c r="K12" s="305"/>
      <c r="L12" s="305"/>
      <c r="M12" s="306"/>
    </row>
    <row r="13" spans="1:13" ht="63" x14ac:dyDescent="0.25">
      <c r="A13" s="372"/>
      <c r="B13" s="65" t="s">
        <v>694</v>
      </c>
      <c r="C13" s="365" t="s">
        <v>853</v>
      </c>
      <c r="D13" s="305"/>
      <c r="E13" s="305"/>
      <c r="F13" s="305"/>
      <c r="G13" s="305"/>
      <c r="H13" s="305"/>
      <c r="I13" s="305"/>
      <c r="J13" s="305"/>
      <c r="K13" s="305"/>
      <c r="L13" s="305"/>
      <c r="M13" s="306"/>
    </row>
    <row r="14" spans="1:13" ht="47.25" x14ac:dyDescent="0.25">
      <c r="A14" s="374"/>
      <c r="B14" s="63" t="s">
        <v>696</v>
      </c>
      <c r="C14" s="364" t="str">
        <f>'Plan de acción'!AU26</f>
        <v>11. Ciudades y comunidades sostenibles</v>
      </c>
      <c r="D14" s="306"/>
      <c r="E14" s="75" t="s">
        <v>697</v>
      </c>
      <c r="F14" s="365" t="str">
        <f>'Plan de acción'!AV26</f>
        <v>11.2 - Sistemas de transporte asequibles y sostenibles</v>
      </c>
      <c r="G14" s="305"/>
      <c r="H14" s="305"/>
      <c r="I14" s="305"/>
      <c r="J14" s="305"/>
      <c r="K14" s="305"/>
      <c r="L14" s="305"/>
      <c r="M14" s="306"/>
    </row>
    <row r="15" spans="1:13" ht="15.75" x14ac:dyDescent="0.25">
      <c r="A15" s="371" t="s">
        <v>605</v>
      </c>
      <c r="B15" s="64" t="s">
        <v>47</v>
      </c>
      <c r="C15" s="365" t="str">
        <f>'Plan de acción'!AW26</f>
        <v>Ambiental</v>
      </c>
      <c r="D15" s="305"/>
      <c r="E15" s="305"/>
      <c r="F15" s="305"/>
      <c r="G15" s="305"/>
      <c r="H15" s="305"/>
      <c r="I15" s="305"/>
      <c r="J15" s="305"/>
      <c r="K15" s="305"/>
      <c r="L15" s="305"/>
      <c r="M15" s="306"/>
    </row>
    <row r="16" spans="1:13" ht="15.75" x14ac:dyDescent="0.25">
      <c r="A16" s="372"/>
      <c r="B16" s="65" t="s">
        <v>698</v>
      </c>
      <c r="C16" s="365" t="str">
        <f>'Plan de acción'!AS26</f>
        <v>Sumatoria de conceptos técnicos de Planes Integrales de Movilidad Sostenible aprobados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854</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acción'!BA26</f>
        <v>139</v>
      </c>
      <c r="E29" s="47"/>
      <c r="F29" s="79" t="s">
        <v>628</v>
      </c>
      <c r="G29" s="85">
        <f>'Plan de acción'!BB26</f>
        <v>2022</v>
      </c>
      <c r="H29" s="47"/>
      <c r="I29" s="79" t="s">
        <v>629</v>
      </c>
      <c r="J29" s="366" t="s">
        <v>855</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acción'!BE26</f>
        <v>149</v>
      </c>
      <c r="E36" s="50">
        <v>2023</v>
      </c>
      <c r="F36" s="50">
        <f>'Plan de acción'!BF26</f>
        <v>159</v>
      </c>
      <c r="G36" s="50">
        <v>2024</v>
      </c>
      <c r="H36" s="50">
        <f>'Plan de acción'!BG26</f>
        <v>169</v>
      </c>
      <c r="I36" s="50">
        <v>2025</v>
      </c>
      <c r="J36" s="50">
        <f>'Plan de acción'!BH26</f>
        <v>179</v>
      </c>
      <c r="K36" s="50">
        <v>2026</v>
      </c>
      <c r="L36" s="50">
        <f>'Plan de acción'!BI26</f>
        <v>189</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acción'!BJ26</f>
        <v>199</v>
      </c>
      <c r="E38" s="50">
        <v>2028</v>
      </c>
      <c r="F38" s="50">
        <f>'Plan de acción'!BK26</f>
        <v>209</v>
      </c>
      <c r="G38" s="50">
        <v>2029</v>
      </c>
      <c r="H38" s="50">
        <f>'Plan de acción'!BL26</f>
        <v>219</v>
      </c>
      <c r="I38" s="50">
        <v>2030</v>
      </c>
      <c r="J38" s="50">
        <f>'Plan de acción'!BM26</f>
        <v>229</v>
      </c>
      <c r="K38" s="50">
        <v>2031</v>
      </c>
      <c r="L38" s="50">
        <f>'Plan de acción'!BN26</f>
        <v>239</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acción'!BO26</f>
        <v>249</v>
      </c>
      <c r="E40" s="50">
        <v>2033</v>
      </c>
      <c r="F40" s="50">
        <f>'Plan de acción'!BP26</f>
        <v>259</v>
      </c>
      <c r="G40" s="50">
        <v>2034</v>
      </c>
      <c r="H40" s="50">
        <f>'Plan de acción'!BQ26</f>
        <v>269</v>
      </c>
      <c r="I40" s="50">
        <v>2035</v>
      </c>
      <c r="J40" s="50">
        <f>'Plan de acción'!BR26</f>
        <v>279</v>
      </c>
      <c r="K40" s="50">
        <v>2036</v>
      </c>
      <c r="L40" s="50">
        <f>'Plan de acción'!BS26</f>
        <v>289</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acción'!BT26</f>
        <v>299</v>
      </c>
      <c r="E42" s="50">
        <v>2038</v>
      </c>
      <c r="F42" s="50">
        <f>'Plan de acción'!BU26</f>
        <v>309</v>
      </c>
      <c r="G42" s="50">
        <v>2039</v>
      </c>
      <c r="H42" s="50">
        <f>'Plan de acción'!BV26</f>
        <v>319</v>
      </c>
      <c r="I42" s="50">
        <v>2040</v>
      </c>
      <c r="J42" s="50">
        <f>'Plan de acción'!BW26</f>
        <v>329</v>
      </c>
      <c r="K42" s="50">
        <v>2041</v>
      </c>
      <c r="L42" s="50">
        <f>'Plan de acción'!BX26</f>
        <v>339</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acción'!BY26</f>
        <v>349</v>
      </c>
      <c r="E44" s="50">
        <v>2043</v>
      </c>
      <c r="F44" s="50">
        <f>'Plan de acción'!BZ26</f>
        <v>359</v>
      </c>
      <c r="G44" s="50">
        <v>2044</v>
      </c>
      <c r="H44" s="50">
        <f>'Plan de acción'!CA26</f>
        <v>369</v>
      </c>
      <c r="I44" s="50">
        <v>2045</v>
      </c>
      <c r="J44" s="50">
        <f>'Plan de acción'!CB26</f>
        <v>379</v>
      </c>
      <c r="K44" s="50">
        <v>2046</v>
      </c>
      <c r="L44" s="50">
        <f>'Plan de acción'!CC26</f>
        <v>389</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acción'!CD26</f>
        <v>399</v>
      </c>
      <c r="E46" s="50">
        <v>2048</v>
      </c>
      <c r="F46" s="50">
        <f>'Plan de acción'!CE26</f>
        <v>409</v>
      </c>
      <c r="G46" s="50">
        <v>2049</v>
      </c>
      <c r="H46" s="50">
        <f>'Plan de acción'!CF26</f>
        <v>419</v>
      </c>
      <c r="I46" s="50">
        <v>2050</v>
      </c>
      <c r="J46" s="50"/>
      <c r="K46" s="50"/>
      <c r="L46" s="366">
        <f>'Plan de acción'!CG26</f>
        <v>419</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856</v>
      </c>
      <c r="D52" s="305"/>
      <c r="E52" s="305"/>
      <c r="F52" s="305"/>
      <c r="G52" s="305"/>
      <c r="H52" s="305"/>
      <c r="I52" s="305"/>
      <c r="J52" s="305"/>
      <c r="K52" s="305"/>
      <c r="L52" s="305"/>
      <c r="M52" s="306"/>
    </row>
    <row r="53" spans="1:13" ht="31.5" x14ac:dyDescent="0.25">
      <c r="A53" s="372"/>
      <c r="B53" s="65" t="s">
        <v>704</v>
      </c>
      <c r="C53" s="365" t="s">
        <v>857</v>
      </c>
      <c r="D53" s="305"/>
      <c r="E53" s="305"/>
      <c r="F53" s="305"/>
      <c r="G53" s="305"/>
      <c r="H53" s="305"/>
      <c r="I53" s="305"/>
      <c r="J53" s="305"/>
      <c r="K53" s="305"/>
      <c r="L53" s="305"/>
      <c r="M53" s="306"/>
    </row>
    <row r="54" spans="1:13" ht="15.75" x14ac:dyDescent="0.25">
      <c r="A54" s="372"/>
      <c r="B54" s="65" t="s">
        <v>672</v>
      </c>
      <c r="C54" s="365">
        <v>15</v>
      </c>
      <c r="D54" s="305"/>
      <c r="E54" s="305"/>
      <c r="F54" s="305"/>
      <c r="G54" s="305"/>
      <c r="H54" s="305"/>
      <c r="I54" s="305"/>
      <c r="J54" s="305"/>
      <c r="K54" s="305"/>
      <c r="L54" s="305"/>
      <c r="M54" s="306"/>
    </row>
    <row r="55" spans="1:13" ht="15.75" x14ac:dyDescent="0.25">
      <c r="A55" s="374"/>
      <c r="B55" s="65" t="s">
        <v>673</v>
      </c>
      <c r="C55" s="365">
        <v>2024</v>
      </c>
      <c r="D55" s="305"/>
      <c r="E55" s="305"/>
      <c r="F55" s="305"/>
      <c r="G55" s="305"/>
      <c r="H55" s="305"/>
      <c r="I55" s="305"/>
      <c r="J55" s="305"/>
      <c r="K55" s="305"/>
      <c r="L55" s="305"/>
      <c r="M55" s="306"/>
    </row>
    <row r="56" spans="1:13" ht="15.75" x14ac:dyDescent="0.25">
      <c r="A56" s="371" t="s">
        <v>674</v>
      </c>
      <c r="B56" s="105" t="s">
        <v>675</v>
      </c>
      <c r="C56" s="365" t="str">
        <f>'Plan de acción'!FT26</f>
        <v>Sandra Esperanza Rodríguez</v>
      </c>
      <c r="D56" s="305"/>
      <c r="E56" s="305"/>
      <c r="F56" s="305"/>
      <c r="G56" s="305"/>
      <c r="H56" s="305"/>
      <c r="I56" s="305"/>
      <c r="J56" s="305"/>
      <c r="K56" s="305"/>
      <c r="L56" s="305"/>
      <c r="M56" s="306"/>
    </row>
    <row r="57" spans="1:13" ht="15.75" x14ac:dyDescent="0.25">
      <c r="A57" s="372"/>
      <c r="B57" s="105" t="s">
        <v>676</v>
      </c>
      <c r="C57" s="365" t="s">
        <v>858</v>
      </c>
      <c r="D57" s="305"/>
      <c r="E57" s="305"/>
      <c r="F57" s="305"/>
      <c r="G57" s="305"/>
      <c r="H57" s="305"/>
      <c r="I57" s="305"/>
      <c r="J57" s="305"/>
      <c r="K57" s="305"/>
      <c r="L57" s="305"/>
      <c r="M57" s="306"/>
    </row>
    <row r="58" spans="1:13" ht="15.75" x14ac:dyDescent="0.25">
      <c r="A58" s="372"/>
      <c r="B58" s="105" t="s">
        <v>678</v>
      </c>
      <c r="C58" s="365" t="str">
        <f>'Plan de acción'!FR26</f>
        <v>Secretaría Distrital de Movilidad</v>
      </c>
      <c r="D58" s="305"/>
      <c r="E58" s="305"/>
      <c r="F58" s="305"/>
      <c r="G58" s="305"/>
      <c r="H58" s="305"/>
      <c r="I58" s="305"/>
      <c r="J58" s="305"/>
      <c r="K58" s="305"/>
      <c r="L58" s="305"/>
      <c r="M58" s="306"/>
    </row>
    <row r="59" spans="1:13" ht="15.75" x14ac:dyDescent="0.25">
      <c r="A59" s="372"/>
      <c r="B59" s="106" t="s">
        <v>679</v>
      </c>
      <c r="C59" s="365" t="str">
        <f>'Plan de acción'!FS26</f>
        <v>Subdirección de Transporte Privado</v>
      </c>
      <c r="D59" s="305"/>
      <c r="E59" s="305"/>
      <c r="F59" s="305"/>
      <c r="G59" s="305"/>
      <c r="H59" s="305"/>
      <c r="I59" s="305"/>
      <c r="J59" s="305"/>
      <c r="K59" s="305"/>
      <c r="L59" s="305"/>
      <c r="M59" s="306"/>
    </row>
    <row r="60" spans="1:13" ht="15.75" x14ac:dyDescent="0.25">
      <c r="A60" s="372"/>
      <c r="B60" s="105" t="s">
        <v>680</v>
      </c>
      <c r="C60" s="381" t="str">
        <f>'Plan de acción'!FV26</f>
        <v>serodriguez@movilidadbogota.gov.co</v>
      </c>
      <c r="D60" s="305"/>
      <c r="E60" s="305"/>
      <c r="F60" s="305"/>
      <c r="G60" s="305"/>
      <c r="H60" s="305"/>
      <c r="I60" s="305"/>
      <c r="J60" s="305"/>
      <c r="K60" s="305"/>
      <c r="L60" s="305"/>
      <c r="M60" s="306"/>
    </row>
    <row r="61" spans="1:13" ht="15.75" x14ac:dyDescent="0.25">
      <c r="A61" s="373"/>
      <c r="B61" s="105" t="s">
        <v>681</v>
      </c>
      <c r="C61" s="365">
        <f>'Plan de acción'!FU26</f>
        <v>36494000</v>
      </c>
      <c r="D61" s="305"/>
      <c r="E61" s="305"/>
      <c r="F61" s="305"/>
      <c r="G61" s="305"/>
      <c r="H61" s="305"/>
      <c r="I61" s="305"/>
      <c r="J61" s="305"/>
      <c r="K61" s="305"/>
      <c r="L61" s="305"/>
      <c r="M61" s="306"/>
    </row>
    <row r="62" spans="1:13" ht="21.75" customHeight="1" x14ac:dyDescent="0.25">
      <c r="A62" s="371" t="s">
        <v>682</v>
      </c>
      <c r="B62" s="105" t="s">
        <v>683</v>
      </c>
      <c r="C62" s="365" t="s">
        <v>820</v>
      </c>
      <c r="D62" s="305"/>
      <c r="E62" s="305"/>
      <c r="F62" s="305"/>
      <c r="G62" s="305"/>
      <c r="H62" s="305"/>
      <c r="I62" s="305"/>
      <c r="J62" s="305"/>
      <c r="K62" s="305"/>
      <c r="L62" s="305"/>
      <c r="M62" s="306"/>
    </row>
    <row r="63" spans="1:13" ht="21.75" customHeight="1" x14ac:dyDescent="0.25">
      <c r="A63" s="372"/>
      <c r="B63" s="105" t="s">
        <v>684</v>
      </c>
      <c r="C63" s="365" t="s">
        <v>821</v>
      </c>
      <c r="D63" s="305"/>
      <c r="E63" s="305"/>
      <c r="F63" s="305"/>
      <c r="G63" s="305"/>
      <c r="H63" s="305"/>
      <c r="I63" s="305"/>
      <c r="J63" s="305"/>
      <c r="K63" s="305"/>
      <c r="L63" s="305"/>
      <c r="M63" s="306"/>
    </row>
    <row r="64" spans="1:13" ht="21.75" customHeight="1" x14ac:dyDescent="0.25">
      <c r="A64" s="374"/>
      <c r="B64" s="107" t="s">
        <v>62</v>
      </c>
      <c r="C64" s="365" t="s">
        <v>193</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3C47D"/>
    <outlinePr summaryBelow="0" summaryRight="0"/>
  </sheetPr>
  <dimension ref="A1:M65"/>
  <sheetViews>
    <sheetView topLeftCell="A47" zoomScale="80" zoomScaleNormal="80" workbookViewId="0">
      <selection activeCell="C12" sqref="C12:M1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859</v>
      </c>
      <c r="C1" s="305"/>
      <c r="D1" s="305"/>
      <c r="E1" s="305"/>
      <c r="F1" s="305"/>
      <c r="G1" s="305"/>
      <c r="H1" s="305"/>
      <c r="I1" s="305"/>
      <c r="J1" s="305"/>
      <c r="K1" s="305"/>
      <c r="L1" s="305"/>
      <c r="M1" s="306"/>
    </row>
    <row r="2" spans="1:13" ht="15.75" x14ac:dyDescent="0.25">
      <c r="A2" s="371" t="s">
        <v>588</v>
      </c>
      <c r="B2" s="63" t="s">
        <v>589</v>
      </c>
      <c r="C2" s="365" t="str">
        <f>'Plan de acción'!AR27</f>
        <v>Número de estrategias de gestión de la demanda adoptadas para racionalizar el uso de transporte particular</v>
      </c>
      <c r="D2" s="305"/>
      <c r="E2" s="305"/>
      <c r="F2" s="305"/>
      <c r="G2" s="305"/>
      <c r="H2" s="305"/>
      <c r="I2" s="305"/>
      <c r="J2" s="305"/>
      <c r="K2" s="305"/>
      <c r="L2" s="305"/>
      <c r="M2" s="306"/>
    </row>
    <row r="3" spans="1:13" ht="63" x14ac:dyDescent="0.25">
      <c r="A3" s="372"/>
      <c r="B3" s="64" t="s">
        <v>688</v>
      </c>
      <c r="C3" s="365"/>
      <c r="D3" s="305"/>
      <c r="E3" s="305"/>
      <c r="F3" s="305"/>
      <c r="G3" s="305"/>
      <c r="H3" s="305"/>
      <c r="I3" s="305"/>
      <c r="J3" s="305"/>
      <c r="K3" s="305"/>
      <c r="L3" s="305"/>
      <c r="M3" s="306"/>
    </row>
    <row r="4" spans="1:13" ht="15.75" x14ac:dyDescent="0.25">
      <c r="A4" s="372"/>
      <c r="B4" s="65" t="s">
        <v>58</v>
      </c>
      <c r="C4" s="66" t="str">
        <f>'Plan de acción'!AY27</f>
        <v>Si</v>
      </c>
      <c r="D4" s="67"/>
      <c r="E4" s="68"/>
      <c r="F4" s="362" t="s">
        <v>59</v>
      </c>
      <c r="G4" s="306"/>
      <c r="H4" s="69">
        <f>'Plan de acción'!AZ27</f>
        <v>390</v>
      </c>
      <c r="I4" s="378"/>
      <c r="J4" s="357"/>
      <c r="K4" s="357"/>
      <c r="L4" s="357"/>
      <c r="M4" s="342"/>
    </row>
    <row r="5" spans="1:13" ht="31.5" x14ac:dyDescent="0.25">
      <c r="A5" s="372"/>
      <c r="B5" s="65" t="s">
        <v>593</v>
      </c>
      <c r="C5" s="364" t="s">
        <v>849</v>
      </c>
      <c r="D5" s="305"/>
      <c r="E5" s="305"/>
      <c r="F5" s="305"/>
      <c r="G5" s="305"/>
      <c r="H5" s="305"/>
      <c r="I5" s="305"/>
      <c r="J5" s="305"/>
      <c r="K5" s="305"/>
      <c r="L5" s="305"/>
      <c r="M5" s="306"/>
    </row>
    <row r="6" spans="1:13" ht="15.75" x14ac:dyDescent="0.25">
      <c r="A6" s="372"/>
      <c r="B6" s="65" t="s">
        <v>595</v>
      </c>
      <c r="C6" s="364" t="s">
        <v>850</v>
      </c>
      <c r="D6" s="305"/>
      <c r="E6" s="305"/>
      <c r="F6" s="305"/>
      <c r="G6" s="305"/>
      <c r="H6" s="305"/>
      <c r="I6" s="305"/>
      <c r="J6" s="305"/>
      <c r="K6" s="305"/>
      <c r="L6" s="305"/>
      <c r="M6" s="306"/>
    </row>
    <row r="7" spans="1:13" ht="15.75" x14ac:dyDescent="0.25">
      <c r="A7" s="372"/>
      <c r="B7" s="65" t="s">
        <v>597</v>
      </c>
      <c r="C7" s="365" t="str">
        <f>'Plan de acción'!FQ27</f>
        <v>Movilidad</v>
      </c>
      <c r="D7" s="309"/>
      <c r="E7" s="70"/>
      <c r="F7" s="70"/>
      <c r="G7" s="71"/>
      <c r="H7" s="72" t="s">
        <v>62</v>
      </c>
      <c r="I7" s="365" t="str">
        <f>'Plan de acción'!FR27</f>
        <v>Secretaría Distrital de Movilidad</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07.45" customHeight="1" x14ac:dyDescent="0.25">
      <c r="A11" s="372"/>
      <c r="B11" s="65" t="s">
        <v>603</v>
      </c>
      <c r="C11" s="365" t="s">
        <v>860</v>
      </c>
      <c r="D11" s="305"/>
      <c r="E11" s="305"/>
      <c r="F11" s="305"/>
      <c r="G11" s="305"/>
      <c r="H11" s="305"/>
      <c r="I11" s="305"/>
      <c r="J11" s="305"/>
      <c r="K11" s="305"/>
      <c r="L11" s="305"/>
      <c r="M11" s="306"/>
    </row>
    <row r="12" spans="1:13" ht="196.9" customHeight="1" x14ac:dyDescent="0.25">
      <c r="A12" s="372"/>
      <c r="B12" s="65" t="s">
        <v>692</v>
      </c>
      <c r="C12" s="365" t="s">
        <v>861</v>
      </c>
      <c r="D12" s="305"/>
      <c r="E12" s="305"/>
      <c r="F12" s="305"/>
      <c r="G12" s="305"/>
      <c r="H12" s="305"/>
      <c r="I12" s="305"/>
      <c r="J12" s="305"/>
      <c r="K12" s="305"/>
      <c r="L12" s="305"/>
      <c r="M12" s="306"/>
    </row>
    <row r="13" spans="1:13" ht="63" x14ac:dyDescent="0.25">
      <c r="A13" s="372"/>
      <c r="B13" s="65" t="s">
        <v>694</v>
      </c>
      <c r="C13" s="365" t="s">
        <v>186</v>
      </c>
      <c r="D13" s="305"/>
      <c r="E13" s="305"/>
      <c r="F13" s="305"/>
      <c r="G13" s="305"/>
      <c r="H13" s="305"/>
      <c r="I13" s="305"/>
      <c r="J13" s="305"/>
      <c r="K13" s="305"/>
      <c r="L13" s="305"/>
      <c r="M13" s="306"/>
    </row>
    <row r="14" spans="1:13" ht="47.25" x14ac:dyDescent="0.25">
      <c r="A14" s="374"/>
      <c r="B14" s="63" t="s">
        <v>696</v>
      </c>
      <c r="C14" s="364" t="str">
        <f>'Plan de acción'!AU27</f>
        <v>11. Ciudades y comunidades sostenibles</v>
      </c>
      <c r="D14" s="306"/>
      <c r="E14" s="75" t="s">
        <v>697</v>
      </c>
      <c r="F14" s="365" t="str">
        <f>'Plan de acción'!AV27</f>
        <v>11.2 - Sistemas de transporte asequibles y sostenibles</v>
      </c>
      <c r="G14" s="305"/>
      <c r="H14" s="305"/>
      <c r="I14" s="305"/>
      <c r="J14" s="305"/>
      <c r="K14" s="305"/>
      <c r="L14" s="305"/>
      <c r="M14" s="306"/>
    </row>
    <row r="15" spans="1:13" ht="15.75" x14ac:dyDescent="0.25">
      <c r="A15" s="371" t="s">
        <v>605</v>
      </c>
      <c r="B15" s="64" t="s">
        <v>47</v>
      </c>
      <c r="C15" s="365" t="str">
        <f>'Plan de acción'!AW27</f>
        <v>Ambiental</v>
      </c>
      <c r="D15" s="305"/>
      <c r="E15" s="305"/>
      <c r="F15" s="305"/>
      <c r="G15" s="305"/>
      <c r="H15" s="305"/>
      <c r="I15" s="305"/>
      <c r="J15" s="305"/>
      <c r="K15" s="305"/>
      <c r="L15" s="305"/>
      <c r="M15" s="306"/>
    </row>
    <row r="16" spans="1:13" ht="15.75" x14ac:dyDescent="0.25">
      <c r="A16" s="372"/>
      <c r="B16" s="65" t="s">
        <v>698</v>
      </c>
      <c r="C16" s="365" t="str">
        <f>'Plan de acción'!AS27</f>
        <v>Sumatoria de estrategias de gestión de la demanda adoptadas para racionalizar el uso de transporte particular</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t="s">
        <v>617</v>
      </c>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39">
        <f>'Plan de acción'!BA27</f>
        <v>1</v>
      </c>
      <c r="E29" s="47"/>
      <c r="F29" s="79" t="s">
        <v>628</v>
      </c>
      <c r="G29" s="50">
        <f>'Plan de acción'!BB27</f>
        <v>2023</v>
      </c>
      <c r="H29" s="47"/>
      <c r="I29" s="79" t="s">
        <v>629</v>
      </c>
      <c r="J29" s="366" t="s">
        <v>862</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acción'!BE27</f>
        <v>2</v>
      </c>
      <c r="E36" s="50">
        <v>2023</v>
      </c>
      <c r="F36" s="50">
        <f>'Plan de acción'!BF27</f>
        <v>3</v>
      </c>
      <c r="G36" s="50">
        <v>2024</v>
      </c>
      <c r="H36" s="50">
        <f>'Plan de acción'!BG27</f>
        <v>4</v>
      </c>
      <c r="I36" s="50">
        <v>2025</v>
      </c>
      <c r="J36" s="50">
        <f>'Plan de acción'!BH27</f>
        <v>5</v>
      </c>
      <c r="K36" s="50">
        <v>2026</v>
      </c>
      <c r="L36" s="50">
        <f>'Plan de acción'!BI27</f>
        <v>6</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acción'!BJ27</f>
        <v>7</v>
      </c>
      <c r="E38" s="50">
        <v>2028</v>
      </c>
      <c r="F38" s="50">
        <f>'Plan de acción'!BK27</f>
        <v>8</v>
      </c>
      <c r="G38" s="50">
        <v>2029</v>
      </c>
      <c r="H38" s="50">
        <f>'Plan de acción'!BL27</f>
        <v>9</v>
      </c>
      <c r="I38" s="50">
        <v>2030</v>
      </c>
      <c r="J38" s="50">
        <f>'Plan de acción'!BM27</f>
        <v>10</v>
      </c>
      <c r="K38" s="50">
        <v>2031</v>
      </c>
      <c r="L38" s="50">
        <f>'Plan de acción'!BN27</f>
        <v>11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acción'!BO27</f>
        <v>12</v>
      </c>
      <c r="E40" s="50">
        <v>2033</v>
      </c>
      <c r="F40" s="50">
        <f>'Plan de acción'!BP27</f>
        <v>13</v>
      </c>
      <c r="G40" s="50">
        <v>2034</v>
      </c>
      <c r="H40" s="50">
        <f>'Plan de acción'!BQ27</f>
        <v>14</v>
      </c>
      <c r="I40" s="50">
        <v>2035</v>
      </c>
      <c r="J40" s="50">
        <f>'Plan de acción'!BR27</f>
        <v>15</v>
      </c>
      <c r="K40" s="50">
        <v>2036</v>
      </c>
      <c r="L40" s="50">
        <f>'Plan de acción'!BS27</f>
        <v>16</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acción'!BT27</f>
        <v>17</v>
      </c>
      <c r="E42" s="50">
        <v>2038</v>
      </c>
      <c r="F42" s="50">
        <f>'Plan de acción'!BU27</f>
        <v>18</v>
      </c>
      <c r="G42" s="50">
        <v>2039</v>
      </c>
      <c r="H42" s="50">
        <f>'Plan de acción'!BV27</f>
        <v>19</v>
      </c>
      <c r="I42" s="50">
        <v>2040</v>
      </c>
      <c r="J42" s="50">
        <f>'Plan de acción'!BW27</f>
        <v>20</v>
      </c>
      <c r="K42" s="50">
        <v>2041</v>
      </c>
      <c r="L42" s="50">
        <f>'Plan de acción'!BX27</f>
        <v>21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acción'!BY27</f>
        <v>22</v>
      </c>
      <c r="E44" s="50">
        <v>2043</v>
      </c>
      <c r="F44" s="50">
        <f>'Plan de acción'!BZ27</f>
        <v>23</v>
      </c>
      <c r="G44" s="50">
        <v>2044</v>
      </c>
      <c r="H44" s="50">
        <f>'Plan de acción'!CA27</f>
        <v>24</v>
      </c>
      <c r="I44" s="50">
        <v>2045</v>
      </c>
      <c r="J44" s="50">
        <f>'Plan de acción'!CB27</f>
        <v>25</v>
      </c>
      <c r="K44" s="50">
        <v>2046</v>
      </c>
      <c r="L44" s="50">
        <f>'Plan de acción'!CC27</f>
        <v>26</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acción'!CD27</f>
        <v>27</v>
      </c>
      <c r="E46" s="50">
        <v>2048</v>
      </c>
      <c r="F46" s="50">
        <f>'Plan de acción'!CE27</f>
        <v>28</v>
      </c>
      <c r="G46" s="50">
        <v>2049</v>
      </c>
      <c r="H46" s="50">
        <f>'Plan de acción'!CF27</f>
        <v>29</v>
      </c>
      <c r="I46" s="50">
        <v>2050</v>
      </c>
      <c r="J46" s="50"/>
      <c r="K46" s="50"/>
      <c r="L46" s="366">
        <f>'Plan de acción'!CG27</f>
        <v>29</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863</v>
      </c>
      <c r="D52" s="305"/>
      <c r="E52" s="305"/>
      <c r="F52" s="305"/>
      <c r="G52" s="305"/>
      <c r="H52" s="305"/>
      <c r="I52" s="305"/>
      <c r="J52" s="305"/>
      <c r="K52" s="305"/>
      <c r="L52" s="305"/>
      <c r="M52" s="306"/>
    </row>
    <row r="53" spans="1:13" ht="31.5" x14ac:dyDescent="0.25">
      <c r="A53" s="372"/>
      <c r="B53" s="65" t="s">
        <v>704</v>
      </c>
      <c r="C53" s="365" t="s">
        <v>864</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2023</v>
      </c>
      <c r="D55" s="305"/>
      <c r="E55" s="305"/>
      <c r="F55" s="305"/>
      <c r="G55" s="305"/>
      <c r="H55" s="305"/>
      <c r="I55" s="305"/>
      <c r="J55" s="305"/>
      <c r="K55" s="305"/>
      <c r="L55" s="305"/>
      <c r="M55" s="306"/>
    </row>
    <row r="56" spans="1:13" ht="15.75" x14ac:dyDescent="0.25">
      <c r="A56" s="371" t="s">
        <v>674</v>
      </c>
      <c r="B56" s="105" t="s">
        <v>675</v>
      </c>
      <c r="C56" s="365" t="str">
        <f>'Plan de acción'!FT27</f>
        <v>Sandra Esperanza Rodríguez</v>
      </c>
      <c r="D56" s="305"/>
      <c r="E56" s="305"/>
      <c r="F56" s="305"/>
      <c r="G56" s="305"/>
      <c r="H56" s="305"/>
      <c r="I56" s="305"/>
      <c r="J56" s="305"/>
      <c r="K56" s="305"/>
      <c r="L56" s="305"/>
      <c r="M56" s="306"/>
    </row>
    <row r="57" spans="1:13" ht="15.75" x14ac:dyDescent="0.25">
      <c r="A57" s="372"/>
      <c r="B57" s="105" t="s">
        <v>676</v>
      </c>
      <c r="C57" s="365" t="s">
        <v>819</v>
      </c>
      <c r="D57" s="305"/>
      <c r="E57" s="305"/>
      <c r="F57" s="305"/>
      <c r="G57" s="305"/>
      <c r="H57" s="305"/>
      <c r="I57" s="305"/>
      <c r="J57" s="305"/>
      <c r="K57" s="305"/>
      <c r="L57" s="305"/>
      <c r="M57" s="306"/>
    </row>
    <row r="58" spans="1:13" ht="15.75" x14ac:dyDescent="0.25">
      <c r="A58" s="372"/>
      <c r="B58" s="105" t="s">
        <v>678</v>
      </c>
      <c r="C58" s="365" t="str">
        <f>'Plan de acción'!FR27</f>
        <v>Secretaría Distrital de Movilidad</v>
      </c>
      <c r="D58" s="305"/>
      <c r="E58" s="305"/>
      <c r="F58" s="305"/>
      <c r="G58" s="305"/>
      <c r="H58" s="305"/>
      <c r="I58" s="305"/>
      <c r="J58" s="305"/>
      <c r="K58" s="305"/>
      <c r="L58" s="305"/>
      <c r="M58" s="306"/>
    </row>
    <row r="59" spans="1:13" ht="15.75" x14ac:dyDescent="0.25">
      <c r="A59" s="372"/>
      <c r="B59" s="106" t="s">
        <v>679</v>
      </c>
      <c r="C59" s="365" t="str">
        <f>'Plan de acción'!FS27</f>
        <v>Subdirección de Transporte Privado</v>
      </c>
      <c r="D59" s="305"/>
      <c r="E59" s="305"/>
      <c r="F59" s="305"/>
      <c r="G59" s="305"/>
      <c r="H59" s="305"/>
      <c r="I59" s="305"/>
      <c r="J59" s="305"/>
      <c r="K59" s="305"/>
      <c r="L59" s="305"/>
      <c r="M59" s="306"/>
    </row>
    <row r="60" spans="1:13" ht="15.75" x14ac:dyDescent="0.25">
      <c r="A60" s="372"/>
      <c r="B60" s="105" t="s">
        <v>680</v>
      </c>
      <c r="C60" s="381" t="str">
        <f>'Plan de acción'!FV27</f>
        <v>serodriguez@movilidadbogota.gov.co</v>
      </c>
      <c r="D60" s="305"/>
      <c r="E60" s="305"/>
      <c r="F60" s="305"/>
      <c r="G60" s="305"/>
      <c r="H60" s="305"/>
      <c r="I60" s="305"/>
      <c r="J60" s="305"/>
      <c r="K60" s="305"/>
      <c r="L60" s="305"/>
      <c r="M60" s="306"/>
    </row>
    <row r="61" spans="1:13" ht="15.75" x14ac:dyDescent="0.25">
      <c r="A61" s="373"/>
      <c r="B61" s="105" t="s">
        <v>681</v>
      </c>
      <c r="C61" s="365">
        <f>'Plan de acción'!FU27</f>
        <v>36494000</v>
      </c>
      <c r="D61" s="305"/>
      <c r="E61" s="305"/>
      <c r="F61" s="305"/>
      <c r="G61" s="305"/>
      <c r="H61" s="305"/>
      <c r="I61" s="305"/>
      <c r="J61" s="305"/>
      <c r="K61" s="305"/>
      <c r="L61" s="305"/>
      <c r="M61" s="306"/>
    </row>
    <row r="62" spans="1:13" ht="21.75" customHeight="1" x14ac:dyDescent="0.25">
      <c r="A62" s="371" t="s">
        <v>682</v>
      </c>
      <c r="B62" s="105" t="s">
        <v>683</v>
      </c>
      <c r="C62" s="365" t="s">
        <v>820</v>
      </c>
      <c r="D62" s="305"/>
      <c r="E62" s="305"/>
      <c r="F62" s="305"/>
      <c r="G62" s="305"/>
      <c r="H62" s="305"/>
      <c r="I62" s="305"/>
      <c r="J62" s="305"/>
      <c r="K62" s="305"/>
      <c r="L62" s="305"/>
      <c r="M62" s="306"/>
    </row>
    <row r="63" spans="1:13" ht="21.75" customHeight="1" x14ac:dyDescent="0.25">
      <c r="A63" s="372"/>
      <c r="B63" s="105" t="s">
        <v>684</v>
      </c>
      <c r="C63" s="365" t="s">
        <v>821</v>
      </c>
      <c r="D63" s="305"/>
      <c r="E63" s="305"/>
      <c r="F63" s="305"/>
      <c r="G63" s="305"/>
      <c r="H63" s="305"/>
      <c r="I63" s="305"/>
      <c r="J63" s="305"/>
      <c r="K63" s="305"/>
      <c r="L63" s="305"/>
      <c r="M63" s="306"/>
    </row>
    <row r="64" spans="1:13" ht="21.75" customHeight="1" x14ac:dyDescent="0.25">
      <c r="A64" s="374"/>
      <c r="B64" s="107" t="s">
        <v>62</v>
      </c>
      <c r="C64" s="365" t="s">
        <v>193</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D966"/>
    <outlinePr summaryBelow="0" summaryRight="0"/>
  </sheetPr>
  <dimension ref="A1:M65"/>
  <sheetViews>
    <sheetView topLeftCell="A50"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865</v>
      </c>
      <c r="C1" s="305"/>
      <c r="D1" s="305"/>
      <c r="E1" s="305"/>
      <c r="F1" s="305"/>
      <c r="G1" s="305"/>
      <c r="H1" s="305"/>
      <c r="I1" s="305"/>
      <c r="J1" s="305"/>
      <c r="K1" s="305"/>
      <c r="L1" s="305"/>
      <c r="M1" s="306"/>
    </row>
    <row r="2" spans="1:13" ht="15.75" x14ac:dyDescent="0.25">
      <c r="A2" s="371" t="s">
        <v>588</v>
      </c>
      <c r="B2" s="63" t="s">
        <v>589</v>
      </c>
      <c r="C2" s="365" t="str">
        <f>'Plan de acción'!AR28</f>
        <v>Numero de tratamientos tributarios preferenciales para apoyar la acción climática</v>
      </c>
      <c r="D2" s="305"/>
      <c r="E2" s="305"/>
      <c r="F2" s="305"/>
      <c r="G2" s="305"/>
      <c r="H2" s="305"/>
      <c r="I2" s="305"/>
      <c r="J2" s="305"/>
      <c r="K2" s="305"/>
      <c r="L2" s="305"/>
      <c r="M2" s="306"/>
    </row>
    <row r="3" spans="1:13" ht="63" x14ac:dyDescent="0.25">
      <c r="A3" s="372"/>
      <c r="B3" s="64" t="s">
        <v>688</v>
      </c>
      <c r="C3" s="365" t="s">
        <v>866</v>
      </c>
      <c r="D3" s="305"/>
      <c r="E3" s="305"/>
      <c r="F3" s="305"/>
      <c r="G3" s="305"/>
      <c r="H3" s="305"/>
      <c r="I3" s="305"/>
      <c r="J3" s="305"/>
      <c r="K3" s="305"/>
      <c r="L3" s="305"/>
      <c r="M3" s="306"/>
    </row>
    <row r="4" spans="1:13" ht="15.75" x14ac:dyDescent="0.25">
      <c r="A4" s="372"/>
      <c r="B4" s="65" t="s">
        <v>58</v>
      </c>
      <c r="C4" s="66" t="str">
        <f>'Plan de acción'!AY28</f>
        <v>No</v>
      </c>
      <c r="D4" s="67"/>
      <c r="E4" s="68"/>
      <c r="F4" s="362" t="s">
        <v>59</v>
      </c>
      <c r="G4" s="306"/>
      <c r="H4" s="69" t="str">
        <f>'Plan de acción'!AZ28</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acción'!FQ28</f>
        <v>Hacienda</v>
      </c>
      <c r="D7" s="309"/>
      <c r="E7" s="70"/>
      <c r="F7" s="70"/>
      <c r="G7" s="71"/>
      <c r="H7" s="72" t="s">
        <v>62</v>
      </c>
      <c r="I7" s="365" t="str">
        <f>'Plan de acción'!FR28</f>
        <v>Secretaría Distrital de Hacienda</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54" customHeight="1" x14ac:dyDescent="0.25">
      <c r="A11" s="372"/>
      <c r="B11" s="65" t="s">
        <v>603</v>
      </c>
      <c r="C11" s="365" t="s">
        <v>867</v>
      </c>
      <c r="D11" s="305"/>
      <c r="E11" s="305"/>
      <c r="F11" s="305"/>
      <c r="G11" s="305"/>
      <c r="H11" s="305"/>
      <c r="I11" s="305"/>
      <c r="J11" s="305"/>
      <c r="K11" s="305"/>
      <c r="L11" s="305"/>
      <c r="M11" s="306"/>
    </row>
    <row r="12" spans="1:13" ht="67.150000000000006" customHeight="1" x14ac:dyDescent="0.25">
      <c r="A12" s="372"/>
      <c r="B12" s="65" t="s">
        <v>692</v>
      </c>
      <c r="C12" s="365" t="s">
        <v>868</v>
      </c>
      <c r="D12" s="305"/>
      <c r="E12" s="305"/>
      <c r="F12" s="305"/>
      <c r="G12" s="305"/>
      <c r="H12" s="305"/>
      <c r="I12" s="305"/>
      <c r="J12" s="305"/>
      <c r="K12" s="305"/>
      <c r="L12" s="305"/>
      <c r="M12" s="306"/>
    </row>
    <row r="13" spans="1:13" ht="63" x14ac:dyDescent="0.25">
      <c r="A13" s="372"/>
      <c r="B13" s="65" t="s">
        <v>694</v>
      </c>
      <c r="C13" s="395" t="s">
        <v>869</v>
      </c>
      <c r="D13" s="305"/>
      <c r="E13" s="305"/>
      <c r="F13" s="305"/>
      <c r="G13" s="305"/>
      <c r="H13" s="305"/>
      <c r="I13" s="305"/>
      <c r="J13" s="305"/>
      <c r="K13" s="305"/>
      <c r="L13" s="305"/>
      <c r="M13" s="306"/>
    </row>
    <row r="14" spans="1:13" ht="47.25" x14ac:dyDescent="0.25">
      <c r="A14" s="374"/>
      <c r="B14" s="63" t="s">
        <v>696</v>
      </c>
      <c r="C14" s="364" t="str">
        <f>'Plan de acción'!AU28</f>
        <v>13.  Acción por el clima</v>
      </c>
      <c r="D14" s="306"/>
      <c r="E14" s="75" t="s">
        <v>697</v>
      </c>
      <c r="F14" s="365" t="str">
        <f>'Plan de acción'!AV28</f>
        <v>13.2 - Integrar medidas de cambio climático</v>
      </c>
      <c r="G14" s="305"/>
      <c r="H14" s="305"/>
      <c r="I14" s="305"/>
      <c r="J14" s="305"/>
      <c r="K14" s="305"/>
      <c r="L14" s="305"/>
      <c r="M14" s="306"/>
    </row>
    <row r="15" spans="1:13" ht="15.75" x14ac:dyDescent="0.25">
      <c r="A15" s="371" t="s">
        <v>605</v>
      </c>
      <c r="B15" s="64" t="s">
        <v>47</v>
      </c>
      <c r="C15" s="365" t="str">
        <f>'Plan de acción'!AW28</f>
        <v>Ambiental</v>
      </c>
      <c r="D15" s="305"/>
      <c r="E15" s="305"/>
      <c r="F15" s="305"/>
      <c r="G15" s="305"/>
      <c r="H15" s="305"/>
      <c r="I15" s="305"/>
      <c r="J15" s="305"/>
      <c r="K15" s="305"/>
      <c r="L15" s="305"/>
      <c r="M15" s="306"/>
    </row>
    <row r="16" spans="1:13" ht="15.75" x14ac:dyDescent="0.25">
      <c r="A16" s="372"/>
      <c r="B16" s="65" t="s">
        <v>698</v>
      </c>
      <c r="C16" s="365" t="str">
        <f>'Plan de acción'!AS28</f>
        <v>Sumatoria de los tratamientos tributarios preferenciales para apoyar la acción climática.</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752</v>
      </c>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140"/>
      <c r="E26" s="62"/>
      <c r="F26" s="141" t="s">
        <v>625</v>
      </c>
      <c r="G26" s="83"/>
      <c r="H26" s="84"/>
      <c r="I26" s="79" t="s">
        <v>701</v>
      </c>
      <c r="J26" s="82"/>
      <c r="K26" s="47"/>
      <c r="L26" s="79" t="s">
        <v>702</v>
      </c>
      <c r="M26" s="87"/>
    </row>
    <row r="27" spans="1:13" ht="15.75" x14ac:dyDescent="0.25">
      <c r="A27" s="372"/>
      <c r="B27" s="301"/>
      <c r="C27" s="78"/>
      <c r="D27" s="142"/>
      <c r="E27" s="142"/>
      <c r="F27" s="142"/>
      <c r="G27" s="78"/>
      <c r="H27" s="78"/>
      <c r="I27" s="78"/>
      <c r="J27" s="78"/>
      <c r="K27" s="78"/>
      <c r="L27" s="78"/>
      <c r="M27" s="88"/>
    </row>
    <row r="28" spans="1:13" ht="15.75" x14ac:dyDescent="0.25">
      <c r="A28" s="372"/>
      <c r="B28" s="63" t="s">
        <v>626</v>
      </c>
      <c r="C28" s="89"/>
      <c r="D28" s="143"/>
      <c r="E28" s="143"/>
      <c r="F28" s="143"/>
      <c r="G28" s="89"/>
      <c r="H28" s="89"/>
      <c r="I28" s="89"/>
      <c r="J28" s="89"/>
      <c r="K28" s="89"/>
      <c r="L28" s="89"/>
      <c r="M28" s="90"/>
    </row>
    <row r="29" spans="1:13" ht="15.75" x14ac:dyDescent="0.25">
      <c r="A29" s="372"/>
      <c r="B29" s="63"/>
      <c r="C29" s="91" t="s">
        <v>627</v>
      </c>
      <c r="D29" s="144">
        <v>1</v>
      </c>
      <c r="E29" s="145"/>
      <c r="F29" s="141" t="s">
        <v>628</v>
      </c>
      <c r="G29" s="85">
        <v>2022</v>
      </c>
      <c r="H29" s="47"/>
      <c r="I29" s="79" t="s">
        <v>629</v>
      </c>
      <c r="J29" s="146" t="s">
        <v>870</v>
      </c>
      <c r="K29" s="378"/>
      <c r="L29" s="342"/>
      <c r="M29" s="90"/>
    </row>
    <row r="30" spans="1:13" ht="15.75" x14ac:dyDescent="0.25">
      <c r="A30" s="372"/>
      <c r="B30" s="65"/>
      <c r="C30" s="52"/>
      <c r="D30" s="147"/>
      <c r="E30" s="147"/>
      <c r="F30" s="147"/>
      <c r="G30" s="52"/>
      <c r="H30" s="52"/>
      <c r="I30" s="52"/>
      <c r="J30" s="52"/>
      <c r="K30" s="52"/>
      <c r="L30" s="52"/>
      <c r="M30" s="53"/>
    </row>
    <row r="31" spans="1:13" ht="15.75" x14ac:dyDescent="0.25">
      <c r="A31" s="372"/>
      <c r="B31" s="359" t="s">
        <v>631</v>
      </c>
      <c r="C31" s="93"/>
      <c r="D31" s="148"/>
      <c r="E31" s="148"/>
      <c r="F31" s="148"/>
      <c r="G31" s="93"/>
      <c r="H31" s="93"/>
      <c r="I31" s="93"/>
      <c r="J31" s="93"/>
      <c r="K31" s="93"/>
      <c r="L31" s="76"/>
      <c r="M31" s="77"/>
    </row>
    <row r="32" spans="1:13" ht="15.75" x14ac:dyDescent="0.25">
      <c r="A32" s="372"/>
      <c r="B32" s="300"/>
      <c r="C32" s="47" t="s">
        <v>632</v>
      </c>
      <c r="D32" s="10">
        <v>2023</v>
      </c>
      <c r="E32" s="149"/>
      <c r="F32" s="145"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0">
        <f>'Plan de acción'!BE28</f>
        <v>2</v>
      </c>
      <c r="E36" s="50">
        <v>2023</v>
      </c>
      <c r="F36" s="151">
        <f>'Plan de acción'!BF28</f>
        <v>2</v>
      </c>
      <c r="G36" s="50">
        <v>2024</v>
      </c>
      <c r="H36" s="151">
        <f>'Plan de acción'!BG28</f>
        <v>2</v>
      </c>
      <c r="I36" s="50">
        <v>2025</v>
      </c>
      <c r="J36" s="151">
        <f>'Plan de acción'!BH28</f>
        <v>2</v>
      </c>
      <c r="K36" s="50">
        <v>2026</v>
      </c>
      <c r="L36" s="151">
        <f>'Plan de acción'!BI28</f>
        <v>2</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1">
        <f>'Plan de acción'!BJ28</f>
        <v>2</v>
      </c>
      <c r="E38" s="50">
        <v>2028</v>
      </c>
      <c r="F38" s="151">
        <f>'Plan de acción'!BK28</f>
        <v>2</v>
      </c>
      <c r="G38" s="50">
        <v>2029</v>
      </c>
      <c r="H38" s="151">
        <f>'Plan de acción'!BL28</f>
        <v>1</v>
      </c>
      <c r="I38" s="50">
        <v>2030</v>
      </c>
      <c r="J38" s="112">
        <f>'Plan de acción'!BM28</f>
        <v>0</v>
      </c>
      <c r="K38" s="50">
        <v>2031</v>
      </c>
      <c r="L38" s="112">
        <f>'Plan de acción'!BN28</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acción'!BO28</f>
        <v>0</v>
      </c>
      <c r="E40" s="50">
        <v>2033</v>
      </c>
      <c r="F40" s="112">
        <f>'Plan de acción'!BP28</f>
        <v>0</v>
      </c>
      <c r="G40" s="50">
        <v>2034</v>
      </c>
      <c r="H40" s="112">
        <f>'Plan de acción'!BQ28</f>
        <v>0</v>
      </c>
      <c r="I40" s="50">
        <v>2035</v>
      </c>
      <c r="J40" s="112">
        <f>'Plan de acción'!BR28</f>
        <v>0</v>
      </c>
      <c r="K40" s="50">
        <v>2036</v>
      </c>
      <c r="L40" s="112">
        <f>'Plan de acción'!BS28</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acción'!BT28</f>
        <v>0</v>
      </c>
      <c r="E42" s="50">
        <v>2038</v>
      </c>
      <c r="F42" s="112">
        <f>'Plan de acción'!BU28</f>
        <v>0</v>
      </c>
      <c r="G42" s="50">
        <v>2039</v>
      </c>
      <c r="H42" s="112">
        <f>'Plan de acción'!BV28</f>
        <v>0</v>
      </c>
      <c r="I42" s="50">
        <v>2040</v>
      </c>
      <c r="J42" s="112">
        <f>'Plan de acción'!BW28</f>
        <v>0</v>
      </c>
      <c r="K42" s="50">
        <v>2041</v>
      </c>
      <c r="L42" s="112">
        <f>'Plan de acción'!BX28</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acción'!BY28</f>
        <v>0</v>
      </c>
      <c r="E44" s="50">
        <v>2043</v>
      </c>
      <c r="F44" s="112">
        <f>'Plan de acción'!BZ28</f>
        <v>0</v>
      </c>
      <c r="G44" s="50">
        <v>2044</v>
      </c>
      <c r="H44" s="112">
        <f>'Plan de acción'!CA28</f>
        <v>0</v>
      </c>
      <c r="I44" s="50">
        <v>2045</v>
      </c>
      <c r="J44" s="112">
        <f>'Plan de acción'!CB28</f>
        <v>0</v>
      </c>
      <c r="K44" s="50">
        <v>2046</v>
      </c>
      <c r="L44" s="112">
        <f>'Plan de acción'!CC28</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acción'!CD28</f>
        <v>0</v>
      </c>
      <c r="E46" s="50">
        <v>2048</v>
      </c>
      <c r="F46" s="112">
        <f>'Plan de acción'!CE28</f>
        <v>0</v>
      </c>
      <c r="G46" s="50">
        <v>2049</v>
      </c>
      <c r="H46" s="112">
        <f>'Plan de acción'!CF28</f>
        <v>0</v>
      </c>
      <c r="I46" s="50">
        <v>2050</v>
      </c>
      <c r="J46" s="112"/>
      <c r="K46" s="50"/>
      <c r="L46" s="366">
        <v>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152" t="s">
        <v>669</v>
      </c>
      <c r="C52" s="388" t="s">
        <v>871</v>
      </c>
      <c r="D52" s="305"/>
      <c r="E52" s="305"/>
      <c r="F52" s="305"/>
      <c r="G52" s="305"/>
      <c r="H52" s="305"/>
      <c r="I52" s="305"/>
      <c r="J52" s="305"/>
      <c r="K52" s="305"/>
      <c r="L52" s="305"/>
      <c r="M52" s="306"/>
    </row>
    <row r="53" spans="1:13" ht="31.5" x14ac:dyDescent="0.25">
      <c r="A53" s="372"/>
      <c r="B53" s="152" t="s">
        <v>704</v>
      </c>
      <c r="C53" s="388" t="s">
        <v>872</v>
      </c>
      <c r="D53" s="305"/>
      <c r="E53" s="305"/>
      <c r="F53" s="305"/>
      <c r="G53" s="305"/>
      <c r="H53" s="305"/>
      <c r="I53" s="305"/>
      <c r="J53" s="305"/>
      <c r="K53" s="305"/>
      <c r="L53" s="305"/>
      <c r="M53" s="306"/>
    </row>
    <row r="54" spans="1:13" ht="15.75" x14ac:dyDescent="0.25">
      <c r="A54" s="372"/>
      <c r="B54" s="152" t="s">
        <v>672</v>
      </c>
      <c r="C54" s="394">
        <v>30</v>
      </c>
      <c r="D54" s="305"/>
      <c r="E54" s="305"/>
      <c r="F54" s="305"/>
      <c r="G54" s="305"/>
      <c r="H54" s="305"/>
      <c r="I54" s="305"/>
      <c r="J54" s="305"/>
      <c r="K54" s="305"/>
      <c r="L54" s="305"/>
      <c r="M54" s="306"/>
    </row>
    <row r="55" spans="1:13" ht="15.75" x14ac:dyDescent="0.25">
      <c r="A55" s="374"/>
      <c r="B55" s="152" t="s">
        <v>673</v>
      </c>
      <c r="C55" s="393" t="s">
        <v>873</v>
      </c>
      <c r="D55" s="305"/>
      <c r="E55" s="305"/>
      <c r="F55" s="305"/>
      <c r="G55" s="305"/>
      <c r="H55" s="305"/>
      <c r="I55" s="305"/>
      <c r="J55" s="305"/>
      <c r="K55" s="305"/>
      <c r="L55" s="305"/>
      <c r="M55" s="306"/>
    </row>
    <row r="56" spans="1:13" ht="15.75" x14ac:dyDescent="0.25">
      <c r="A56" s="371" t="s">
        <v>674</v>
      </c>
      <c r="B56" s="105" t="s">
        <v>675</v>
      </c>
      <c r="C56" s="365" t="str">
        <f>'Plan de acción'!FT28</f>
        <v>César Alfonso Figueroa - Subdirector</v>
      </c>
      <c r="D56" s="305"/>
      <c r="E56" s="305"/>
      <c r="F56" s="305"/>
      <c r="G56" s="305"/>
      <c r="H56" s="305"/>
      <c r="I56" s="305"/>
      <c r="J56" s="305"/>
      <c r="K56" s="305"/>
      <c r="L56" s="305"/>
      <c r="M56" s="306"/>
    </row>
    <row r="57" spans="1:13" ht="15.75" x14ac:dyDescent="0.25">
      <c r="A57" s="372"/>
      <c r="B57" s="105" t="s">
        <v>676</v>
      </c>
      <c r="C57" s="365" t="s">
        <v>874</v>
      </c>
      <c r="D57" s="305"/>
      <c r="E57" s="305"/>
      <c r="F57" s="305"/>
      <c r="G57" s="305"/>
      <c r="H57" s="305"/>
      <c r="I57" s="305"/>
      <c r="J57" s="305"/>
      <c r="K57" s="305"/>
      <c r="L57" s="305"/>
      <c r="M57" s="306"/>
    </row>
    <row r="58" spans="1:13" ht="15.75" x14ac:dyDescent="0.25">
      <c r="A58" s="372"/>
      <c r="B58" s="105" t="s">
        <v>678</v>
      </c>
      <c r="C58" s="365" t="str">
        <f>'Plan de acción'!FR28</f>
        <v>Secretaría Distrital de Hacienda</v>
      </c>
      <c r="D58" s="305"/>
      <c r="E58" s="305"/>
      <c r="F58" s="305"/>
      <c r="G58" s="305"/>
      <c r="H58" s="305"/>
      <c r="I58" s="305"/>
      <c r="J58" s="305"/>
      <c r="K58" s="305"/>
      <c r="L58" s="305"/>
      <c r="M58" s="306"/>
    </row>
    <row r="59" spans="1:13" ht="15.75" x14ac:dyDescent="0.25">
      <c r="A59" s="372"/>
      <c r="B59" s="106" t="s">
        <v>679</v>
      </c>
      <c r="C59" s="365" t="str">
        <f>'Plan de acción'!FS28</f>
        <v>Dirección de Impuestos de Bogotá (Subdirección de Planeación e Inteligencia Tributaria)</v>
      </c>
      <c r="D59" s="305"/>
      <c r="E59" s="305"/>
      <c r="F59" s="305"/>
      <c r="G59" s="305"/>
      <c r="H59" s="305"/>
      <c r="I59" s="305"/>
      <c r="J59" s="305"/>
      <c r="K59" s="305"/>
      <c r="L59" s="305"/>
      <c r="M59" s="306"/>
    </row>
    <row r="60" spans="1:13" ht="15.75" x14ac:dyDescent="0.25">
      <c r="A60" s="372"/>
      <c r="B60" s="105" t="s">
        <v>680</v>
      </c>
      <c r="C60" s="381" t="str">
        <f>'Plan de acción'!FV28</f>
        <v>cfigueroa@shd.gov.co</v>
      </c>
      <c r="D60" s="305"/>
      <c r="E60" s="305"/>
      <c r="F60" s="305"/>
      <c r="G60" s="305"/>
      <c r="H60" s="305"/>
      <c r="I60" s="305"/>
      <c r="J60" s="305"/>
      <c r="K60" s="305"/>
      <c r="L60" s="305"/>
      <c r="M60" s="306"/>
    </row>
    <row r="61" spans="1:13" ht="15.75" x14ac:dyDescent="0.25">
      <c r="A61" s="373"/>
      <c r="B61" s="153" t="s">
        <v>681</v>
      </c>
      <c r="C61" s="388">
        <v>3017851871</v>
      </c>
      <c r="D61" s="305"/>
      <c r="E61" s="305"/>
      <c r="F61" s="305"/>
      <c r="G61" s="305"/>
      <c r="H61" s="305"/>
      <c r="I61" s="305"/>
      <c r="J61" s="305"/>
      <c r="K61" s="305"/>
      <c r="L61" s="305"/>
      <c r="M61" s="306"/>
    </row>
    <row r="62" spans="1:13" ht="21.75" customHeight="1" x14ac:dyDescent="0.25">
      <c r="A62" s="371" t="s">
        <v>682</v>
      </c>
      <c r="B62" s="153" t="s">
        <v>683</v>
      </c>
      <c r="C62" s="388" t="s">
        <v>1397</v>
      </c>
      <c r="D62" s="305"/>
      <c r="E62" s="305"/>
      <c r="F62" s="305"/>
      <c r="G62" s="305"/>
      <c r="H62" s="305"/>
      <c r="I62" s="305"/>
      <c r="J62" s="305"/>
      <c r="K62" s="305"/>
      <c r="L62" s="305"/>
      <c r="M62" s="306"/>
    </row>
    <row r="63" spans="1:13" ht="21.75" customHeight="1" x14ac:dyDescent="0.25">
      <c r="A63" s="372"/>
      <c r="B63" s="153" t="s">
        <v>684</v>
      </c>
      <c r="C63" s="388" t="s">
        <v>875</v>
      </c>
      <c r="D63" s="305"/>
      <c r="E63" s="305"/>
      <c r="F63" s="305"/>
      <c r="G63" s="305"/>
      <c r="H63" s="305"/>
      <c r="I63" s="305"/>
      <c r="J63" s="305"/>
      <c r="K63" s="305"/>
      <c r="L63" s="305"/>
      <c r="M63" s="306"/>
    </row>
    <row r="64" spans="1:13" ht="21.75" customHeight="1" x14ac:dyDescent="0.25">
      <c r="A64" s="374"/>
      <c r="B64" s="154" t="s">
        <v>62</v>
      </c>
      <c r="C64" s="388" t="s">
        <v>30</v>
      </c>
      <c r="D64" s="305"/>
      <c r="E64" s="305"/>
      <c r="F64" s="305"/>
      <c r="G64" s="305"/>
      <c r="H64" s="305"/>
      <c r="I64" s="305"/>
      <c r="J64" s="305"/>
      <c r="K64" s="305"/>
      <c r="L64" s="305"/>
      <c r="M64" s="306"/>
    </row>
    <row r="65" spans="1:13" ht="15.75" x14ac:dyDescent="0.25">
      <c r="A65" s="108" t="s">
        <v>686</v>
      </c>
      <c r="B65" s="107"/>
      <c r="C65" s="378" t="s">
        <v>224</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D966"/>
    <outlinePr summaryBelow="0" summaryRight="0"/>
  </sheetPr>
  <dimension ref="A1:M65"/>
  <sheetViews>
    <sheetView topLeftCell="A41" zoomScale="80" zoomScaleNormal="80" workbookViewId="0"/>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876</v>
      </c>
      <c r="C1" s="305"/>
      <c r="D1" s="305"/>
      <c r="E1" s="305"/>
      <c r="F1" s="305"/>
      <c r="G1" s="305"/>
      <c r="H1" s="305"/>
      <c r="I1" s="305"/>
      <c r="J1" s="305"/>
      <c r="K1" s="305"/>
      <c r="L1" s="305"/>
      <c r="M1" s="306"/>
    </row>
    <row r="2" spans="1:13" ht="15.75" x14ac:dyDescent="0.25">
      <c r="A2" s="371" t="s">
        <v>588</v>
      </c>
      <c r="B2" s="63" t="s">
        <v>589</v>
      </c>
      <c r="C2" s="365" t="str">
        <f>'Plan de acción'!AR29</f>
        <v>Porcentaje de avance en la formulación del plan de descarbonización del sector transporte 2041 - 2050</v>
      </c>
      <c r="D2" s="305"/>
      <c r="E2" s="305"/>
      <c r="F2" s="305"/>
      <c r="G2" s="305"/>
      <c r="H2" s="305"/>
      <c r="I2" s="305"/>
      <c r="J2" s="305"/>
      <c r="K2" s="305"/>
      <c r="L2" s="305"/>
      <c r="M2" s="306"/>
    </row>
    <row r="3" spans="1:13" ht="63" x14ac:dyDescent="0.25">
      <c r="A3" s="372"/>
      <c r="B3" s="64" t="s">
        <v>688</v>
      </c>
      <c r="C3" s="365" t="s">
        <v>877</v>
      </c>
      <c r="D3" s="305"/>
      <c r="E3" s="305"/>
      <c r="F3" s="305"/>
      <c r="G3" s="305"/>
      <c r="H3" s="305"/>
      <c r="I3" s="305"/>
      <c r="J3" s="305"/>
      <c r="K3" s="305"/>
      <c r="L3" s="305"/>
      <c r="M3" s="306"/>
    </row>
    <row r="4" spans="1:13" ht="15.75" x14ac:dyDescent="0.25">
      <c r="A4" s="372"/>
      <c r="B4" s="65" t="s">
        <v>58</v>
      </c>
      <c r="C4" s="66" t="str">
        <f>'Plan de acción'!AY29</f>
        <v>No</v>
      </c>
      <c r="D4" s="67"/>
      <c r="E4" s="68"/>
      <c r="F4" s="362" t="s">
        <v>59</v>
      </c>
      <c r="G4" s="306"/>
      <c r="H4" s="69" t="str">
        <f>'Plan de acción'!AZ29</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acción'!FQ29</f>
        <v>Movilidad</v>
      </c>
      <c r="D7" s="309"/>
      <c r="E7" s="70"/>
      <c r="F7" s="70"/>
      <c r="G7" s="71"/>
      <c r="H7" s="72" t="s">
        <v>62</v>
      </c>
      <c r="I7" s="365" t="str">
        <f>'Plan de acción'!FR29</f>
        <v>Secretaría Distrital de Movilidad</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878</v>
      </c>
      <c r="D11" s="305"/>
      <c r="E11" s="305"/>
      <c r="F11" s="305"/>
      <c r="G11" s="305"/>
      <c r="H11" s="305"/>
      <c r="I11" s="305"/>
      <c r="J11" s="305"/>
      <c r="K11" s="305"/>
      <c r="L11" s="305"/>
      <c r="M11" s="306"/>
    </row>
    <row r="12" spans="1:13" ht="31.5" x14ac:dyDescent="0.25">
      <c r="A12" s="372"/>
      <c r="B12" s="65" t="s">
        <v>692</v>
      </c>
      <c r="C12" s="365" t="s">
        <v>879</v>
      </c>
      <c r="D12" s="305"/>
      <c r="E12" s="305"/>
      <c r="F12" s="305"/>
      <c r="G12" s="305"/>
      <c r="H12" s="305"/>
      <c r="I12" s="305"/>
      <c r="J12" s="305"/>
      <c r="K12" s="305"/>
      <c r="L12" s="305"/>
      <c r="M12" s="306"/>
    </row>
    <row r="13" spans="1:13" ht="63" x14ac:dyDescent="0.25">
      <c r="A13" s="372"/>
      <c r="B13" s="65" t="s">
        <v>694</v>
      </c>
      <c r="C13" s="365" t="s">
        <v>880</v>
      </c>
      <c r="D13" s="305"/>
      <c r="E13" s="305"/>
      <c r="F13" s="305"/>
      <c r="G13" s="305"/>
      <c r="H13" s="305"/>
      <c r="I13" s="305"/>
      <c r="J13" s="305"/>
      <c r="K13" s="305"/>
      <c r="L13" s="305"/>
      <c r="M13" s="306"/>
    </row>
    <row r="14" spans="1:13" ht="47.25" x14ac:dyDescent="0.25">
      <c r="A14" s="374"/>
      <c r="B14" s="63" t="s">
        <v>696</v>
      </c>
      <c r="C14" s="364" t="str">
        <f>'Plan de acción'!AU29</f>
        <v>11. Ciudades y comunidades sostenibles
 13. Acción por el clima</v>
      </c>
      <c r="D14" s="306"/>
      <c r="E14" s="75" t="s">
        <v>697</v>
      </c>
      <c r="F14" s="365" t="str">
        <f>'Plan de acción'!AV29</f>
        <v>11.2 - Sistemas de transporte asequibles y sostenibles
 13.2 - Integrar medidas de cambio climático</v>
      </c>
      <c r="G14" s="305"/>
      <c r="H14" s="305"/>
      <c r="I14" s="305"/>
      <c r="J14" s="305"/>
      <c r="K14" s="305"/>
      <c r="L14" s="305"/>
      <c r="M14" s="306"/>
    </row>
    <row r="15" spans="1:13" ht="15.75" x14ac:dyDescent="0.25">
      <c r="A15" s="371" t="s">
        <v>605</v>
      </c>
      <c r="B15" s="64" t="s">
        <v>47</v>
      </c>
      <c r="C15" s="365" t="str">
        <f>'Plan de acción'!AW29</f>
        <v>Ambiental</v>
      </c>
      <c r="D15" s="305"/>
      <c r="E15" s="305"/>
      <c r="F15" s="305"/>
      <c r="G15" s="305"/>
      <c r="H15" s="305"/>
      <c r="I15" s="305"/>
      <c r="J15" s="305"/>
      <c r="K15" s="305"/>
      <c r="L15" s="305"/>
      <c r="M15" s="306"/>
    </row>
    <row r="16" spans="1:13" ht="15.75" x14ac:dyDescent="0.25">
      <c r="A16" s="372"/>
      <c r="B16" s="65" t="s">
        <v>698</v>
      </c>
      <c r="C16" s="365" t="str">
        <f>'Plan de acción'!AS29</f>
        <v>(Fases de actualización realizadas / fases de actualización proyectadas) *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881</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acción'!BA29</f>
        <v>ND</v>
      </c>
      <c r="E29" s="47"/>
      <c r="F29" s="79" t="s">
        <v>628</v>
      </c>
      <c r="G29" s="85" t="str">
        <f>'Plan de acción'!BB29</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2038</v>
      </c>
      <c r="E32" s="94"/>
      <c r="F32" s="47" t="s">
        <v>633</v>
      </c>
      <c r="G32" s="50">
        <v>2040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acción'!BE29</f>
        <v>0</v>
      </c>
      <c r="E36" s="50">
        <v>2023</v>
      </c>
      <c r="F36" s="112">
        <f>'Plan de acción'!BF29</f>
        <v>0</v>
      </c>
      <c r="G36" s="50">
        <v>2024</v>
      </c>
      <c r="H36" s="112">
        <f>'Plan de acción'!BG29</f>
        <v>0</v>
      </c>
      <c r="I36" s="50">
        <v>2025</v>
      </c>
      <c r="J36" s="112">
        <f>'Plan de acción'!BH29</f>
        <v>0</v>
      </c>
      <c r="K36" s="50">
        <v>2026</v>
      </c>
      <c r="L36" s="112">
        <f>'Plan de acción'!BI29</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acción'!BJ29</f>
        <v>0</v>
      </c>
      <c r="E38" s="50">
        <v>2028</v>
      </c>
      <c r="F38" s="112">
        <f>'Plan de acción'!BK29</f>
        <v>0</v>
      </c>
      <c r="G38" s="50">
        <v>2029</v>
      </c>
      <c r="H38" s="112">
        <f>'Plan de acción'!BL29</f>
        <v>0</v>
      </c>
      <c r="I38" s="50">
        <v>2030</v>
      </c>
      <c r="J38" s="112">
        <f>'Plan de acción'!BM29</f>
        <v>0</v>
      </c>
      <c r="K38" s="50">
        <v>2031</v>
      </c>
      <c r="L38" s="112">
        <f>'Plan de acción'!BN29</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acción'!BO29</f>
        <v>0</v>
      </c>
      <c r="E40" s="50">
        <v>2033</v>
      </c>
      <c r="F40" s="112">
        <f>'Plan de acción'!BP29</f>
        <v>0</v>
      </c>
      <c r="G40" s="50">
        <v>2034</v>
      </c>
      <c r="H40" s="112">
        <f>'Plan de acción'!BQ29</f>
        <v>0</v>
      </c>
      <c r="I40" s="50">
        <v>2035</v>
      </c>
      <c r="J40" s="112">
        <f>'Plan de acción'!BR29</f>
        <v>0</v>
      </c>
      <c r="K40" s="50">
        <v>2036</v>
      </c>
      <c r="L40" s="112">
        <f>'Plan de acción'!BS29</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acción'!BT29</f>
        <v>0.3</v>
      </c>
      <c r="E42" s="50">
        <v>2038</v>
      </c>
      <c r="F42" s="112">
        <f>'Plan de acción'!BU29</f>
        <v>0.7</v>
      </c>
      <c r="G42" s="50">
        <v>2039</v>
      </c>
      <c r="H42" s="112">
        <f>'Plan de acción'!BV29</f>
        <v>1</v>
      </c>
      <c r="I42" s="50">
        <v>2040</v>
      </c>
      <c r="J42" s="112">
        <f>'Plan de acción'!BW29</f>
        <v>0</v>
      </c>
      <c r="K42" s="50">
        <v>2041</v>
      </c>
      <c r="L42" s="112">
        <f>'Plan de acción'!BX29</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acción'!BY29</f>
        <v>0</v>
      </c>
      <c r="E44" s="50">
        <v>2043</v>
      </c>
      <c r="F44" s="112">
        <f>'Plan de acción'!BZ29</f>
        <v>0</v>
      </c>
      <c r="G44" s="50">
        <v>2044</v>
      </c>
      <c r="H44" s="112">
        <f>'Plan de acción'!CA29</f>
        <v>0</v>
      </c>
      <c r="I44" s="50">
        <v>2045</v>
      </c>
      <c r="J44" s="112">
        <f>'Plan de acción'!CB29</f>
        <v>0</v>
      </c>
      <c r="K44" s="50">
        <v>2046</v>
      </c>
      <c r="L44" s="112">
        <f>'Plan de acción'!CC29</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acción'!CD29</f>
        <v>0</v>
      </c>
      <c r="E46" s="50">
        <v>2048</v>
      </c>
      <c r="F46" s="112">
        <f>'Plan de acción'!CE29</f>
        <v>0</v>
      </c>
      <c r="G46" s="50">
        <v>2049</v>
      </c>
      <c r="H46" s="112">
        <f>'Plan de acción'!CF29</f>
        <v>0</v>
      </c>
      <c r="I46" s="50">
        <v>2050</v>
      </c>
      <c r="J46" s="112"/>
      <c r="K46" s="50"/>
      <c r="L46" s="384">
        <f>'Plan de acción'!CG29</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882</v>
      </c>
      <c r="D52" s="305"/>
      <c r="E52" s="305"/>
      <c r="F52" s="305"/>
      <c r="G52" s="305"/>
      <c r="H52" s="305"/>
      <c r="I52" s="305"/>
      <c r="J52" s="305"/>
      <c r="K52" s="305"/>
      <c r="L52" s="305"/>
      <c r="M52" s="306"/>
    </row>
    <row r="53" spans="1:13" ht="31.5" x14ac:dyDescent="0.25">
      <c r="A53" s="372"/>
      <c r="B53" s="65" t="s">
        <v>704</v>
      </c>
      <c r="C53" s="365" t="s">
        <v>883</v>
      </c>
      <c r="D53" s="305"/>
      <c r="E53" s="305"/>
      <c r="F53" s="305"/>
      <c r="G53" s="305"/>
      <c r="H53" s="305"/>
      <c r="I53" s="305"/>
      <c r="J53" s="305"/>
      <c r="K53" s="305"/>
      <c r="L53" s="305"/>
      <c r="M53" s="306"/>
    </row>
    <row r="54" spans="1:13" ht="15.75" x14ac:dyDescent="0.25">
      <c r="A54" s="372"/>
      <c r="B54" s="65" t="s">
        <v>672</v>
      </c>
      <c r="C54" s="365">
        <v>45</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acción'!FT29</f>
        <v>Rafael Unda Venegas</v>
      </c>
      <c r="D56" s="305"/>
      <c r="E56" s="305"/>
      <c r="F56" s="305"/>
      <c r="G56" s="305"/>
      <c r="H56" s="305"/>
      <c r="I56" s="305"/>
      <c r="J56" s="305"/>
      <c r="K56" s="305"/>
      <c r="L56" s="305"/>
      <c r="M56" s="306"/>
    </row>
    <row r="57" spans="1:13" ht="15.75" x14ac:dyDescent="0.25">
      <c r="A57" s="372"/>
      <c r="B57" s="105" t="s">
        <v>676</v>
      </c>
      <c r="C57" s="365" t="s">
        <v>234</v>
      </c>
      <c r="D57" s="305"/>
      <c r="E57" s="305"/>
      <c r="F57" s="305"/>
      <c r="G57" s="305"/>
      <c r="H57" s="305"/>
      <c r="I57" s="305"/>
      <c r="J57" s="305"/>
      <c r="K57" s="305"/>
      <c r="L57" s="305"/>
      <c r="M57" s="306"/>
    </row>
    <row r="58" spans="1:13" ht="15.75" x14ac:dyDescent="0.25">
      <c r="A58" s="372"/>
      <c r="B58" s="105" t="s">
        <v>678</v>
      </c>
      <c r="C58" s="365" t="str">
        <f>'Plan de acción'!FR29</f>
        <v>Secretaría Distrital de Movilidad</v>
      </c>
      <c r="D58" s="305"/>
      <c r="E58" s="305"/>
      <c r="F58" s="305"/>
      <c r="G58" s="305"/>
      <c r="H58" s="305"/>
      <c r="I58" s="305"/>
      <c r="J58" s="305"/>
      <c r="K58" s="305"/>
      <c r="L58" s="305"/>
      <c r="M58" s="306"/>
    </row>
    <row r="59" spans="1:13" ht="15.75" x14ac:dyDescent="0.25">
      <c r="A59" s="372"/>
      <c r="B59" s="106" t="s">
        <v>679</v>
      </c>
      <c r="C59" s="365" t="str">
        <f>'Plan de acción'!FS29</f>
        <v>Dirección de Inteligencia para la Movilidad</v>
      </c>
      <c r="D59" s="305"/>
      <c r="E59" s="305"/>
      <c r="F59" s="305"/>
      <c r="G59" s="305"/>
      <c r="H59" s="305"/>
      <c r="I59" s="305"/>
      <c r="J59" s="305"/>
      <c r="K59" s="305"/>
      <c r="L59" s="305"/>
      <c r="M59" s="306"/>
    </row>
    <row r="60" spans="1:13" ht="15.75" x14ac:dyDescent="0.25">
      <c r="A60" s="372"/>
      <c r="B60" s="105" t="s">
        <v>680</v>
      </c>
      <c r="C60" s="381" t="str">
        <f>'Plan de acción'!FV29</f>
        <v>runda@movilidadbogota.gov.co</v>
      </c>
      <c r="D60" s="305"/>
      <c r="E60" s="305"/>
      <c r="F60" s="305"/>
      <c r="G60" s="305"/>
      <c r="H60" s="305"/>
      <c r="I60" s="305"/>
      <c r="J60" s="305"/>
      <c r="K60" s="305"/>
      <c r="L60" s="305"/>
      <c r="M60" s="306"/>
    </row>
    <row r="61" spans="1:13" ht="15.75" x14ac:dyDescent="0.25">
      <c r="A61" s="373"/>
      <c r="B61" s="105" t="s">
        <v>681</v>
      </c>
      <c r="C61" s="365" t="str">
        <f>'Plan de acción'!FU29</f>
        <v>317 5192832</v>
      </c>
      <c r="D61" s="305"/>
      <c r="E61" s="305"/>
      <c r="F61" s="305"/>
      <c r="G61" s="305"/>
      <c r="H61" s="305"/>
      <c r="I61" s="305"/>
      <c r="J61" s="305"/>
      <c r="K61" s="305"/>
      <c r="L61" s="305"/>
      <c r="M61" s="306"/>
    </row>
    <row r="62" spans="1:13" ht="21.75" customHeight="1" x14ac:dyDescent="0.25">
      <c r="A62" s="371" t="s">
        <v>682</v>
      </c>
      <c r="B62" s="105" t="s">
        <v>683</v>
      </c>
      <c r="C62" s="365" t="s">
        <v>820</v>
      </c>
      <c r="D62" s="305"/>
      <c r="E62" s="305"/>
      <c r="F62" s="305"/>
      <c r="G62" s="305"/>
      <c r="H62" s="305"/>
      <c r="I62" s="305"/>
      <c r="J62" s="305"/>
      <c r="K62" s="305"/>
      <c r="L62" s="305"/>
      <c r="M62" s="306"/>
    </row>
    <row r="63" spans="1:13" ht="21.75" customHeight="1" x14ac:dyDescent="0.25">
      <c r="A63" s="372"/>
      <c r="B63" s="105" t="s">
        <v>684</v>
      </c>
      <c r="C63" s="365" t="s">
        <v>821</v>
      </c>
      <c r="D63" s="305"/>
      <c r="E63" s="305"/>
      <c r="F63" s="305"/>
      <c r="G63" s="305"/>
      <c r="H63" s="305"/>
      <c r="I63" s="305"/>
      <c r="J63" s="305"/>
      <c r="K63" s="305"/>
      <c r="L63" s="305"/>
      <c r="M63" s="306"/>
    </row>
    <row r="64" spans="1:13" ht="21.75" customHeight="1" x14ac:dyDescent="0.25">
      <c r="A64" s="374"/>
      <c r="B64" s="107" t="s">
        <v>62</v>
      </c>
      <c r="C64" s="365" t="s">
        <v>193</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38761D"/>
    <outlinePr summaryBelow="0" summaryRight="0"/>
  </sheetPr>
  <dimension ref="A1:M61"/>
  <sheetViews>
    <sheetView topLeftCell="B39" zoomScale="90" zoomScaleNormal="90" workbookViewId="0">
      <selection activeCell="C52" sqref="C52:M57"/>
    </sheetView>
  </sheetViews>
  <sheetFormatPr baseColWidth="10" defaultColWidth="11.25" defaultRowHeight="15" customHeight="1" x14ac:dyDescent="0.25"/>
  <cols>
    <col min="1" max="1" width="11.125" customWidth="1"/>
    <col min="2" max="2" width="18.125" customWidth="1"/>
    <col min="3" max="26" width="11.125" customWidth="1"/>
  </cols>
  <sheetData>
    <row r="1" spans="1:13" ht="15.75" x14ac:dyDescent="0.25">
      <c r="A1" s="16"/>
      <c r="B1" s="321" t="s">
        <v>884</v>
      </c>
      <c r="C1" s="322"/>
      <c r="D1" s="322"/>
      <c r="E1" s="322"/>
      <c r="F1" s="322"/>
      <c r="G1" s="322"/>
      <c r="H1" s="322"/>
      <c r="I1" s="322"/>
      <c r="J1" s="322"/>
      <c r="K1" s="322"/>
      <c r="L1" s="322"/>
      <c r="M1" s="323"/>
    </row>
    <row r="2" spans="1:13" ht="31.5" customHeight="1" x14ac:dyDescent="0.25">
      <c r="A2" s="338" t="s">
        <v>588</v>
      </c>
      <c r="B2" s="17" t="s">
        <v>589</v>
      </c>
      <c r="C2" s="324" t="str">
        <f>'Plan de acción'!E30</f>
        <v>Intensidad de carbono percapita de los residuos sólidos domiciliarios tratados en Bogotá</v>
      </c>
      <c r="D2" s="319"/>
      <c r="E2" s="319"/>
      <c r="F2" s="319"/>
      <c r="G2" s="319"/>
      <c r="H2" s="319"/>
      <c r="I2" s="319"/>
      <c r="J2" s="319"/>
      <c r="K2" s="319"/>
      <c r="L2" s="319"/>
      <c r="M2" s="325"/>
    </row>
    <row r="3" spans="1:13" ht="78.75" x14ac:dyDescent="0.25">
      <c r="A3" s="339"/>
      <c r="B3" s="18" t="s">
        <v>590</v>
      </c>
      <c r="C3" s="385" t="s">
        <v>885</v>
      </c>
      <c r="D3" s="319"/>
      <c r="E3" s="319"/>
      <c r="F3" s="319"/>
      <c r="G3" s="319"/>
      <c r="H3" s="319"/>
      <c r="I3" s="319"/>
      <c r="J3" s="319"/>
      <c r="K3" s="319"/>
      <c r="L3" s="319"/>
      <c r="M3" s="325"/>
    </row>
    <row r="4" spans="1:13" ht="15.75" x14ac:dyDescent="0.25">
      <c r="A4" s="339"/>
      <c r="B4" s="17" t="s">
        <v>58</v>
      </c>
      <c r="C4" s="19" t="s">
        <v>117</v>
      </c>
      <c r="D4" s="20"/>
      <c r="E4" s="21"/>
      <c r="F4" s="341" t="s">
        <v>592</v>
      </c>
      <c r="G4" s="342"/>
      <c r="H4" s="19" t="s">
        <v>117</v>
      </c>
      <c r="I4" s="20"/>
      <c r="J4" s="20"/>
      <c r="K4" s="20"/>
      <c r="L4" s="20"/>
      <c r="M4" s="22"/>
    </row>
    <row r="5" spans="1:13" ht="31.5" x14ac:dyDescent="0.25">
      <c r="A5" s="339"/>
      <c r="B5" s="18" t="s">
        <v>593</v>
      </c>
      <c r="C5" s="324" t="s">
        <v>117</v>
      </c>
      <c r="D5" s="319"/>
      <c r="E5" s="319"/>
      <c r="F5" s="319"/>
      <c r="G5" s="319"/>
      <c r="H5" s="319"/>
      <c r="I5" s="319"/>
      <c r="J5" s="319"/>
      <c r="K5" s="319"/>
      <c r="L5" s="319"/>
      <c r="M5" s="325"/>
    </row>
    <row r="6" spans="1:13" ht="15.75" x14ac:dyDescent="0.25">
      <c r="A6" s="339"/>
      <c r="B6" s="17" t="s">
        <v>595</v>
      </c>
      <c r="C6" s="20" t="s">
        <v>117</v>
      </c>
      <c r="D6" s="20"/>
      <c r="E6" s="20"/>
      <c r="F6" s="20"/>
      <c r="G6" s="20"/>
      <c r="H6" s="20"/>
      <c r="I6" s="20"/>
      <c r="J6" s="20"/>
      <c r="K6" s="20"/>
      <c r="L6" s="20"/>
      <c r="M6" s="22"/>
    </row>
    <row r="7" spans="1:13" ht="15.75" x14ac:dyDescent="0.25">
      <c r="A7" s="339"/>
      <c r="B7" s="17" t="s">
        <v>597</v>
      </c>
      <c r="C7" s="324" t="s">
        <v>8</v>
      </c>
      <c r="D7" s="325"/>
      <c r="E7" s="20"/>
      <c r="F7" s="20"/>
      <c r="G7" s="19"/>
      <c r="H7" s="23" t="s">
        <v>62</v>
      </c>
      <c r="I7" s="324" t="s">
        <v>598</v>
      </c>
      <c r="J7" s="319"/>
      <c r="K7" s="319"/>
      <c r="L7" s="319"/>
      <c r="M7" s="325"/>
    </row>
    <row r="8" spans="1:13" ht="15.75" x14ac:dyDescent="0.25">
      <c r="A8" s="339"/>
      <c r="B8" s="351" t="s">
        <v>599</v>
      </c>
      <c r="C8" s="24"/>
      <c r="D8" s="24"/>
      <c r="E8" s="24"/>
      <c r="F8" s="24"/>
      <c r="G8" s="24"/>
      <c r="H8" s="24"/>
      <c r="I8" s="24"/>
      <c r="J8" s="24"/>
      <c r="K8" s="24"/>
      <c r="L8" s="24"/>
      <c r="M8" s="25"/>
    </row>
    <row r="9" spans="1:13" ht="15.75" x14ac:dyDescent="0.25">
      <c r="A9" s="339"/>
      <c r="B9" s="352"/>
      <c r="C9" s="324"/>
      <c r="D9" s="325"/>
      <c r="E9" s="24"/>
      <c r="F9" s="324"/>
      <c r="G9" s="319"/>
      <c r="H9" s="24"/>
      <c r="I9" s="324"/>
      <c r="J9" s="319"/>
      <c r="K9" s="24"/>
      <c r="L9" s="24"/>
      <c r="M9" s="25"/>
    </row>
    <row r="10" spans="1:13" ht="15.75" x14ac:dyDescent="0.25">
      <c r="A10" s="339"/>
      <c r="B10" s="325"/>
      <c r="C10" s="354" t="s">
        <v>602</v>
      </c>
      <c r="D10" s="353"/>
      <c r="E10" s="20"/>
      <c r="F10" s="354" t="s">
        <v>602</v>
      </c>
      <c r="G10" s="346"/>
      <c r="H10" s="20"/>
      <c r="I10" s="354" t="s">
        <v>602</v>
      </c>
      <c r="J10" s="346"/>
      <c r="K10" s="20"/>
      <c r="L10" s="20"/>
      <c r="M10" s="22"/>
    </row>
    <row r="11" spans="1:13" ht="31.5" x14ac:dyDescent="0.25">
      <c r="A11" s="340"/>
      <c r="B11" s="18" t="s">
        <v>603</v>
      </c>
      <c r="C11" s="382" t="s">
        <v>886</v>
      </c>
      <c r="D11" s="357"/>
      <c r="E11" s="357"/>
      <c r="F11" s="357"/>
      <c r="G11" s="357"/>
      <c r="H11" s="357"/>
      <c r="I11" s="357"/>
      <c r="J11" s="357"/>
      <c r="K11" s="357"/>
      <c r="L11" s="357"/>
      <c r="M11" s="353"/>
    </row>
    <row r="12" spans="1:13" ht="15.75" x14ac:dyDescent="0.25">
      <c r="A12" s="355" t="s">
        <v>605</v>
      </c>
      <c r="B12" s="17" t="s">
        <v>47</v>
      </c>
      <c r="C12" s="324" t="str">
        <f>'Plan de acción'!G15</f>
        <v>Ambiental</v>
      </c>
      <c r="D12" s="325"/>
      <c r="E12" s="20"/>
      <c r="F12" s="20"/>
      <c r="G12" s="20"/>
      <c r="H12" s="20"/>
      <c r="I12" s="20"/>
      <c r="J12" s="20"/>
      <c r="K12" s="20"/>
      <c r="L12" s="20"/>
      <c r="M12" s="22"/>
    </row>
    <row r="13" spans="1:13" ht="15.75" x14ac:dyDescent="0.25">
      <c r="A13" s="339"/>
      <c r="B13" s="351" t="s">
        <v>606</v>
      </c>
      <c r="C13" s="24"/>
      <c r="D13" s="24"/>
      <c r="E13" s="24"/>
      <c r="F13" s="24"/>
      <c r="G13" s="24"/>
      <c r="H13" s="24"/>
      <c r="I13" s="24"/>
      <c r="J13" s="24"/>
      <c r="K13" s="24"/>
      <c r="L13" s="24"/>
      <c r="M13" s="25"/>
    </row>
    <row r="14" spans="1:13" ht="15.75" x14ac:dyDescent="0.25">
      <c r="A14" s="339"/>
      <c r="B14" s="352"/>
      <c r="C14" s="24"/>
      <c r="D14" s="20"/>
      <c r="E14" s="24"/>
      <c r="F14" s="20"/>
      <c r="G14" s="24"/>
      <c r="H14" s="20"/>
      <c r="I14" s="24"/>
      <c r="J14" s="20"/>
      <c r="K14" s="24"/>
      <c r="L14" s="24"/>
      <c r="M14" s="25"/>
    </row>
    <row r="15" spans="1:13" ht="15.75" x14ac:dyDescent="0.25">
      <c r="A15" s="339"/>
      <c r="B15" s="352"/>
      <c r="C15" s="26" t="s">
        <v>607</v>
      </c>
      <c r="D15" s="19"/>
      <c r="E15" s="26" t="s">
        <v>608</v>
      </c>
      <c r="F15" s="19"/>
      <c r="G15" s="26" t="s">
        <v>609</v>
      </c>
      <c r="H15" s="19"/>
      <c r="I15" s="26" t="s">
        <v>610</v>
      </c>
      <c r="J15" s="19"/>
      <c r="K15" s="27"/>
      <c r="L15" s="27"/>
      <c r="M15" s="25"/>
    </row>
    <row r="16" spans="1:13" ht="15.75" x14ac:dyDescent="0.25">
      <c r="A16" s="339"/>
      <c r="B16" s="352"/>
      <c r="C16" s="26" t="s">
        <v>611</v>
      </c>
      <c r="D16" s="19"/>
      <c r="E16" s="26" t="s">
        <v>612</v>
      </c>
      <c r="F16" s="19"/>
      <c r="G16" s="26" t="s">
        <v>613</v>
      </c>
      <c r="H16" s="19"/>
      <c r="I16" s="27"/>
      <c r="J16" s="24"/>
      <c r="K16" s="27"/>
      <c r="L16" s="27"/>
      <c r="M16" s="25"/>
    </row>
    <row r="17" spans="1:13" ht="15.75" x14ac:dyDescent="0.25">
      <c r="A17" s="339"/>
      <c r="B17" s="352"/>
      <c r="C17" s="26" t="s">
        <v>614</v>
      </c>
      <c r="D17" s="19"/>
      <c r="E17" s="26" t="s">
        <v>615</v>
      </c>
      <c r="F17" s="19"/>
      <c r="G17" s="27"/>
      <c r="H17" s="24"/>
      <c r="I17" s="27"/>
      <c r="J17" s="24"/>
      <c r="K17" s="27"/>
      <c r="L17" s="27"/>
      <c r="M17" s="25"/>
    </row>
    <row r="18" spans="1:13" ht="15.75" x14ac:dyDescent="0.25">
      <c r="A18" s="339"/>
      <c r="B18" s="352"/>
      <c r="C18" s="26" t="s">
        <v>616</v>
      </c>
      <c r="D18" s="19" t="s">
        <v>617</v>
      </c>
      <c r="E18" s="27" t="s">
        <v>618</v>
      </c>
      <c r="F18" s="20" t="s">
        <v>887</v>
      </c>
      <c r="G18" s="20"/>
      <c r="H18" s="20"/>
      <c r="I18" s="20"/>
      <c r="J18" s="20"/>
      <c r="K18" s="20"/>
      <c r="L18" s="20"/>
      <c r="M18" s="22"/>
    </row>
    <row r="19" spans="1:13" ht="15.75" x14ac:dyDescent="0.25">
      <c r="A19" s="339"/>
      <c r="B19" s="325"/>
      <c r="C19" s="20"/>
      <c r="D19" s="20"/>
      <c r="E19" s="20"/>
      <c r="F19" s="20"/>
      <c r="G19" s="20"/>
      <c r="H19" s="20"/>
      <c r="I19" s="20"/>
      <c r="J19" s="20"/>
      <c r="K19" s="20"/>
      <c r="L19" s="20"/>
      <c r="M19" s="22"/>
    </row>
    <row r="20" spans="1:13" ht="15.75" x14ac:dyDescent="0.25">
      <c r="A20" s="339"/>
      <c r="B20" s="351" t="s">
        <v>620</v>
      </c>
      <c r="C20" s="24"/>
      <c r="D20" s="20"/>
      <c r="E20" s="24"/>
      <c r="F20" s="24"/>
      <c r="G20" s="20"/>
      <c r="H20" s="24"/>
      <c r="I20" s="24"/>
      <c r="J20" s="20"/>
      <c r="K20" s="24"/>
      <c r="L20" s="24"/>
      <c r="M20" s="25"/>
    </row>
    <row r="21" spans="1:13" ht="15.75" x14ac:dyDescent="0.25">
      <c r="A21" s="339"/>
      <c r="B21" s="352"/>
      <c r="C21" s="26" t="s">
        <v>621</v>
      </c>
      <c r="D21" s="19"/>
      <c r="E21" s="24"/>
      <c r="F21" s="26" t="s">
        <v>622</v>
      </c>
      <c r="G21" s="19"/>
      <c r="H21" s="24"/>
      <c r="I21" s="26" t="s">
        <v>623</v>
      </c>
      <c r="J21" s="19" t="s">
        <v>617</v>
      </c>
      <c r="K21" s="24"/>
      <c r="L21" s="24"/>
      <c r="M21" s="25"/>
    </row>
    <row r="22" spans="1:13" ht="15.75" x14ac:dyDescent="0.25">
      <c r="A22" s="339"/>
      <c r="B22" s="352"/>
      <c r="C22" s="26" t="s">
        <v>624</v>
      </c>
      <c r="D22" s="19"/>
      <c r="E22" s="24"/>
      <c r="F22" s="26" t="s">
        <v>625</v>
      </c>
      <c r="G22" s="19"/>
      <c r="H22" s="24"/>
      <c r="I22" s="24"/>
      <c r="J22" s="24"/>
      <c r="K22" s="24"/>
      <c r="L22" s="24"/>
      <c r="M22" s="25"/>
    </row>
    <row r="23" spans="1:13" ht="15.75" x14ac:dyDescent="0.25">
      <c r="A23" s="339"/>
      <c r="B23" s="325"/>
      <c r="C23" s="20"/>
      <c r="D23" s="20"/>
      <c r="E23" s="20"/>
      <c r="F23" s="20"/>
      <c r="G23" s="20"/>
      <c r="H23" s="20"/>
      <c r="I23" s="20"/>
      <c r="J23" s="20"/>
      <c r="K23" s="20"/>
      <c r="L23" s="20"/>
      <c r="M23" s="22"/>
    </row>
    <row r="24" spans="1:13" ht="15.75" x14ac:dyDescent="0.25">
      <c r="A24" s="339"/>
      <c r="B24" s="28" t="s">
        <v>626</v>
      </c>
      <c r="C24" s="24"/>
      <c r="D24" s="20"/>
      <c r="E24" s="24"/>
      <c r="F24" s="24"/>
      <c r="G24" s="20"/>
      <c r="H24" s="24"/>
      <c r="I24" s="24"/>
      <c r="J24" s="20"/>
      <c r="K24" s="20"/>
      <c r="L24" s="20"/>
      <c r="M24" s="25"/>
    </row>
    <row r="25" spans="1:13" ht="15.75" x14ac:dyDescent="0.25">
      <c r="A25" s="339"/>
      <c r="B25" s="25"/>
      <c r="C25" s="26" t="s">
        <v>627</v>
      </c>
      <c r="D25" s="19">
        <f>'Plan de acción'!I30</f>
        <v>250</v>
      </c>
      <c r="E25" s="24"/>
      <c r="F25" s="30" t="s">
        <v>628</v>
      </c>
      <c r="G25" s="19">
        <f>'Plan de acción'!J30</f>
        <v>2017</v>
      </c>
      <c r="H25" s="24"/>
      <c r="I25" s="30" t="s">
        <v>629</v>
      </c>
      <c r="J25" s="382" t="s">
        <v>888</v>
      </c>
      <c r="K25" s="357"/>
      <c r="L25" s="342"/>
      <c r="M25" s="25"/>
    </row>
    <row r="26" spans="1:13" ht="15.75" x14ac:dyDescent="0.25">
      <c r="A26" s="339"/>
      <c r="B26" s="18"/>
      <c r="C26" s="20"/>
      <c r="D26" s="20"/>
      <c r="E26" s="20"/>
      <c r="F26" s="20"/>
      <c r="G26" s="20"/>
      <c r="H26" s="20"/>
      <c r="I26" s="20"/>
      <c r="J26" s="20"/>
      <c r="K26" s="20"/>
      <c r="L26" s="20"/>
      <c r="M26" s="22"/>
    </row>
    <row r="27" spans="1:13" ht="15.75" x14ac:dyDescent="0.25">
      <c r="A27" s="339"/>
      <c r="B27" s="351" t="s">
        <v>631</v>
      </c>
      <c r="C27" s="34"/>
      <c r="D27" s="33"/>
      <c r="E27" s="34"/>
      <c r="F27" s="34"/>
      <c r="G27" s="33"/>
      <c r="H27" s="34"/>
      <c r="I27" s="34"/>
      <c r="J27" s="34"/>
      <c r="K27" s="34"/>
      <c r="L27" s="24"/>
      <c r="M27" s="25"/>
    </row>
    <row r="28" spans="1:13" ht="15.75" x14ac:dyDescent="0.25">
      <c r="A28" s="339"/>
      <c r="B28" s="352"/>
      <c r="C28" s="115" t="s">
        <v>632</v>
      </c>
      <c r="D28" s="19">
        <v>2023</v>
      </c>
      <c r="E28" s="34"/>
      <c r="F28" s="37" t="s">
        <v>633</v>
      </c>
      <c r="G28" s="116" t="s">
        <v>634</v>
      </c>
      <c r="H28" s="34"/>
      <c r="I28" s="38"/>
      <c r="J28" s="34"/>
      <c r="K28" s="34"/>
      <c r="L28" s="24"/>
      <c r="M28" s="25"/>
    </row>
    <row r="29" spans="1:13" ht="15.75" x14ac:dyDescent="0.25">
      <c r="A29" s="339"/>
      <c r="B29" s="352"/>
      <c r="C29" s="54"/>
      <c r="D29" s="40"/>
      <c r="E29" s="33"/>
      <c r="F29" s="20"/>
      <c r="G29" s="33"/>
      <c r="H29" s="33"/>
      <c r="I29" s="41"/>
      <c r="J29" s="33"/>
      <c r="K29" s="33"/>
      <c r="L29" s="20"/>
      <c r="M29" s="22"/>
    </row>
    <row r="30" spans="1:13" ht="15.75" x14ac:dyDescent="0.25">
      <c r="A30" s="339"/>
      <c r="B30" s="28" t="s">
        <v>635</v>
      </c>
      <c r="C30" s="43"/>
      <c r="D30" s="97"/>
      <c r="E30" s="97"/>
      <c r="F30" s="97"/>
      <c r="G30" s="97"/>
      <c r="H30" s="97"/>
      <c r="I30" s="97"/>
      <c r="J30" s="97"/>
      <c r="K30" s="97"/>
      <c r="L30" s="97"/>
      <c r="M30" s="98"/>
    </row>
    <row r="31" spans="1:13" ht="15.75" x14ac:dyDescent="0.25">
      <c r="A31" s="339"/>
      <c r="B31" s="25"/>
      <c r="C31" s="46"/>
      <c r="D31" s="47" t="s">
        <v>636</v>
      </c>
      <c r="E31" s="47"/>
      <c r="F31" s="47" t="s">
        <v>637</v>
      </c>
      <c r="G31" s="47"/>
      <c r="H31" s="47" t="s">
        <v>638</v>
      </c>
      <c r="I31" s="70"/>
      <c r="J31" s="47" t="s">
        <v>639</v>
      </c>
      <c r="K31" s="47"/>
      <c r="L31" s="47" t="s">
        <v>640</v>
      </c>
      <c r="M31" s="48"/>
    </row>
    <row r="32" spans="1:13" ht="15.75" x14ac:dyDescent="0.25">
      <c r="A32" s="339"/>
      <c r="B32" s="25"/>
      <c r="C32" s="46"/>
      <c r="D32" s="155">
        <f>'Plan de acción'!M30</f>
        <v>250</v>
      </c>
      <c r="E32" s="50">
        <v>2023</v>
      </c>
      <c r="F32" s="155">
        <f>'Plan de acción'!N30</f>
        <v>250</v>
      </c>
      <c r="G32" s="50">
        <v>2024</v>
      </c>
      <c r="H32" s="155">
        <f>'Plan de acción'!O30</f>
        <v>0</v>
      </c>
      <c r="I32" s="50">
        <v>2025</v>
      </c>
      <c r="J32" s="155">
        <f>'Plan de acción'!P30</f>
        <v>197</v>
      </c>
      <c r="K32" s="50">
        <v>2026</v>
      </c>
      <c r="L32" s="155">
        <f>'Plan de acción'!Q30</f>
        <v>0</v>
      </c>
      <c r="M32" s="50">
        <v>2027</v>
      </c>
    </row>
    <row r="33" spans="1:13" ht="15.75" x14ac:dyDescent="0.25">
      <c r="A33" s="339"/>
      <c r="B33" s="25"/>
      <c r="C33" s="46"/>
      <c r="D33" s="47" t="s">
        <v>641</v>
      </c>
      <c r="E33" s="47"/>
      <c r="F33" s="47" t="s">
        <v>642</v>
      </c>
      <c r="G33" s="47"/>
      <c r="H33" s="47" t="s">
        <v>643</v>
      </c>
      <c r="I33" s="84"/>
      <c r="J33" s="47" t="s">
        <v>644</v>
      </c>
      <c r="K33" s="47"/>
      <c r="L33" s="47" t="s">
        <v>645</v>
      </c>
      <c r="M33" s="48"/>
    </row>
    <row r="34" spans="1:13" ht="15.75" x14ac:dyDescent="0.25">
      <c r="A34" s="339"/>
      <c r="B34" s="25"/>
      <c r="C34" s="46"/>
      <c r="D34" s="155">
        <f>'Plan de acción'!R30</f>
        <v>144</v>
      </c>
      <c r="E34" s="50">
        <v>2028</v>
      </c>
      <c r="F34" s="155">
        <f>'Plan de acción'!S30</f>
        <v>0</v>
      </c>
      <c r="G34" s="50">
        <v>2029</v>
      </c>
      <c r="H34" s="155">
        <f>'Plan de acción'!T30</f>
        <v>91</v>
      </c>
      <c r="I34" s="50">
        <v>2030</v>
      </c>
      <c r="J34" s="155">
        <f>'Plan de acción'!U30</f>
        <v>0</v>
      </c>
      <c r="K34" s="50">
        <v>2031</v>
      </c>
      <c r="L34" s="155">
        <f>'Plan de acción'!V30</f>
        <v>84</v>
      </c>
      <c r="M34" s="50">
        <v>2032</v>
      </c>
    </row>
    <row r="35" spans="1:13" ht="15.75" x14ac:dyDescent="0.25">
      <c r="A35" s="339"/>
      <c r="B35" s="25"/>
      <c r="C35" s="46"/>
      <c r="D35" s="47" t="s">
        <v>646</v>
      </c>
      <c r="E35" s="47"/>
      <c r="F35" s="47" t="s">
        <v>647</v>
      </c>
      <c r="G35" s="47"/>
      <c r="H35" s="47" t="s">
        <v>648</v>
      </c>
      <c r="I35" s="84"/>
      <c r="J35" s="47" t="s">
        <v>649</v>
      </c>
      <c r="K35" s="47"/>
      <c r="L35" s="47" t="s">
        <v>650</v>
      </c>
      <c r="M35" s="48"/>
    </row>
    <row r="36" spans="1:13" ht="15.75" x14ac:dyDescent="0.25">
      <c r="A36" s="339"/>
      <c r="B36" s="25"/>
      <c r="C36" s="46"/>
      <c r="D36" s="155">
        <f>'Plan de acción'!W30</f>
        <v>0</v>
      </c>
      <c r="E36" s="50">
        <v>2033</v>
      </c>
      <c r="F36" s="155">
        <f>'Plan de acción'!X30</f>
        <v>77</v>
      </c>
      <c r="G36" s="50">
        <v>2034</v>
      </c>
      <c r="H36" s="155">
        <f>'Plan de acción'!Y30</f>
        <v>0</v>
      </c>
      <c r="I36" s="50">
        <v>2035</v>
      </c>
      <c r="J36" s="155">
        <f>'Plan de acción'!Z30</f>
        <v>70</v>
      </c>
      <c r="K36" s="50">
        <v>2036</v>
      </c>
      <c r="L36" s="155">
        <f>'Plan de acción'!AA30</f>
        <v>0</v>
      </c>
      <c r="M36" s="50">
        <v>2037</v>
      </c>
    </row>
    <row r="37" spans="1:13" ht="15.75" x14ac:dyDescent="0.25">
      <c r="A37" s="339"/>
      <c r="B37" s="25"/>
      <c r="C37" s="46"/>
      <c r="D37" s="47" t="s">
        <v>651</v>
      </c>
      <c r="E37" s="47"/>
      <c r="F37" s="47" t="s">
        <v>652</v>
      </c>
      <c r="G37" s="47"/>
      <c r="H37" s="47" t="s">
        <v>653</v>
      </c>
      <c r="I37" s="47"/>
      <c r="J37" s="47" t="s">
        <v>654</v>
      </c>
      <c r="K37" s="47"/>
      <c r="L37" s="47" t="s">
        <v>655</v>
      </c>
      <c r="M37" s="48"/>
    </row>
    <row r="38" spans="1:13" ht="15.75" x14ac:dyDescent="0.25">
      <c r="A38" s="339"/>
      <c r="B38" s="25"/>
      <c r="C38" s="46"/>
      <c r="D38" s="155">
        <f>'Plan de acción'!AB30</f>
        <v>64</v>
      </c>
      <c r="E38" s="50">
        <v>2038</v>
      </c>
      <c r="F38" s="155">
        <f>'Plan de acción'!AC30</f>
        <v>0</v>
      </c>
      <c r="G38" s="50">
        <v>2039</v>
      </c>
      <c r="H38" s="155">
        <f>'Plan de acción'!AD30</f>
        <v>57</v>
      </c>
      <c r="I38" s="50">
        <v>2040</v>
      </c>
      <c r="J38" s="155">
        <f>'Plan de acción'!AE30</f>
        <v>0</v>
      </c>
      <c r="K38" s="50">
        <v>2041</v>
      </c>
      <c r="L38" s="155">
        <f>'Plan de acción'!AF30</f>
        <v>50</v>
      </c>
      <c r="M38" s="50">
        <v>2042</v>
      </c>
    </row>
    <row r="39" spans="1:13" ht="15.75" x14ac:dyDescent="0.25">
      <c r="A39" s="339"/>
      <c r="B39" s="25"/>
      <c r="C39" s="46"/>
      <c r="D39" s="47" t="s">
        <v>656</v>
      </c>
      <c r="E39" s="47"/>
      <c r="F39" s="47" t="s">
        <v>657</v>
      </c>
      <c r="G39" s="47"/>
      <c r="H39" s="47" t="s">
        <v>658</v>
      </c>
      <c r="I39" s="47"/>
      <c r="J39" s="47" t="s">
        <v>659</v>
      </c>
      <c r="K39" s="47"/>
      <c r="L39" s="47" t="s">
        <v>660</v>
      </c>
      <c r="M39" s="48"/>
    </row>
    <row r="40" spans="1:13" ht="15.75" x14ac:dyDescent="0.25">
      <c r="A40" s="339"/>
      <c r="B40" s="25"/>
      <c r="C40" s="46"/>
      <c r="D40" s="155">
        <f>'Plan de acción'!AG30</f>
        <v>0</v>
      </c>
      <c r="E40" s="50">
        <v>2043</v>
      </c>
      <c r="F40" s="155">
        <f>'Plan de acción'!AH30</f>
        <v>44</v>
      </c>
      <c r="G40" s="50">
        <v>2044</v>
      </c>
      <c r="H40" s="155">
        <f>'Plan de acción'!AI30</f>
        <v>0</v>
      </c>
      <c r="I40" s="50">
        <v>2045</v>
      </c>
      <c r="J40" s="155">
        <f>'Plan de acción'!AJ30</f>
        <v>37</v>
      </c>
      <c r="K40" s="50">
        <v>2046</v>
      </c>
      <c r="L40" s="155">
        <f>'Plan de acción'!AK30</f>
        <v>0</v>
      </c>
      <c r="M40" s="50">
        <v>2047</v>
      </c>
    </row>
    <row r="41" spans="1:13" ht="15.75" x14ac:dyDescent="0.25">
      <c r="A41" s="339"/>
      <c r="B41" s="25"/>
      <c r="C41" s="46"/>
      <c r="D41" s="47" t="s">
        <v>661</v>
      </c>
      <c r="E41" s="47"/>
      <c r="F41" s="47" t="s">
        <v>662</v>
      </c>
      <c r="G41" s="47"/>
      <c r="H41" s="47" t="s">
        <v>663</v>
      </c>
      <c r="I41" s="47"/>
      <c r="J41" s="47"/>
      <c r="K41" s="47"/>
      <c r="L41" s="47" t="s">
        <v>664</v>
      </c>
      <c r="M41" s="48"/>
    </row>
    <row r="42" spans="1:13" ht="15.75" x14ac:dyDescent="0.25">
      <c r="A42" s="339"/>
      <c r="B42" s="25"/>
      <c r="C42" s="46"/>
      <c r="D42" s="155">
        <f>'Plan de acción'!AL30</f>
        <v>30</v>
      </c>
      <c r="E42" s="50">
        <v>2048</v>
      </c>
      <c r="F42" s="155">
        <f>'Plan de acción'!AM30</f>
        <v>0</v>
      </c>
      <c r="G42" s="50">
        <v>2049</v>
      </c>
      <c r="H42" s="155">
        <f>'Plan de acción'!AN30</f>
        <v>23</v>
      </c>
      <c r="I42" s="50">
        <v>2050</v>
      </c>
      <c r="J42" s="50"/>
      <c r="K42" s="50"/>
      <c r="L42" s="396">
        <f>'Plan de acción'!AO30</f>
        <v>23</v>
      </c>
      <c r="M42" s="306"/>
    </row>
    <row r="43" spans="1:13" ht="15.75" x14ac:dyDescent="0.25">
      <c r="A43" s="339"/>
      <c r="B43" s="18"/>
      <c r="C43" s="51"/>
      <c r="D43" s="52"/>
      <c r="E43" s="52"/>
      <c r="F43" s="52"/>
      <c r="G43" s="52"/>
      <c r="H43" s="52"/>
      <c r="I43" s="52"/>
      <c r="J43" s="52"/>
      <c r="K43" s="52"/>
      <c r="L43" s="52"/>
      <c r="M43" s="53"/>
    </row>
    <row r="44" spans="1:13" ht="15.75" x14ac:dyDescent="0.25">
      <c r="A44" s="339"/>
      <c r="B44" s="351" t="s">
        <v>665</v>
      </c>
      <c r="C44" s="24"/>
      <c r="D44" s="24"/>
      <c r="E44" s="24"/>
      <c r="F44" s="24"/>
      <c r="G44" s="20"/>
      <c r="H44" s="20"/>
      <c r="I44" s="20"/>
      <c r="J44" s="20"/>
      <c r="K44" s="24"/>
      <c r="L44" s="20"/>
      <c r="M44" s="22"/>
    </row>
    <row r="45" spans="1:13" ht="15.75" x14ac:dyDescent="0.25">
      <c r="A45" s="339"/>
      <c r="B45" s="352"/>
      <c r="C45" s="24"/>
      <c r="D45" s="54" t="s">
        <v>666</v>
      </c>
      <c r="E45" s="54" t="s">
        <v>134</v>
      </c>
      <c r="F45" s="331" t="s">
        <v>667</v>
      </c>
      <c r="G45" s="333"/>
      <c r="H45" s="334"/>
      <c r="I45" s="334"/>
      <c r="J45" s="335"/>
      <c r="K45" s="55" t="s">
        <v>668</v>
      </c>
      <c r="L45" s="337"/>
      <c r="M45" s="296"/>
    </row>
    <row r="46" spans="1:13" ht="15.75" x14ac:dyDescent="0.25">
      <c r="A46" s="339"/>
      <c r="B46" s="352"/>
      <c r="C46" s="37"/>
      <c r="D46" s="19"/>
      <c r="E46" s="113" t="s">
        <v>617</v>
      </c>
      <c r="F46" s="332"/>
      <c r="G46" s="336"/>
      <c r="H46" s="319"/>
      <c r="I46" s="319"/>
      <c r="J46" s="313"/>
      <c r="K46" s="37"/>
      <c r="L46" s="296"/>
      <c r="M46" s="296"/>
    </row>
    <row r="47" spans="1:13" ht="15.75" x14ac:dyDescent="0.25">
      <c r="A47" s="339"/>
      <c r="B47" s="325"/>
      <c r="C47" s="20"/>
      <c r="D47" s="20"/>
      <c r="E47" s="20"/>
      <c r="F47" s="20"/>
      <c r="G47" s="20"/>
      <c r="H47" s="20"/>
      <c r="I47" s="20"/>
      <c r="J47" s="20"/>
      <c r="K47" s="20"/>
      <c r="L47" s="20"/>
      <c r="M47" s="22"/>
    </row>
    <row r="48" spans="1:13" ht="126" customHeight="1" x14ac:dyDescent="0.25">
      <c r="A48" s="339"/>
      <c r="B48" s="17" t="s">
        <v>669</v>
      </c>
      <c r="C48" s="382" t="s">
        <v>889</v>
      </c>
      <c r="D48" s="357"/>
      <c r="E48" s="357"/>
      <c r="F48" s="357"/>
      <c r="G48" s="357"/>
      <c r="H48" s="357"/>
      <c r="I48" s="357"/>
      <c r="J48" s="357"/>
      <c r="K48" s="357"/>
      <c r="L48" s="357"/>
      <c r="M48" s="353"/>
    </row>
    <row r="49" spans="1:13" ht="31.5" x14ac:dyDescent="0.25">
      <c r="A49" s="339"/>
      <c r="B49" s="17" t="s">
        <v>670</v>
      </c>
      <c r="C49" s="382" t="s">
        <v>890</v>
      </c>
      <c r="D49" s="357"/>
      <c r="E49" s="357"/>
      <c r="F49" s="357"/>
      <c r="G49" s="357"/>
      <c r="H49" s="357"/>
      <c r="I49" s="357"/>
      <c r="J49" s="357"/>
      <c r="K49" s="357"/>
      <c r="L49" s="357"/>
      <c r="M49" s="353"/>
    </row>
    <row r="50" spans="1:13" ht="15.75" x14ac:dyDescent="0.25">
      <c r="A50" s="339"/>
      <c r="B50" s="17" t="s">
        <v>672</v>
      </c>
      <c r="C50" s="20">
        <v>90</v>
      </c>
      <c r="D50" s="20"/>
      <c r="E50" s="20"/>
      <c r="F50" s="20"/>
      <c r="G50" s="20"/>
      <c r="H50" s="20"/>
      <c r="I50" s="20"/>
      <c r="J50" s="20"/>
      <c r="K50" s="20"/>
      <c r="L50" s="20"/>
      <c r="M50" s="22"/>
    </row>
    <row r="51" spans="1:13" ht="15.75" x14ac:dyDescent="0.25">
      <c r="A51" s="340"/>
      <c r="B51" s="17" t="s">
        <v>673</v>
      </c>
      <c r="C51" s="20" t="s">
        <v>721</v>
      </c>
      <c r="D51" s="20"/>
      <c r="E51" s="20"/>
      <c r="F51" s="20"/>
      <c r="G51" s="20"/>
      <c r="H51" s="20"/>
      <c r="I51" s="20"/>
      <c r="J51" s="20"/>
      <c r="K51" s="20"/>
      <c r="L51" s="20"/>
      <c r="M51" s="22"/>
    </row>
    <row r="52" spans="1:13" ht="15.75" x14ac:dyDescent="0.25">
      <c r="A52" s="338" t="s">
        <v>674</v>
      </c>
      <c r="B52" s="56" t="s">
        <v>675</v>
      </c>
      <c r="C52" s="324" t="s">
        <v>1336</v>
      </c>
      <c r="D52" s="319"/>
      <c r="E52" s="319"/>
      <c r="F52" s="319"/>
      <c r="G52" s="319"/>
      <c r="H52" s="319"/>
      <c r="I52" s="319"/>
      <c r="J52" s="319"/>
      <c r="K52" s="319"/>
      <c r="L52" s="319"/>
      <c r="M52" s="325"/>
    </row>
    <row r="53" spans="1:13" ht="15.75" x14ac:dyDescent="0.25">
      <c r="A53" s="339"/>
      <c r="B53" s="56" t="s">
        <v>676</v>
      </c>
      <c r="C53" s="324" t="s">
        <v>1442</v>
      </c>
      <c r="D53" s="319"/>
      <c r="E53" s="319"/>
      <c r="F53" s="319"/>
      <c r="G53" s="319"/>
      <c r="H53" s="319"/>
      <c r="I53" s="319"/>
      <c r="J53" s="319"/>
      <c r="K53" s="319"/>
      <c r="L53" s="319"/>
      <c r="M53" s="325"/>
    </row>
    <row r="54" spans="1:13" ht="15.75" x14ac:dyDescent="0.25">
      <c r="A54" s="339"/>
      <c r="B54" s="56" t="s">
        <v>678</v>
      </c>
      <c r="C54" s="324" t="s">
        <v>10</v>
      </c>
      <c r="D54" s="319"/>
      <c r="E54" s="319"/>
      <c r="F54" s="319"/>
      <c r="G54" s="319"/>
      <c r="H54" s="319"/>
      <c r="I54" s="319"/>
      <c r="J54" s="319"/>
      <c r="K54" s="319"/>
      <c r="L54" s="319"/>
      <c r="M54" s="325"/>
    </row>
    <row r="55" spans="1:13" ht="15.75" x14ac:dyDescent="0.25">
      <c r="A55" s="339"/>
      <c r="B55" s="56" t="s">
        <v>679</v>
      </c>
      <c r="C55" s="324" t="s">
        <v>1301</v>
      </c>
      <c r="D55" s="319"/>
      <c r="E55" s="319"/>
      <c r="F55" s="319"/>
      <c r="G55" s="319"/>
      <c r="H55" s="319"/>
      <c r="I55" s="319"/>
      <c r="J55" s="319"/>
      <c r="K55" s="319"/>
      <c r="L55" s="319"/>
      <c r="M55" s="325"/>
    </row>
    <row r="56" spans="1:13" ht="15.75" x14ac:dyDescent="0.25">
      <c r="A56" s="339"/>
      <c r="B56" s="56" t="s">
        <v>680</v>
      </c>
      <c r="C56" s="383" t="s">
        <v>1441</v>
      </c>
      <c r="D56" s="319"/>
      <c r="E56" s="319"/>
      <c r="F56" s="319"/>
      <c r="G56" s="319"/>
      <c r="H56" s="319"/>
      <c r="I56" s="319"/>
      <c r="J56" s="319"/>
      <c r="K56" s="319"/>
      <c r="L56" s="319"/>
      <c r="M56" s="325"/>
    </row>
    <row r="57" spans="1:13" ht="15.75" x14ac:dyDescent="0.25">
      <c r="A57" s="347"/>
      <c r="B57" s="56" t="s">
        <v>681</v>
      </c>
      <c r="C57" s="327">
        <v>3778913</v>
      </c>
      <c r="D57" s="328"/>
      <c r="E57" s="328"/>
      <c r="F57" s="328"/>
      <c r="G57" s="328"/>
      <c r="H57" s="328"/>
      <c r="I57" s="328"/>
      <c r="J57" s="328"/>
      <c r="K57" s="328"/>
      <c r="L57" s="328"/>
      <c r="M57" s="329"/>
    </row>
    <row r="58" spans="1:13" ht="15.75" x14ac:dyDescent="0.25">
      <c r="A58" s="338" t="s">
        <v>682</v>
      </c>
      <c r="B58" s="57" t="s">
        <v>683</v>
      </c>
      <c r="C58" s="324" t="s">
        <v>1333</v>
      </c>
      <c r="D58" s="319"/>
      <c r="E58" s="319"/>
      <c r="F58" s="319"/>
      <c r="G58" s="319"/>
      <c r="H58" s="319"/>
      <c r="I58" s="319"/>
      <c r="J58" s="319"/>
      <c r="K58" s="319"/>
      <c r="L58" s="319"/>
      <c r="M58" s="325"/>
    </row>
    <row r="59" spans="1:13" ht="15.75" x14ac:dyDescent="0.25">
      <c r="A59" s="339"/>
      <c r="B59" s="57" t="s">
        <v>684</v>
      </c>
      <c r="C59" s="324" t="s">
        <v>685</v>
      </c>
      <c r="D59" s="319"/>
      <c r="E59" s="319"/>
      <c r="F59" s="319"/>
      <c r="G59" s="319"/>
      <c r="H59" s="319"/>
      <c r="I59" s="319"/>
      <c r="J59" s="319"/>
      <c r="K59" s="319"/>
      <c r="L59" s="319"/>
      <c r="M59" s="325"/>
    </row>
    <row r="60" spans="1:13" ht="15.75" x14ac:dyDescent="0.25">
      <c r="A60" s="340"/>
      <c r="B60" s="58" t="s">
        <v>62</v>
      </c>
      <c r="C60" s="324" t="s">
        <v>10</v>
      </c>
      <c r="D60" s="319"/>
      <c r="E60" s="319"/>
      <c r="F60" s="319"/>
      <c r="G60" s="319"/>
      <c r="H60" s="319"/>
      <c r="I60" s="319"/>
      <c r="J60" s="319"/>
      <c r="K60" s="319"/>
      <c r="L60" s="319"/>
      <c r="M60" s="325"/>
    </row>
    <row r="61" spans="1:13" ht="31.5" x14ac:dyDescent="0.25">
      <c r="A61" s="59" t="s">
        <v>686</v>
      </c>
      <c r="B61" s="60"/>
      <c r="C61" s="348"/>
      <c r="D61" s="349"/>
      <c r="E61" s="349"/>
      <c r="F61" s="349"/>
      <c r="G61" s="349"/>
      <c r="H61" s="349"/>
      <c r="I61" s="349"/>
      <c r="J61" s="349"/>
      <c r="K61" s="349"/>
      <c r="L61" s="349"/>
      <c r="M61" s="350"/>
    </row>
  </sheetData>
  <mergeCells count="41">
    <mergeCell ref="C61:M61"/>
    <mergeCell ref="C48:M48"/>
    <mergeCell ref="C49:M49"/>
    <mergeCell ref="C52:M52"/>
    <mergeCell ref="C53:M53"/>
    <mergeCell ref="C54:M54"/>
    <mergeCell ref="C55:M55"/>
    <mergeCell ref="C56:M56"/>
    <mergeCell ref="A52:A57"/>
    <mergeCell ref="A58:A60"/>
    <mergeCell ref="C7:D7"/>
    <mergeCell ref="B8:B10"/>
    <mergeCell ref="C9:D9"/>
    <mergeCell ref="C10:D10"/>
    <mergeCell ref="C12:D12"/>
    <mergeCell ref="B13:B19"/>
    <mergeCell ref="B44:B47"/>
    <mergeCell ref="C57:M57"/>
    <mergeCell ref="C58:M58"/>
    <mergeCell ref="C59:M59"/>
    <mergeCell ref="C60:M60"/>
    <mergeCell ref="L42:M42"/>
    <mergeCell ref="F45:F46"/>
    <mergeCell ref="G45:J46"/>
    <mergeCell ref="L45:M46"/>
    <mergeCell ref="A12:A51"/>
    <mergeCell ref="B20:B23"/>
    <mergeCell ref="B27:B29"/>
    <mergeCell ref="F10:G10"/>
    <mergeCell ref="I10:J10"/>
    <mergeCell ref="J25:L25"/>
    <mergeCell ref="F9:G9"/>
    <mergeCell ref="I9:J9"/>
    <mergeCell ref="B1:M1"/>
    <mergeCell ref="A2:A11"/>
    <mergeCell ref="C2:M2"/>
    <mergeCell ref="C3:M3"/>
    <mergeCell ref="F4:G4"/>
    <mergeCell ref="C5:M5"/>
    <mergeCell ref="I7:M7"/>
    <mergeCell ref="C11:M11"/>
  </mergeCells>
  <hyperlinks>
    <hyperlink ref="C56" r:id="rId1" xr:uid="{A412C595-30BE-4B5E-833A-F2C234CC580A}"/>
  </hyperlink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3C47D"/>
    <outlinePr summaryBelow="0" summaryRight="0"/>
  </sheetPr>
  <dimension ref="A1:M65"/>
  <sheetViews>
    <sheetView topLeftCell="A43"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891</v>
      </c>
      <c r="C1" s="305"/>
      <c r="D1" s="305"/>
      <c r="E1" s="305"/>
      <c r="F1" s="305"/>
      <c r="G1" s="305"/>
      <c r="H1" s="305"/>
      <c r="I1" s="305"/>
      <c r="J1" s="305"/>
      <c r="K1" s="305"/>
      <c r="L1" s="305"/>
      <c r="M1" s="306"/>
    </row>
    <row r="2" spans="1:13" ht="15.75" x14ac:dyDescent="0.25">
      <c r="A2" s="371" t="s">
        <v>588</v>
      </c>
      <c r="B2" s="63" t="s">
        <v>589</v>
      </c>
      <c r="C2" s="365" t="str">
        <f>'Plan de acción'!AR30</f>
        <v>Número de alternativas y/o estrategias del plan de disminución de GEI en el marco de la prestación del servicio público de aseo y el sistema de alumbrado público en Bogotá formuladas y/o implementadas.</v>
      </c>
      <c r="D2" s="305"/>
      <c r="E2" s="305"/>
      <c r="F2" s="305"/>
      <c r="G2" s="305"/>
      <c r="H2" s="305"/>
      <c r="I2" s="305"/>
      <c r="J2" s="305"/>
      <c r="K2" s="305"/>
      <c r="L2" s="305"/>
      <c r="M2" s="306"/>
    </row>
    <row r="3" spans="1:13" ht="63" x14ac:dyDescent="0.25">
      <c r="A3" s="372"/>
      <c r="B3" s="64" t="s">
        <v>688</v>
      </c>
      <c r="C3" s="365" t="s">
        <v>892</v>
      </c>
      <c r="D3" s="305"/>
      <c r="E3" s="305"/>
      <c r="F3" s="305"/>
      <c r="G3" s="305"/>
      <c r="H3" s="305"/>
      <c r="I3" s="305"/>
      <c r="J3" s="305"/>
      <c r="K3" s="305"/>
      <c r="L3" s="305"/>
      <c r="M3" s="306"/>
    </row>
    <row r="4" spans="1:13" ht="15.75" x14ac:dyDescent="0.25">
      <c r="A4" s="372"/>
      <c r="B4" s="65" t="s">
        <v>58</v>
      </c>
      <c r="C4" s="66" t="str">
        <f>'Plan de acción'!AY30</f>
        <v>No</v>
      </c>
      <c r="D4" s="67"/>
      <c r="E4" s="68"/>
      <c r="F4" s="362" t="s">
        <v>59</v>
      </c>
      <c r="G4" s="306"/>
      <c r="H4" s="69" t="str">
        <f>'Plan de acción'!AZ30</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acción'!FQ30</f>
        <v>Hábitat</v>
      </c>
      <c r="D7" s="309"/>
      <c r="E7" s="70"/>
      <c r="F7" s="70"/>
      <c r="G7" s="71"/>
      <c r="H7" s="72" t="s">
        <v>62</v>
      </c>
      <c r="I7" s="365" t="str">
        <f>'Plan de acción'!FR30</f>
        <v>Unidad Administrativa Especial de Servicios Públicos</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893</v>
      </c>
      <c r="D11" s="305"/>
      <c r="E11" s="305"/>
      <c r="F11" s="305"/>
      <c r="G11" s="305"/>
      <c r="H11" s="305"/>
      <c r="I11" s="305"/>
      <c r="J11" s="305"/>
      <c r="K11" s="305"/>
      <c r="L11" s="305"/>
      <c r="M11" s="306"/>
    </row>
    <row r="12" spans="1:13" ht="31.5" x14ac:dyDescent="0.25">
      <c r="A12" s="372"/>
      <c r="B12" s="65" t="s">
        <v>692</v>
      </c>
      <c r="C12" s="365" t="s">
        <v>894</v>
      </c>
      <c r="D12" s="305"/>
      <c r="E12" s="305"/>
      <c r="F12" s="305"/>
      <c r="G12" s="305"/>
      <c r="H12" s="305"/>
      <c r="I12" s="305"/>
      <c r="J12" s="305"/>
      <c r="K12" s="305"/>
      <c r="L12" s="305"/>
      <c r="M12" s="306"/>
    </row>
    <row r="13" spans="1:13" ht="63" x14ac:dyDescent="0.25">
      <c r="A13" s="372"/>
      <c r="B13" s="65" t="s">
        <v>694</v>
      </c>
      <c r="C13" s="365" t="s">
        <v>895</v>
      </c>
      <c r="D13" s="305"/>
      <c r="E13" s="305"/>
      <c r="F13" s="305"/>
      <c r="G13" s="305"/>
      <c r="H13" s="305"/>
      <c r="I13" s="305"/>
      <c r="J13" s="305"/>
      <c r="K13" s="305"/>
      <c r="L13" s="305"/>
      <c r="M13" s="306"/>
    </row>
    <row r="14" spans="1:13" ht="47.25" x14ac:dyDescent="0.25">
      <c r="A14" s="374"/>
      <c r="B14" s="63" t="s">
        <v>696</v>
      </c>
      <c r="C14" s="364" t="str">
        <f>'Plan de acción'!AU30</f>
        <v>13.  Acción por el clima</v>
      </c>
      <c r="D14" s="306"/>
      <c r="E14" s="75" t="s">
        <v>697</v>
      </c>
      <c r="F14" s="365" t="str">
        <f>'Plan de acción'!AV30</f>
        <v>13.2 - Integrar medidas de cambio climático</v>
      </c>
      <c r="G14" s="305"/>
      <c r="H14" s="305"/>
      <c r="I14" s="305"/>
      <c r="J14" s="305"/>
      <c r="K14" s="305"/>
      <c r="L14" s="305"/>
      <c r="M14" s="306"/>
    </row>
    <row r="15" spans="1:13" ht="15.75" x14ac:dyDescent="0.25">
      <c r="A15" s="371" t="s">
        <v>605</v>
      </c>
      <c r="B15" s="64" t="s">
        <v>47</v>
      </c>
      <c r="C15" s="365" t="str">
        <f>'Plan de acción'!AW30</f>
        <v>Ambiental</v>
      </c>
      <c r="D15" s="305"/>
      <c r="E15" s="305"/>
      <c r="F15" s="305"/>
      <c r="G15" s="305"/>
      <c r="H15" s="305"/>
      <c r="I15" s="305"/>
      <c r="J15" s="305"/>
      <c r="K15" s="305"/>
      <c r="L15" s="305"/>
      <c r="M15" s="306"/>
    </row>
    <row r="16" spans="1:13" ht="15.75" x14ac:dyDescent="0.25">
      <c r="A16" s="372"/>
      <c r="B16" s="65" t="s">
        <v>698</v>
      </c>
      <c r="C16" s="365" t="str">
        <f>'Plan de acción'!AS30</f>
        <v>Sumatoria de alternativas y/o estrategias del plan de disminución de GEI en el marco de la prestación del servicio público de aseo y el sistema de alumbrado público en Bogotá formuladas y/o implementadas.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376" t="s">
        <v>896</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acción'!BA30</f>
        <v>ND</v>
      </c>
      <c r="E29" s="47"/>
      <c r="F29" s="79" t="s">
        <v>628</v>
      </c>
      <c r="G29" s="85" t="str">
        <f>'Plan de acción'!BB30</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2026</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acción'!BE30</f>
        <v>0</v>
      </c>
      <c r="E36" s="50">
        <v>2023</v>
      </c>
      <c r="F36" s="50">
        <f>'Plan de acción'!BF30</f>
        <v>0</v>
      </c>
      <c r="G36" s="50">
        <v>2024</v>
      </c>
      <c r="H36" s="50">
        <f>'Plan de acción'!BG30</f>
        <v>0</v>
      </c>
      <c r="I36" s="50">
        <v>2025</v>
      </c>
      <c r="J36" s="50">
        <f>'Plan de acción'!BH30</f>
        <v>4</v>
      </c>
      <c r="K36" s="50">
        <v>2026</v>
      </c>
      <c r="L36" s="50">
        <f>'Plan de acción'!BI30</f>
        <v>4</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acción'!BJ30</f>
        <v>4</v>
      </c>
      <c r="E38" s="50">
        <v>2028</v>
      </c>
      <c r="F38" s="50">
        <f>'Plan de acción'!BK30</f>
        <v>4</v>
      </c>
      <c r="G38" s="50">
        <v>2029</v>
      </c>
      <c r="H38" s="50">
        <f>'Plan de acción'!BL30</f>
        <v>4</v>
      </c>
      <c r="I38" s="50">
        <v>2030</v>
      </c>
      <c r="J38" s="50">
        <f>'Plan de acción'!BM30</f>
        <v>4</v>
      </c>
      <c r="K38" s="50">
        <v>2031</v>
      </c>
      <c r="L38" s="50">
        <f>'Plan de acción'!BN30</f>
        <v>4</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acción'!BO30</f>
        <v>4</v>
      </c>
      <c r="E40" s="50">
        <v>2033</v>
      </c>
      <c r="F40" s="50">
        <f>'Plan de acción'!BP30</f>
        <v>4</v>
      </c>
      <c r="G40" s="50">
        <v>2034</v>
      </c>
      <c r="H40" s="50">
        <f>'Plan de acción'!BQ30</f>
        <v>4</v>
      </c>
      <c r="I40" s="50">
        <v>2035</v>
      </c>
      <c r="J40" s="50">
        <f>'Plan de acción'!BR30</f>
        <v>4</v>
      </c>
      <c r="K40" s="50">
        <v>2036</v>
      </c>
      <c r="L40" s="50">
        <f>'Plan de acción'!BS30</f>
        <v>4</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acción'!BT30</f>
        <v>4</v>
      </c>
      <c r="E42" s="50">
        <v>2038</v>
      </c>
      <c r="F42" s="50">
        <f>'Plan de acción'!BU30</f>
        <v>4</v>
      </c>
      <c r="G42" s="50">
        <v>2039</v>
      </c>
      <c r="H42" s="50">
        <f>'Plan de acción'!BV30</f>
        <v>4</v>
      </c>
      <c r="I42" s="50">
        <v>2040</v>
      </c>
      <c r="J42" s="50">
        <f>'Plan de acción'!BW30</f>
        <v>4</v>
      </c>
      <c r="K42" s="50">
        <v>2041</v>
      </c>
      <c r="L42" s="50">
        <f>'Plan de acción'!BX30</f>
        <v>4</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acción'!BY30</f>
        <v>4</v>
      </c>
      <c r="E44" s="50">
        <v>2043</v>
      </c>
      <c r="F44" s="50">
        <f>'Plan de acción'!BZ30</f>
        <v>4</v>
      </c>
      <c r="G44" s="50">
        <v>2044</v>
      </c>
      <c r="H44" s="50">
        <f>'Plan de acción'!CA30</f>
        <v>4</v>
      </c>
      <c r="I44" s="50">
        <v>2045</v>
      </c>
      <c r="J44" s="50">
        <f>'Plan de acción'!CB30</f>
        <v>4</v>
      </c>
      <c r="K44" s="50">
        <v>2046</v>
      </c>
      <c r="L44" s="50">
        <f>'Plan de acción'!CC30</f>
        <v>4</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acción'!CD30</f>
        <v>4</v>
      </c>
      <c r="E46" s="50">
        <v>2048</v>
      </c>
      <c r="F46" s="50">
        <f>'Plan de acción'!CE30</f>
        <v>4</v>
      </c>
      <c r="G46" s="50">
        <v>2049</v>
      </c>
      <c r="H46" s="50">
        <f>'Plan de acción'!CF30</f>
        <v>4</v>
      </c>
      <c r="I46" s="50">
        <v>2050</v>
      </c>
      <c r="J46" s="50"/>
      <c r="K46" s="50"/>
      <c r="L46" s="366">
        <f>'Plan de acción'!CG30</f>
        <v>100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897</v>
      </c>
      <c r="D52" s="305"/>
      <c r="E52" s="305"/>
      <c r="F52" s="305"/>
      <c r="G52" s="305"/>
      <c r="H52" s="305"/>
      <c r="I52" s="305"/>
      <c r="J52" s="305"/>
      <c r="K52" s="305"/>
      <c r="L52" s="305"/>
      <c r="M52" s="306"/>
    </row>
    <row r="53" spans="1:13" ht="31.5" x14ac:dyDescent="0.25">
      <c r="A53" s="372"/>
      <c r="B53" s="65" t="s">
        <v>704</v>
      </c>
      <c r="C53" s="365" t="s">
        <v>898</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acción'!FT30</f>
        <v>Andrea Marú</v>
      </c>
      <c r="D56" s="305"/>
      <c r="E56" s="305"/>
      <c r="F56" s="305"/>
      <c r="G56" s="305"/>
      <c r="H56" s="305"/>
      <c r="I56" s="305"/>
      <c r="J56" s="305"/>
      <c r="K56" s="305"/>
      <c r="L56" s="305"/>
      <c r="M56" s="306"/>
    </row>
    <row r="57" spans="1:13" ht="15.75" x14ac:dyDescent="0.25">
      <c r="A57" s="372"/>
      <c r="B57" s="105" t="s">
        <v>676</v>
      </c>
      <c r="C57" s="365" t="s">
        <v>899</v>
      </c>
      <c r="D57" s="305"/>
      <c r="E57" s="305"/>
      <c r="F57" s="305"/>
      <c r="G57" s="305"/>
      <c r="H57" s="305"/>
      <c r="I57" s="305"/>
      <c r="J57" s="305"/>
      <c r="K57" s="305"/>
      <c r="L57" s="305"/>
      <c r="M57" s="306"/>
    </row>
    <row r="58" spans="1:13" ht="15.75" x14ac:dyDescent="0.25">
      <c r="A58" s="372"/>
      <c r="B58" s="105" t="s">
        <v>678</v>
      </c>
      <c r="C58" s="365" t="str">
        <f>'Plan de acción'!FR30</f>
        <v>Unidad Administrativa Especial de Servicios Públicos</v>
      </c>
      <c r="D58" s="305"/>
      <c r="E58" s="305"/>
      <c r="F58" s="305"/>
      <c r="G58" s="305"/>
      <c r="H58" s="305"/>
      <c r="I58" s="305"/>
      <c r="J58" s="305"/>
      <c r="K58" s="305"/>
      <c r="L58" s="305"/>
      <c r="M58" s="306"/>
    </row>
    <row r="59" spans="1:13" ht="15.75" x14ac:dyDescent="0.25">
      <c r="A59" s="372"/>
      <c r="B59" s="106" t="s">
        <v>679</v>
      </c>
      <c r="C59" s="365" t="str">
        <f>'Plan de acción'!FS30</f>
        <v>Subdirección de Recolección Barrido y Limpieza /
Subdirección de Disposición Final / Subdirección de Aprovechamiento / Oficina Asesora de Planeación</v>
      </c>
      <c r="D59" s="305"/>
      <c r="E59" s="305"/>
      <c r="F59" s="305"/>
      <c r="G59" s="305"/>
      <c r="H59" s="305"/>
      <c r="I59" s="305"/>
      <c r="J59" s="305"/>
      <c r="K59" s="305"/>
      <c r="L59" s="305"/>
      <c r="M59" s="306"/>
    </row>
    <row r="60" spans="1:13" ht="15.75" x14ac:dyDescent="0.25">
      <c r="A60" s="372"/>
      <c r="B60" s="105" t="s">
        <v>680</v>
      </c>
      <c r="C60" s="381" t="str">
        <f>'Plan de acción'!FV30</f>
        <v>uaesp@uaesp.gov.co</v>
      </c>
      <c r="D60" s="305"/>
      <c r="E60" s="305"/>
      <c r="F60" s="305"/>
      <c r="G60" s="305"/>
      <c r="H60" s="305"/>
      <c r="I60" s="305"/>
      <c r="J60" s="305"/>
      <c r="K60" s="305"/>
      <c r="L60" s="305"/>
      <c r="M60" s="306"/>
    </row>
    <row r="61" spans="1:13" ht="15.75" x14ac:dyDescent="0.25">
      <c r="A61" s="373"/>
      <c r="B61" s="105" t="s">
        <v>681</v>
      </c>
      <c r="C61" s="365" t="str">
        <f>'Plan de acción'!FU30</f>
        <v>(601) 3580401</v>
      </c>
      <c r="D61" s="305"/>
      <c r="E61" s="305"/>
      <c r="F61" s="305"/>
      <c r="G61" s="305"/>
      <c r="H61" s="305"/>
      <c r="I61" s="305"/>
      <c r="J61" s="305"/>
      <c r="K61" s="305"/>
      <c r="L61" s="305"/>
      <c r="M61" s="306"/>
    </row>
    <row r="62" spans="1:13" ht="21.75" customHeight="1" x14ac:dyDescent="0.25">
      <c r="A62" s="371" t="s">
        <v>682</v>
      </c>
      <c r="B62" s="105" t="s">
        <v>683</v>
      </c>
      <c r="C62" s="365" t="s">
        <v>1418</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242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3C47D"/>
    <outlinePr summaryBelow="0" summaryRight="0"/>
  </sheetPr>
  <dimension ref="A1:M65"/>
  <sheetViews>
    <sheetView zoomScale="80" zoomScaleNormal="80" workbookViewId="0">
      <selection activeCell="C13" sqref="C13:M1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900</v>
      </c>
      <c r="C1" s="305"/>
      <c r="D1" s="305"/>
      <c r="E1" s="305"/>
      <c r="F1" s="305"/>
      <c r="G1" s="305"/>
      <c r="H1" s="305"/>
      <c r="I1" s="305"/>
      <c r="J1" s="305"/>
      <c r="K1" s="305"/>
      <c r="L1" s="305"/>
      <c r="M1" s="306"/>
    </row>
    <row r="2" spans="1:13" ht="27.75" customHeight="1" x14ac:dyDescent="0.25">
      <c r="A2" s="371" t="s">
        <v>588</v>
      </c>
      <c r="B2" s="63" t="s">
        <v>589</v>
      </c>
      <c r="C2" s="365" t="str">
        <f>'Plan de acción'!AR31</f>
        <v>Porcentaje de toneladas de CO2 Equivalente capturadas en la planta de Biogás Colombia, del Parque de Innovación Doña Juana</v>
      </c>
      <c r="D2" s="305"/>
      <c r="E2" s="305"/>
      <c r="F2" s="305"/>
      <c r="G2" s="305"/>
      <c r="H2" s="305"/>
      <c r="I2" s="305"/>
      <c r="J2" s="305"/>
      <c r="K2" s="305"/>
      <c r="L2" s="305"/>
      <c r="M2" s="306"/>
    </row>
    <row r="3" spans="1:13" ht="63" x14ac:dyDescent="0.25">
      <c r="A3" s="372"/>
      <c r="B3" s="64" t="s">
        <v>688</v>
      </c>
      <c r="C3" s="365" t="s">
        <v>901</v>
      </c>
      <c r="D3" s="305"/>
      <c r="E3" s="305"/>
      <c r="F3" s="305"/>
      <c r="G3" s="305"/>
      <c r="H3" s="305"/>
      <c r="I3" s="305"/>
      <c r="J3" s="305"/>
      <c r="K3" s="305"/>
      <c r="L3" s="305"/>
      <c r="M3" s="306"/>
    </row>
    <row r="4" spans="1:13" ht="15.75" x14ac:dyDescent="0.25">
      <c r="A4" s="372"/>
      <c r="B4" s="65" t="s">
        <v>58</v>
      </c>
      <c r="C4" s="66" t="str">
        <f>'Plan de acción'!AY31</f>
        <v>No</v>
      </c>
      <c r="D4" s="67"/>
      <c r="E4" s="68"/>
      <c r="F4" s="362" t="s">
        <v>59</v>
      </c>
      <c r="G4" s="306"/>
      <c r="H4" s="69" t="str">
        <f>'Plan de acción'!AZ31</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acción'!FQ31</f>
        <v>Hábitat</v>
      </c>
      <c r="D7" s="309"/>
      <c r="E7" s="70"/>
      <c r="F7" s="70"/>
      <c r="G7" s="71"/>
      <c r="H7" s="72" t="s">
        <v>62</v>
      </c>
      <c r="I7" s="365" t="str">
        <f>'Plan de acción'!FR31</f>
        <v>Unidad Administrativa Especial de Servicios Públicos</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78" customHeight="1" x14ac:dyDescent="0.25">
      <c r="A11" s="372"/>
      <c r="B11" s="65" t="s">
        <v>603</v>
      </c>
      <c r="C11" s="365" t="s">
        <v>902</v>
      </c>
      <c r="D11" s="305"/>
      <c r="E11" s="305"/>
      <c r="F11" s="305"/>
      <c r="G11" s="305"/>
      <c r="H11" s="305"/>
      <c r="I11" s="305"/>
      <c r="J11" s="305"/>
      <c r="K11" s="305"/>
      <c r="L11" s="305"/>
      <c r="M11" s="306"/>
    </row>
    <row r="12" spans="1:13" ht="78" customHeight="1" x14ac:dyDescent="0.25">
      <c r="A12" s="372"/>
      <c r="B12" s="65" t="s">
        <v>692</v>
      </c>
      <c r="C12" s="365" t="s">
        <v>903</v>
      </c>
      <c r="D12" s="305"/>
      <c r="E12" s="305"/>
      <c r="F12" s="305"/>
      <c r="G12" s="305"/>
      <c r="H12" s="305"/>
      <c r="I12" s="305"/>
      <c r="J12" s="305"/>
      <c r="K12" s="305"/>
      <c r="L12" s="305"/>
      <c r="M12" s="306"/>
    </row>
    <row r="13" spans="1:13" ht="63" x14ac:dyDescent="0.25">
      <c r="A13" s="372"/>
      <c r="B13" s="65" t="s">
        <v>694</v>
      </c>
      <c r="C13" s="365" t="s">
        <v>904</v>
      </c>
      <c r="D13" s="305"/>
      <c r="E13" s="305"/>
      <c r="F13" s="305"/>
      <c r="G13" s="305"/>
      <c r="H13" s="305"/>
      <c r="I13" s="305"/>
      <c r="J13" s="305"/>
      <c r="K13" s="305"/>
      <c r="L13" s="305"/>
      <c r="M13" s="306"/>
    </row>
    <row r="14" spans="1:13" ht="47.25" x14ac:dyDescent="0.25">
      <c r="A14" s="374"/>
      <c r="B14" s="63" t="s">
        <v>696</v>
      </c>
      <c r="C14" s="364" t="str">
        <f>'Plan de acción'!AU31</f>
        <v>13.  Acción por el clima</v>
      </c>
      <c r="D14" s="306"/>
      <c r="E14" s="75" t="s">
        <v>697</v>
      </c>
      <c r="F14" s="365" t="str">
        <f>'Plan de acción'!AV31</f>
        <v>13.2 - Integrar medidas de cambio climático</v>
      </c>
      <c r="G14" s="305"/>
      <c r="H14" s="305"/>
      <c r="I14" s="305"/>
      <c r="J14" s="305"/>
      <c r="K14" s="305"/>
      <c r="L14" s="305"/>
      <c r="M14" s="306"/>
    </row>
    <row r="15" spans="1:13" ht="15.75" x14ac:dyDescent="0.25">
      <c r="A15" s="371" t="s">
        <v>605</v>
      </c>
      <c r="B15" s="64" t="s">
        <v>47</v>
      </c>
      <c r="C15" s="365" t="str">
        <f>'Plan de acción'!AW31</f>
        <v>Ambiental</v>
      </c>
      <c r="D15" s="305"/>
      <c r="E15" s="305"/>
      <c r="F15" s="305"/>
      <c r="G15" s="305"/>
      <c r="H15" s="305"/>
      <c r="I15" s="305"/>
      <c r="J15" s="305"/>
      <c r="K15" s="305"/>
      <c r="L15" s="305"/>
      <c r="M15" s="306"/>
    </row>
    <row r="16" spans="1:13" ht="15.75" x14ac:dyDescent="0.25">
      <c r="A16" s="372"/>
      <c r="B16" s="65" t="s">
        <v>698</v>
      </c>
      <c r="C16" s="365" t="str">
        <f>'Plan de acción'!AS31</f>
        <v>(Toneladas de CO2 Equivalente capturadas en la planta de Biogás Colombia, del Parque de Innovación Doña Juana/Valor de la línea base)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t="s">
        <v>617</v>
      </c>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t="s">
        <v>617</v>
      </c>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56">
        <f>'Plan de acción'!BA31</f>
        <v>649.89700000000005</v>
      </c>
      <c r="E29" s="47"/>
      <c r="F29" s="79" t="s">
        <v>628</v>
      </c>
      <c r="G29" s="85">
        <f>'Plan de acción'!BB31</f>
        <v>2022</v>
      </c>
      <c r="H29" s="47"/>
      <c r="I29" s="79" t="s">
        <v>629</v>
      </c>
      <c r="J29" s="366" t="s">
        <v>905</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acción'!BE31</f>
        <v>0.01</v>
      </c>
      <c r="E36" s="50">
        <v>2023</v>
      </c>
      <c r="F36" s="112">
        <f>'Plan de acción'!BF31</f>
        <v>0.02</v>
      </c>
      <c r="G36" s="50">
        <v>2024</v>
      </c>
      <c r="H36" s="112">
        <f>'Plan de acción'!BG31</f>
        <v>0</v>
      </c>
      <c r="I36" s="50">
        <v>2025</v>
      </c>
      <c r="J36" s="112">
        <f>'Plan de acción'!BH31</f>
        <v>0</v>
      </c>
      <c r="K36" s="50">
        <v>2026</v>
      </c>
      <c r="L36" s="112">
        <f>'Plan de acción'!BI31</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acción'!BJ31</f>
        <v>0</v>
      </c>
      <c r="E38" s="50">
        <v>2028</v>
      </c>
      <c r="F38" s="112">
        <f>'Plan de acción'!BK31</f>
        <v>0</v>
      </c>
      <c r="G38" s="50">
        <v>2029</v>
      </c>
      <c r="H38" s="112">
        <f>'Plan de acción'!BL31</f>
        <v>0</v>
      </c>
      <c r="I38" s="50">
        <v>2030</v>
      </c>
      <c r="J38" s="112">
        <f>'Plan de acción'!BM31</f>
        <v>0</v>
      </c>
      <c r="K38" s="50">
        <v>2031</v>
      </c>
      <c r="L38" s="112">
        <f>'Plan de acción'!BN31</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acción'!BO31</f>
        <v>0</v>
      </c>
      <c r="E40" s="50">
        <v>2033</v>
      </c>
      <c r="F40" s="112">
        <f>'Plan de acción'!BP31</f>
        <v>0</v>
      </c>
      <c r="G40" s="50">
        <v>2034</v>
      </c>
      <c r="H40" s="112">
        <f>'Plan de acción'!BQ31</f>
        <v>0</v>
      </c>
      <c r="I40" s="50">
        <v>2035</v>
      </c>
      <c r="J40" s="112">
        <f>'Plan de acción'!BR31</f>
        <v>0</v>
      </c>
      <c r="K40" s="50">
        <v>2036</v>
      </c>
      <c r="L40" s="112">
        <f>'Plan de acción'!BS31</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acción'!BT31</f>
        <v>0</v>
      </c>
      <c r="E42" s="50">
        <v>2038</v>
      </c>
      <c r="F42" s="112">
        <f>'Plan de acción'!BU31</f>
        <v>0</v>
      </c>
      <c r="G42" s="50">
        <v>2039</v>
      </c>
      <c r="H42" s="112">
        <f>'Plan de acción'!BV31</f>
        <v>0</v>
      </c>
      <c r="I42" s="50">
        <v>2040</v>
      </c>
      <c r="J42" s="112">
        <f>'Plan de acción'!BW31</f>
        <v>0</v>
      </c>
      <c r="K42" s="50">
        <v>2041</v>
      </c>
      <c r="L42" s="112">
        <f>'Plan de acción'!BX31</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acción'!BY31</f>
        <v>0</v>
      </c>
      <c r="E44" s="50">
        <v>2043</v>
      </c>
      <c r="F44" s="112">
        <f>'Plan de acción'!BZ31</f>
        <v>0</v>
      </c>
      <c r="G44" s="50">
        <v>2044</v>
      </c>
      <c r="H44" s="112">
        <f>'Plan de acción'!CA31</f>
        <v>0</v>
      </c>
      <c r="I44" s="50">
        <v>2045</v>
      </c>
      <c r="J44" s="112">
        <f>'Plan de acción'!CB31</f>
        <v>0</v>
      </c>
      <c r="K44" s="50">
        <v>2046</v>
      </c>
      <c r="L44" s="112">
        <f>'Plan de acción'!CC31</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acción'!CD31</f>
        <v>0</v>
      </c>
      <c r="E46" s="50">
        <v>2048</v>
      </c>
      <c r="F46" s="112">
        <f>'Plan de acción'!CE31</f>
        <v>0</v>
      </c>
      <c r="G46" s="50">
        <v>2049</v>
      </c>
      <c r="H46" s="112">
        <f>'Plan de acción'!CF31</f>
        <v>0</v>
      </c>
      <c r="I46" s="50">
        <v>2050</v>
      </c>
      <c r="J46" s="112"/>
      <c r="K46" s="50"/>
      <c r="L46" s="384">
        <f>'Plan de acción'!CG31</f>
        <v>0.02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906</v>
      </c>
      <c r="D52" s="305"/>
      <c r="E52" s="305"/>
      <c r="F52" s="305"/>
      <c r="G52" s="305"/>
      <c r="H52" s="305"/>
      <c r="I52" s="305"/>
      <c r="J52" s="305"/>
      <c r="K52" s="305"/>
      <c r="L52" s="305"/>
      <c r="M52" s="306"/>
    </row>
    <row r="53" spans="1:13" ht="31.5" x14ac:dyDescent="0.25">
      <c r="A53" s="372"/>
      <c r="B53" s="65" t="s">
        <v>704</v>
      </c>
      <c r="C53" s="365" t="s">
        <v>907</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acción'!FT31</f>
        <v>Andrea Marú</v>
      </c>
      <c r="D56" s="305"/>
      <c r="E56" s="305"/>
      <c r="F56" s="305"/>
      <c r="G56" s="305"/>
      <c r="H56" s="305"/>
      <c r="I56" s="305"/>
      <c r="J56" s="305"/>
      <c r="K56" s="305"/>
      <c r="L56" s="305"/>
      <c r="M56" s="306"/>
    </row>
    <row r="57" spans="1:13" ht="15.75" x14ac:dyDescent="0.25">
      <c r="A57" s="372"/>
      <c r="B57" s="105" t="s">
        <v>676</v>
      </c>
      <c r="C57" s="365" t="s">
        <v>899</v>
      </c>
      <c r="D57" s="305"/>
      <c r="E57" s="305"/>
      <c r="F57" s="305"/>
      <c r="G57" s="305"/>
      <c r="H57" s="305"/>
      <c r="I57" s="305"/>
      <c r="J57" s="305"/>
      <c r="K57" s="305"/>
      <c r="L57" s="305"/>
      <c r="M57" s="306"/>
    </row>
    <row r="58" spans="1:13" ht="15.75" x14ac:dyDescent="0.25">
      <c r="A58" s="372"/>
      <c r="B58" s="105" t="s">
        <v>678</v>
      </c>
      <c r="C58" s="365" t="str">
        <f>'Plan de acción'!FR31</f>
        <v>Unidad Administrativa Especial de Servicios Públicos</v>
      </c>
      <c r="D58" s="305"/>
      <c r="E58" s="305"/>
      <c r="F58" s="305"/>
      <c r="G58" s="305"/>
      <c r="H58" s="305"/>
      <c r="I58" s="305"/>
      <c r="J58" s="305"/>
      <c r="K58" s="305"/>
      <c r="L58" s="305"/>
      <c r="M58" s="306"/>
    </row>
    <row r="59" spans="1:13" ht="15.75" x14ac:dyDescent="0.25">
      <c r="A59" s="372"/>
      <c r="B59" s="106" t="s">
        <v>679</v>
      </c>
      <c r="C59" s="365" t="str">
        <f>'Plan de acción'!FS31</f>
        <v>Subdirección de Recolección Barrido y Limpieza /
Subdirección de Disposición Final / Subdirección de Aprovechamiento
 Oficina Asesora de Planeación</v>
      </c>
      <c r="D59" s="305"/>
      <c r="E59" s="305"/>
      <c r="F59" s="305"/>
      <c r="G59" s="305"/>
      <c r="H59" s="305"/>
      <c r="I59" s="305"/>
      <c r="J59" s="305"/>
      <c r="K59" s="305"/>
      <c r="L59" s="305"/>
      <c r="M59" s="306"/>
    </row>
    <row r="60" spans="1:13" ht="15.75" x14ac:dyDescent="0.25">
      <c r="A60" s="372"/>
      <c r="B60" s="105" t="s">
        <v>680</v>
      </c>
      <c r="C60" s="381" t="str">
        <f>'Plan de acción'!FV31</f>
        <v>uaesp@uaesp.gov.co</v>
      </c>
      <c r="D60" s="305"/>
      <c r="E60" s="305"/>
      <c r="F60" s="305"/>
      <c r="G60" s="305"/>
      <c r="H60" s="305"/>
      <c r="I60" s="305"/>
      <c r="J60" s="305"/>
      <c r="K60" s="305"/>
      <c r="L60" s="305"/>
      <c r="M60" s="306"/>
    </row>
    <row r="61" spans="1:13" ht="15.75" x14ac:dyDescent="0.25">
      <c r="A61" s="373"/>
      <c r="B61" s="105" t="s">
        <v>681</v>
      </c>
      <c r="C61" s="365" t="str">
        <f>'Plan de acción'!FU31</f>
        <v>(601) 3580401</v>
      </c>
      <c r="D61" s="305"/>
      <c r="E61" s="305"/>
      <c r="F61" s="305"/>
      <c r="G61" s="305"/>
      <c r="H61" s="305"/>
      <c r="I61" s="305"/>
      <c r="J61" s="305"/>
      <c r="K61" s="305"/>
      <c r="L61" s="305"/>
      <c r="M61" s="306"/>
    </row>
    <row r="62" spans="1:13" ht="21.75" customHeight="1" x14ac:dyDescent="0.25">
      <c r="A62" s="371" t="s">
        <v>682</v>
      </c>
      <c r="B62" s="134" t="s">
        <v>683</v>
      </c>
      <c r="C62" s="365" t="s">
        <v>1418</v>
      </c>
      <c r="D62" s="305"/>
      <c r="E62" s="305"/>
      <c r="F62" s="305"/>
      <c r="G62" s="305"/>
      <c r="H62" s="305"/>
      <c r="I62" s="305"/>
      <c r="J62" s="305"/>
      <c r="K62" s="305"/>
      <c r="L62" s="305"/>
      <c r="M62" s="306"/>
    </row>
    <row r="63" spans="1:13" ht="21.75" customHeight="1" x14ac:dyDescent="0.25">
      <c r="A63" s="372"/>
      <c r="B63" s="134" t="s">
        <v>684</v>
      </c>
      <c r="C63" s="397" t="s">
        <v>833</v>
      </c>
      <c r="D63" s="305"/>
      <c r="E63" s="305"/>
      <c r="F63" s="305"/>
      <c r="G63" s="305"/>
      <c r="H63" s="305"/>
      <c r="I63" s="305"/>
      <c r="J63" s="305"/>
      <c r="K63" s="305"/>
      <c r="L63" s="305"/>
      <c r="M63" s="306"/>
    </row>
    <row r="64" spans="1:13" ht="21.75" customHeight="1" x14ac:dyDescent="0.25">
      <c r="A64" s="374"/>
      <c r="B64" s="135" t="s">
        <v>62</v>
      </c>
      <c r="C64" s="397" t="s">
        <v>242</v>
      </c>
      <c r="D64" s="305"/>
      <c r="E64" s="305"/>
      <c r="F64" s="305"/>
      <c r="G64" s="305"/>
      <c r="H64" s="305"/>
      <c r="I64" s="305"/>
      <c r="J64" s="305"/>
      <c r="K64" s="305"/>
      <c r="L64" s="305"/>
      <c r="M64" s="306"/>
    </row>
    <row r="65" spans="1:13" ht="15.75" x14ac:dyDescent="0.25">
      <c r="A65" s="108" t="s">
        <v>686</v>
      </c>
      <c r="B65" s="135"/>
      <c r="C65" s="398"/>
      <c r="D65" s="305"/>
      <c r="E65" s="305"/>
      <c r="F65" s="305"/>
      <c r="G65" s="305"/>
      <c r="H65" s="305"/>
      <c r="I65" s="305"/>
      <c r="J65" s="305"/>
      <c r="K65" s="305"/>
      <c r="L65" s="305"/>
      <c r="M65" s="306"/>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3C47D"/>
    <outlinePr summaryBelow="0" summaryRight="0"/>
  </sheetPr>
  <dimension ref="A1:M65"/>
  <sheetViews>
    <sheetView topLeftCell="A46" zoomScale="80" zoomScaleNormal="8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908</v>
      </c>
      <c r="C1" s="305"/>
      <c r="D1" s="305"/>
      <c r="E1" s="305"/>
      <c r="F1" s="305"/>
      <c r="G1" s="305"/>
      <c r="H1" s="305"/>
      <c r="I1" s="305"/>
      <c r="J1" s="305"/>
      <c r="K1" s="305"/>
      <c r="L1" s="305"/>
      <c r="M1" s="306"/>
    </row>
    <row r="2" spans="1:13" ht="15.75" x14ac:dyDescent="0.25">
      <c r="A2" s="371" t="s">
        <v>588</v>
      </c>
      <c r="B2" s="63" t="s">
        <v>589</v>
      </c>
      <c r="C2" s="365" t="str">
        <f>'Plan de acción'!AR32</f>
        <v>Número de toneladas de residuos sólidos y/o algunos de sus subproductos tratadas</v>
      </c>
      <c r="D2" s="305"/>
      <c r="E2" s="305"/>
      <c r="F2" s="305"/>
      <c r="G2" s="305"/>
      <c r="H2" s="305"/>
      <c r="I2" s="305"/>
      <c r="J2" s="305"/>
      <c r="K2" s="305"/>
      <c r="L2" s="305"/>
      <c r="M2" s="306"/>
    </row>
    <row r="3" spans="1:13" ht="63" x14ac:dyDescent="0.25">
      <c r="A3" s="372"/>
      <c r="B3" s="64" t="s">
        <v>688</v>
      </c>
      <c r="C3" s="365" t="s">
        <v>909</v>
      </c>
      <c r="D3" s="305"/>
      <c r="E3" s="305"/>
      <c r="F3" s="305"/>
      <c r="G3" s="305"/>
      <c r="H3" s="305"/>
      <c r="I3" s="305"/>
      <c r="J3" s="305"/>
      <c r="K3" s="305"/>
      <c r="L3" s="305"/>
      <c r="M3" s="306"/>
    </row>
    <row r="4" spans="1:13" ht="15.75" x14ac:dyDescent="0.25">
      <c r="A4" s="372"/>
      <c r="B4" s="65" t="s">
        <v>58</v>
      </c>
      <c r="C4" s="66" t="str">
        <f>'Plan de acción'!AY32</f>
        <v>No</v>
      </c>
      <c r="D4" s="67"/>
      <c r="E4" s="68"/>
      <c r="F4" s="362" t="s">
        <v>59</v>
      </c>
      <c r="G4" s="306"/>
      <c r="H4" s="69" t="str">
        <f>'Plan de acción'!AZ32</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acción'!FQ32</f>
        <v>Hábitat</v>
      </c>
      <c r="D7" s="309"/>
      <c r="E7" s="70"/>
      <c r="F7" s="70"/>
      <c r="G7" s="71"/>
      <c r="H7" s="72" t="s">
        <v>62</v>
      </c>
      <c r="I7" s="365" t="str">
        <f>'Plan de acción'!FR32</f>
        <v>Unidad Administrativa Especial de Servicios Públicos</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66.15" customHeight="1" x14ac:dyDescent="0.25">
      <c r="A11" s="372"/>
      <c r="B11" s="65" t="s">
        <v>603</v>
      </c>
      <c r="C11" s="399" t="s">
        <v>910</v>
      </c>
      <c r="D11" s="305"/>
      <c r="E11" s="305"/>
      <c r="F11" s="305"/>
      <c r="G11" s="305"/>
      <c r="H11" s="305"/>
      <c r="I11" s="305"/>
      <c r="J11" s="305"/>
      <c r="K11" s="305"/>
      <c r="L11" s="305"/>
      <c r="M11" s="306"/>
    </row>
    <row r="12" spans="1:13" ht="187.5" customHeight="1" x14ac:dyDescent="0.25">
      <c r="A12" s="372"/>
      <c r="B12" s="65" t="s">
        <v>692</v>
      </c>
      <c r="C12" s="399" t="s">
        <v>911</v>
      </c>
      <c r="D12" s="305"/>
      <c r="E12" s="305"/>
      <c r="F12" s="305"/>
      <c r="G12" s="305"/>
      <c r="H12" s="305"/>
      <c r="I12" s="305"/>
      <c r="J12" s="305"/>
      <c r="K12" s="305"/>
      <c r="L12" s="305"/>
      <c r="M12" s="306"/>
    </row>
    <row r="13" spans="1:13" ht="63" x14ac:dyDescent="0.25">
      <c r="A13" s="372"/>
      <c r="B13" s="65" t="s">
        <v>694</v>
      </c>
      <c r="C13" s="365" t="s">
        <v>904</v>
      </c>
      <c r="D13" s="305"/>
      <c r="E13" s="305"/>
      <c r="F13" s="305"/>
      <c r="G13" s="305"/>
      <c r="H13" s="305"/>
      <c r="I13" s="305"/>
      <c r="J13" s="305"/>
      <c r="K13" s="305"/>
      <c r="L13" s="305"/>
      <c r="M13" s="306"/>
    </row>
    <row r="14" spans="1:13" ht="47.25" x14ac:dyDescent="0.25">
      <c r="A14" s="374"/>
      <c r="B14" s="63" t="s">
        <v>696</v>
      </c>
      <c r="C14" s="364" t="str">
        <f>'Plan de acción'!AU32</f>
        <v>13.  Acción por el clima</v>
      </c>
      <c r="D14" s="306"/>
      <c r="E14" s="75" t="s">
        <v>697</v>
      </c>
      <c r="F14" s="365" t="str">
        <f>'Plan de acción'!AV32</f>
        <v>13.2 - Integrar medidas de cambio climático</v>
      </c>
      <c r="G14" s="305"/>
      <c r="H14" s="305"/>
      <c r="I14" s="305"/>
      <c r="J14" s="305"/>
      <c r="K14" s="305"/>
      <c r="L14" s="305"/>
      <c r="M14" s="306"/>
    </row>
    <row r="15" spans="1:13" ht="15.75" x14ac:dyDescent="0.25">
      <c r="A15" s="371" t="s">
        <v>605</v>
      </c>
      <c r="B15" s="64" t="s">
        <v>47</v>
      </c>
      <c r="C15" s="365" t="str">
        <f>'Plan de acción'!AW32</f>
        <v>Ambiental</v>
      </c>
      <c r="D15" s="305"/>
      <c r="E15" s="305"/>
      <c r="F15" s="305"/>
      <c r="G15" s="305"/>
      <c r="H15" s="305"/>
      <c r="I15" s="305"/>
      <c r="J15" s="305"/>
      <c r="K15" s="305"/>
      <c r="L15" s="305"/>
      <c r="M15" s="306"/>
    </row>
    <row r="16" spans="1:13" ht="15.75" x14ac:dyDescent="0.25">
      <c r="A16" s="372"/>
      <c r="B16" s="65" t="s">
        <v>698</v>
      </c>
      <c r="C16" s="365" t="str">
        <f>'Plan de acción'!AS32</f>
        <v>Sumatoria de toneladas de residuos sólidos y/o algunos de sus subproductos tratadas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t="s">
        <v>617</v>
      </c>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56">
        <f>'Plan de acción'!BA32</f>
        <v>68.873000000000005</v>
      </c>
      <c r="E29" s="47"/>
      <c r="F29" s="79" t="s">
        <v>628</v>
      </c>
      <c r="G29" s="85">
        <f>'Plan de acción'!BB32</f>
        <v>2022</v>
      </c>
      <c r="H29" s="47"/>
      <c r="I29" s="79" t="s">
        <v>629</v>
      </c>
      <c r="J29" s="366" t="s">
        <v>912</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acción'!BE32</f>
        <v>68.873999999999995</v>
      </c>
      <c r="E36" s="50">
        <v>2023</v>
      </c>
      <c r="F36" s="157">
        <f>'Plan de acción'!BF32</f>
        <v>68.878</v>
      </c>
      <c r="G36" s="50">
        <v>2024</v>
      </c>
      <c r="H36" s="157">
        <f>'Plan de acción'!BG32</f>
        <v>68.882000000000005</v>
      </c>
      <c r="I36" s="50">
        <v>2025</v>
      </c>
      <c r="J36" s="157">
        <f>'Plan de acción'!BH32</f>
        <v>68.885999999999996</v>
      </c>
      <c r="K36" s="50">
        <v>2026</v>
      </c>
      <c r="L36" s="157">
        <f>'Plan de acción'!BI32</f>
        <v>68.89</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acción'!BJ32</f>
        <v>68.894000000000005</v>
      </c>
      <c r="E38" s="50">
        <v>2028</v>
      </c>
      <c r="F38" s="157">
        <f>'Plan de acción'!BK32</f>
        <v>68.897999999999996</v>
      </c>
      <c r="G38" s="50">
        <v>2029</v>
      </c>
      <c r="H38" s="157">
        <f>'Plan de acción'!BL32</f>
        <v>68.902000000000001</v>
      </c>
      <c r="I38" s="50">
        <v>2030</v>
      </c>
      <c r="J38" s="157">
        <f>'Plan de acción'!BM32</f>
        <v>68.906000000000006</v>
      </c>
      <c r="K38" s="50">
        <v>2031</v>
      </c>
      <c r="L38" s="157">
        <f>'Plan de acción'!BN32</f>
        <v>68.91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57">
        <f>'Plan de acción'!BO32</f>
        <v>68.914000000000001</v>
      </c>
      <c r="E40" s="50">
        <v>2033</v>
      </c>
      <c r="F40" s="157">
        <f>'Plan de acción'!BP32</f>
        <v>68.918000000000006</v>
      </c>
      <c r="G40" s="50">
        <v>2034</v>
      </c>
      <c r="H40" s="157">
        <f>'Plan de acción'!BQ32</f>
        <v>68.921999999999997</v>
      </c>
      <c r="I40" s="50">
        <v>2035</v>
      </c>
      <c r="J40" s="157">
        <f>'Plan de acción'!BR32</f>
        <v>68.926000000000002</v>
      </c>
      <c r="K40" s="50">
        <v>2036</v>
      </c>
      <c r="L40" s="157">
        <f>'Plan de acción'!BS32</f>
        <v>68.930000000000007</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57">
        <f>'Plan de acción'!BT32</f>
        <v>68.933999999999997</v>
      </c>
      <c r="E42" s="50">
        <v>2038</v>
      </c>
      <c r="F42" s="157">
        <f>'Plan de acción'!BU32</f>
        <v>68.938000000000002</v>
      </c>
      <c r="G42" s="50">
        <v>2039</v>
      </c>
      <c r="H42" s="157">
        <f>'Plan de acción'!BV32</f>
        <v>68.941999999999993</v>
      </c>
      <c r="I42" s="50">
        <v>2040</v>
      </c>
      <c r="J42" s="157">
        <f>'Plan de acción'!BW32</f>
        <v>68.945999999999998</v>
      </c>
      <c r="K42" s="50">
        <v>2041</v>
      </c>
      <c r="L42" s="157">
        <f>'Plan de acción'!BX32</f>
        <v>68.95</v>
      </c>
      <c r="M42" s="50">
        <v>2042</v>
      </c>
    </row>
    <row r="43" spans="1:13" ht="15.75" x14ac:dyDescent="0.25">
      <c r="A43" s="372"/>
      <c r="B43" s="300"/>
      <c r="C43" s="46"/>
      <c r="D43" s="47" t="s">
        <v>656</v>
      </c>
      <c r="E43" s="47"/>
      <c r="F43" s="47" t="s">
        <v>657</v>
      </c>
      <c r="G43" s="47"/>
      <c r="H43" s="47" t="s">
        <v>659</v>
      </c>
      <c r="I43" s="47"/>
      <c r="J43" s="47" t="s">
        <v>659</v>
      </c>
      <c r="K43" s="47"/>
      <c r="L43" s="47" t="s">
        <v>660</v>
      </c>
      <c r="M43" s="48"/>
    </row>
    <row r="44" spans="1:13" ht="15.75" x14ac:dyDescent="0.25">
      <c r="A44" s="372"/>
      <c r="B44" s="300"/>
      <c r="C44" s="46"/>
      <c r="D44" s="157">
        <f>'Plan de acción'!BY32</f>
        <v>68.953999999999994</v>
      </c>
      <c r="E44" s="50">
        <v>2043</v>
      </c>
      <c r="F44" s="157">
        <f>'Plan de acción'!BZ32</f>
        <v>68.957999999999998</v>
      </c>
      <c r="G44" s="50">
        <v>2044</v>
      </c>
      <c r="H44" s="157">
        <f>'Plan de acción'!CA32</f>
        <v>68.962000000000003</v>
      </c>
      <c r="I44" s="50">
        <v>2045</v>
      </c>
      <c r="J44" s="157">
        <f>'Plan de acción'!CB32</f>
        <v>68.965999999999994</v>
      </c>
      <c r="K44" s="50">
        <v>2046</v>
      </c>
      <c r="L44" s="157">
        <f>'Plan de acción'!CC32</f>
        <v>68.97</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57">
        <f>'Plan de acción'!CD32</f>
        <v>68.974000000000004</v>
      </c>
      <c r="E46" s="50">
        <v>2048</v>
      </c>
      <c r="F46" s="157">
        <f>'Plan de acción'!CE32</f>
        <v>68.977999999999994</v>
      </c>
      <c r="G46" s="50">
        <v>2049</v>
      </c>
      <c r="H46" s="157">
        <f>'Plan de acción'!CF32</f>
        <v>68.981999999999999</v>
      </c>
      <c r="I46" s="50">
        <v>2050</v>
      </c>
      <c r="J46" s="50"/>
      <c r="K46" s="50"/>
      <c r="L46" s="400">
        <f>'Plan de acción'!CG32</f>
        <v>1929.9839999999999</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913</v>
      </c>
      <c r="D52" s="305"/>
      <c r="E52" s="305"/>
      <c r="F52" s="305"/>
      <c r="G52" s="305"/>
      <c r="H52" s="305"/>
      <c r="I52" s="305"/>
      <c r="J52" s="305"/>
      <c r="K52" s="305"/>
      <c r="L52" s="305"/>
      <c r="M52" s="306"/>
    </row>
    <row r="53" spans="1:13" ht="31.5" x14ac:dyDescent="0.25">
      <c r="A53" s="372"/>
      <c r="B53" s="65" t="s">
        <v>704</v>
      </c>
      <c r="C53" s="365" t="s">
        <v>914</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acción'!FT32</f>
        <v>Andrea Karakalpakis</v>
      </c>
      <c r="D56" s="305"/>
      <c r="E56" s="305"/>
      <c r="F56" s="305"/>
      <c r="G56" s="305"/>
      <c r="H56" s="305"/>
      <c r="I56" s="305"/>
      <c r="J56" s="305"/>
      <c r="K56" s="305"/>
      <c r="L56" s="305"/>
      <c r="M56" s="306"/>
    </row>
    <row r="57" spans="1:13" ht="15.75" x14ac:dyDescent="0.25">
      <c r="A57" s="372"/>
      <c r="B57" s="105" t="s">
        <v>676</v>
      </c>
      <c r="C57" s="365" t="s">
        <v>899</v>
      </c>
      <c r="D57" s="305"/>
      <c r="E57" s="305"/>
      <c r="F57" s="305"/>
      <c r="G57" s="305"/>
      <c r="H57" s="305"/>
      <c r="I57" s="305"/>
      <c r="J57" s="305"/>
      <c r="K57" s="305"/>
      <c r="L57" s="305"/>
      <c r="M57" s="306"/>
    </row>
    <row r="58" spans="1:13" ht="15.75" x14ac:dyDescent="0.25">
      <c r="A58" s="372"/>
      <c r="B58" s="105" t="s">
        <v>678</v>
      </c>
      <c r="C58" s="365" t="str">
        <f>'Plan de acción'!FR32</f>
        <v>Unidad Administrativa Especial de Servicios Públicos</v>
      </c>
      <c r="D58" s="305"/>
      <c r="E58" s="305"/>
      <c r="F58" s="305"/>
      <c r="G58" s="305"/>
      <c r="H58" s="305"/>
      <c r="I58" s="305"/>
      <c r="J58" s="305"/>
      <c r="K58" s="305"/>
      <c r="L58" s="305"/>
      <c r="M58" s="306"/>
    </row>
    <row r="59" spans="1:13" ht="15.75" x14ac:dyDescent="0.25">
      <c r="A59" s="372"/>
      <c r="B59" s="106" t="s">
        <v>679</v>
      </c>
      <c r="C59" s="365" t="str">
        <f>'Plan de acción'!FS32</f>
        <v>Subdirección de Aprovechamiento</v>
      </c>
      <c r="D59" s="305"/>
      <c r="E59" s="305"/>
      <c r="F59" s="305"/>
      <c r="G59" s="305"/>
      <c r="H59" s="305"/>
      <c r="I59" s="305"/>
      <c r="J59" s="305"/>
      <c r="K59" s="305"/>
      <c r="L59" s="305"/>
      <c r="M59" s="306"/>
    </row>
    <row r="60" spans="1:13" ht="15.75" x14ac:dyDescent="0.25">
      <c r="A60" s="372"/>
      <c r="B60" s="105" t="s">
        <v>680</v>
      </c>
      <c r="C60" s="381" t="str">
        <f>'Plan de acción'!FV32</f>
        <v>uaesp@uaesp.gov.co</v>
      </c>
      <c r="D60" s="305"/>
      <c r="E60" s="305"/>
      <c r="F60" s="305"/>
      <c r="G60" s="305"/>
      <c r="H60" s="305"/>
      <c r="I60" s="305"/>
      <c r="J60" s="305"/>
      <c r="K60" s="305"/>
      <c r="L60" s="305"/>
      <c r="M60" s="306"/>
    </row>
    <row r="61" spans="1:13" ht="15.75" x14ac:dyDescent="0.25">
      <c r="A61" s="373"/>
      <c r="B61" s="105" t="s">
        <v>681</v>
      </c>
      <c r="C61" s="365" t="str">
        <f>'Plan de acción'!FU32</f>
        <v>(601) 3580403</v>
      </c>
      <c r="D61" s="305"/>
      <c r="E61" s="305"/>
      <c r="F61" s="305"/>
      <c r="G61" s="305"/>
      <c r="H61" s="305"/>
      <c r="I61" s="305"/>
      <c r="J61" s="305"/>
      <c r="K61" s="305"/>
      <c r="L61" s="305"/>
      <c r="M61" s="306"/>
    </row>
    <row r="62" spans="1:13" ht="21.75" customHeight="1" x14ac:dyDescent="0.25">
      <c r="A62" s="371" t="s">
        <v>682</v>
      </c>
      <c r="B62" s="134" t="s">
        <v>683</v>
      </c>
      <c r="C62" s="365" t="s">
        <v>1418</v>
      </c>
      <c r="D62" s="305"/>
      <c r="E62" s="305"/>
      <c r="F62" s="305"/>
      <c r="G62" s="305"/>
      <c r="H62" s="305"/>
      <c r="I62" s="305"/>
      <c r="J62" s="305"/>
      <c r="K62" s="305"/>
      <c r="L62" s="305"/>
      <c r="M62" s="306"/>
    </row>
    <row r="63" spans="1:13" ht="21.75" customHeight="1" x14ac:dyDescent="0.25">
      <c r="A63" s="372"/>
      <c r="B63" s="134" t="s">
        <v>684</v>
      </c>
      <c r="C63" s="397" t="s">
        <v>833</v>
      </c>
      <c r="D63" s="305"/>
      <c r="E63" s="305"/>
      <c r="F63" s="305"/>
      <c r="G63" s="305"/>
      <c r="H63" s="305"/>
      <c r="I63" s="305"/>
      <c r="J63" s="305"/>
      <c r="K63" s="305"/>
      <c r="L63" s="305"/>
      <c r="M63" s="306"/>
    </row>
    <row r="64" spans="1:13" ht="21.75" customHeight="1" x14ac:dyDescent="0.25">
      <c r="A64" s="374"/>
      <c r="B64" s="135" t="s">
        <v>62</v>
      </c>
      <c r="C64" s="397" t="s">
        <v>242</v>
      </c>
      <c r="D64" s="305"/>
      <c r="E64" s="305"/>
      <c r="F64" s="305"/>
      <c r="G64" s="305"/>
      <c r="H64" s="305"/>
      <c r="I64" s="305"/>
      <c r="J64" s="305"/>
      <c r="K64" s="305"/>
      <c r="L64" s="305"/>
      <c r="M64" s="306"/>
    </row>
    <row r="65" spans="1:13" ht="15.75" x14ac:dyDescent="0.25">
      <c r="A65" s="108" t="s">
        <v>686</v>
      </c>
      <c r="B65" s="135"/>
      <c r="C65" s="398"/>
      <c r="D65" s="305"/>
      <c r="E65" s="305"/>
      <c r="F65" s="305"/>
      <c r="G65" s="305"/>
      <c r="H65" s="305"/>
      <c r="I65" s="305"/>
      <c r="J65" s="305"/>
      <c r="K65" s="305"/>
      <c r="L65" s="305"/>
      <c r="M65" s="306"/>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D9CC-A94F-4764-BD34-CF0C186F0DE6}">
  <sheetPr>
    <tabColor rgb="FFFFFF00"/>
    <outlinePr summaryBelow="0" summaryRight="0"/>
  </sheetPr>
  <dimension ref="A1:M65"/>
  <sheetViews>
    <sheetView topLeftCell="A12" zoomScale="90" zoomScaleNormal="90" workbookViewId="0">
      <selection activeCell="C52" sqref="C52:M5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1423</v>
      </c>
      <c r="C1" s="305"/>
      <c r="D1" s="305"/>
      <c r="E1" s="305"/>
      <c r="F1" s="305"/>
      <c r="G1" s="305"/>
      <c r="H1" s="305"/>
      <c r="I1" s="305"/>
      <c r="J1" s="305"/>
      <c r="K1" s="305"/>
      <c r="L1" s="305"/>
      <c r="M1" s="306"/>
    </row>
    <row r="2" spans="1:13" ht="27.75" customHeight="1" x14ac:dyDescent="0.25">
      <c r="A2" s="371" t="s">
        <v>588</v>
      </c>
      <c r="B2" s="63" t="s">
        <v>589</v>
      </c>
      <c r="C2" s="401" t="s">
        <v>1419</v>
      </c>
      <c r="D2" s="402"/>
      <c r="E2" s="402"/>
      <c r="F2" s="402"/>
      <c r="G2" s="402"/>
      <c r="H2" s="402"/>
      <c r="I2" s="402"/>
      <c r="J2" s="402"/>
      <c r="K2" s="402"/>
      <c r="L2" s="402"/>
      <c r="M2" s="403"/>
    </row>
    <row r="3" spans="1:13" ht="63" x14ac:dyDescent="0.25">
      <c r="A3" s="372"/>
      <c r="B3" s="64" t="s">
        <v>688</v>
      </c>
      <c r="C3" s="365" t="s">
        <v>901</v>
      </c>
      <c r="D3" s="305"/>
      <c r="E3" s="305"/>
      <c r="F3" s="305"/>
      <c r="G3" s="305"/>
      <c r="H3" s="305"/>
      <c r="I3" s="305"/>
      <c r="J3" s="305"/>
      <c r="K3" s="305"/>
      <c r="L3" s="305"/>
      <c r="M3" s="306"/>
    </row>
    <row r="4" spans="1:13" ht="15.75" x14ac:dyDescent="0.25">
      <c r="A4" s="372"/>
      <c r="B4" s="65" t="s">
        <v>58</v>
      </c>
      <c r="C4" s="66" t="str">
        <f>'Plan de acción'!AY31</f>
        <v>No</v>
      </c>
      <c r="D4" s="67"/>
      <c r="E4" s="68"/>
      <c r="F4" s="362" t="s">
        <v>59</v>
      </c>
      <c r="G4" s="306"/>
      <c r="H4" s="69" t="str">
        <f>'Plan de acción'!AZ31</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acción'!FQ31</f>
        <v>Hábitat</v>
      </c>
      <c r="D7" s="309"/>
      <c r="E7" s="70"/>
      <c r="F7" s="70"/>
      <c r="G7" s="71"/>
      <c r="H7" s="72" t="s">
        <v>62</v>
      </c>
      <c r="I7" s="365" t="str">
        <f>'Plan de acción'!FR31</f>
        <v>Unidad Administrativa Especial de Servicios Públicos</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78" customHeight="1" x14ac:dyDescent="0.25">
      <c r="A11" s="372"/>
      <c r="B11" s="65" t="s">
        <v>603</v>
      </c>
      <c r="C11" s="401" t="s">
        <v>1424</v>
      </c>
      <c r="D11" s="402"/>
      <c r="E11" s="402"/>
      <c r="F11" s="402"/>
      <c r="G11" s="402"/>
      <c r="H11" s="402"/>
      <c r="I11" s="402"/>
      <c r="J11" s="402"/>
      <c r="K11" s="402"/>
      <c r="L11" s="402"/>
      <c r="M11" s="403"/>
    </row>
    <row r="12" spans="1:13" ht="78" customHeight="1" x14ac:dyDescent="0.25">
      <c r="A12" s="372"/>
      <c r="B12" s="65" t="s">
        <v>692</v>
      </c>
      <c r="C12" s="401" t="s">
        <v>1425</v>
      </c>
      <c r="D12" s="402"/>
      <c r="E12" s="402"/>
      <c r="F12" s="402"/>
      <c r="G12" s="402"/>
      <c r="H12" s="402"/>
      <c r="I12" s="402"/>
      <c r="J12" s="402"/>
      <c r="K12" s="402"/>
      <c r="L12" s="402"/>
      <c r="M12" s="403"/>
    </row>
    <row r="13" spans="1:13" ht="63" x14ac:dyDescent="0.25">
      <c r="A13" s="372"/>
      <c r="B13" s="65" t="s">
        <v>694</v>
      </c>
      <c r="C13" s="365" t="s">
        <v>904</v>
      </c>
      <c r="D13" s="305"/>
      <c r="E13" s="305"/>
      <c r="F13" s="305"/>
      <c r="G13" s="305"/>
      <c r="H13" s="305"/>
      <c r="I13" s="305"/>
      <c r="J13" s="305"/>
      <c r="K13" s="305"/>
      <c r="L13" s="305"/>
      <c r="M13" s="306"/>
    </row>
    <row r="14" spans="1:13" ht="47.25" x14ac:dyDescent="0.25">
      <c r="A14" s="374"/>
      <c r="B14" s="63" t="s">
        <v>696</v>
      </c>
      <c r="C14" s="364" t="str">
        <f>'Plan de acción'!AU31</f>
        <v>13.  Acción por el clima</v>
      </c>
      <c r="D14" s="306"/>
      <c r="E14" s="75" t="s">
        <v>697</v>
      </c>
      <c r="F14" s="365" t="str">
        <f>'Plan de acción'!AV31</f>
        <v>13.2 - Integrar medidas de cambio climático</v>
      </c>
      <c r="G14" s="305"/>
      <c r="H14" s="305"/>
      <c r="I14" s="305"/>
      <c r="J14" s="305"/>
      <c r="K14" s="305"/>
      <c r="L14" s="305"/>
      <c r="M14" s="306"/>
    </row>
    <row r="15" spans="1:13" ht="15.75" x14ac:dyDescent="0.25">
      <c r="A15" s="371" t="s">
        <v>605</v>
      </c>
      <c r="B15" s="64" t="s">
        <v>47</v>
      </c>
      <c r="C15" s="365" t="str">
        <f>'Plan de acción'!AW31</f>
        <v>Ambiental</v>
      </c>
      <c r="D15" s="305"/>
      <c r="E15" s="305"/>
      <c r="F15" s="305"/>
      <c r="G15" s="305"/>
      <c r="H15" s="305"/>
      <c r="I15" s="305"/>
      <c r="J15" s="305"/>
      <c r="K15" s="305"/>
      <c r="L15" s="305"/>
      <c r="M15" s="306"/>
    </row>
    <row r="16" spans="1:13" ht="15.75" x14ac:dyDescent="0.25">
      <c r="A16" s="372"/>
      <c r="B16" s="65" t="s">
        <v>698</v>
      </c>
      <c r="C16" s="365" t="s">
        <v>1420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t="s">
        <v>617</v>
      </c>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t="s">
        <v>617</v>
      </c>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56" t="s">
        <v>117</v>
      </c>
      <c r="E29" s="47"/>
      <c r="F29" s="79" t="s">
        <v>628</v>
      </c>
      <c r="G29" s="284" t="s">
        <v>117</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285">
        <v>590000</v>
      </c>
      <c r="E36" s="286">
        <v>2023</v>
      </c>
      <c r="F36" s="285">
        <v>590000</v>
      </c>
      <c r="G36" s="286">
        <v>2024</v>
      </c>
      <c r="H36" s="285">
        <v>590000</v>
      </c>
      <c r="I36" s="286">
        <v>2025</v>
      </c>
      <c r="J36" s="285">
        <v>590000</v>
      </c>
      <c r="K36" s="286">
        <v>2026</v>
      </c>
      <c r="L36" s="285">
        <v>590000</v>
      </c>
      <c r="M36" s="286">
        <v>2027</v>
      </c>
    </row>
    <row r="37" spans="1:13" ht="15.75" x14ac:dyDescent="0.25">
      <c r="A37" s="372"/>
      <c r="B37" s="300"/>
      <c r="C37" s="46"/>
      <c r="D37" s="287" t="s">
        <v>641</v>
      </c>
      <c r="E37" s="287"/>
      <c r="F37" s="287" t="s">
        <v>642</v>
      </c>
      <c r="G37" s="287"/>
      <c r="H37" s="287" t="s">
        <v>643</v>
      </c>
      <c r="I37" s="288"/>
      <c r="J37" s="287" t="s">
        <v>644</v>
      </c>
      <c r="K37" s="287"/>
      <c r="L37" s="287" t="s">
        <v>645</v>
      </c>
      <c r="M37" s="289"/>
    </row>
    <row r="38" spans="1:13" ht="15.75" x14ac:dyDescent="0.25">
      <c r="A38" s="372"/>
      <c r="B38" s="300"/>
      <c r="C38" s="46"/>
      <c r="D38" s="285">
        <v>590000</v>
      </c>
      <c r="E38" s="286">
        <v>2028</v>
      </c>
      <c r="F38" s="285">
        <v>590000</v>
      </c>
      <c r="G38" s="286">
        <v>2029</v>
      </c>
      <c r="H38" s="285">
        <v>590000</v>
      </c>
      <c r="I38" s="286">
        <v>2030</v>
      </c>
      <c r="J38" s="285">
        <v>590000</v>
      </c>
      <c r="K38" s="286">
        <v>2031</v>
      </c>
      <c r="L38" s="285">
        <v>590000</v>
      </c>
      <c r="M38" s="286">
        <v>2032</v>
      </c>
    </row>
    <row r="39" spans="1:13" ht="15.75" x14ac:dyDescent="0.25">
      <c r="A39" s="372"/>
      <c r="B39" s="300"/>
      <c r="C39" s="46"/>
      <c r="D39" s="287" t="s">
        <v>646</v>
      </c>
      <c r="E39" s="287"/>
      <c r="F39" s="287" t="s">
        <v>647</v>
      </c>
      <c r="G39" s="287"/>
      <c r="H39" s="287" t="s">
        <v>648</v>
      </c>
      <c r="I39" s="288"/>
      <c r="J39" s="287" t="s">
        <v>649</v>
      </c>
      <c r="K39" s="287"/>
      <c r="L39" s="287" t="s">
        <v>650</v>
      </c>
      <c r="M39" s="289"/>
    </row>
    <row r="40" spans="1:13" ht="15.75" x14ac:dyDescent="0.25">
      <c r="A40" s="372"/>
      <c r="B40" s="300"/>
      <c r="C40" s="46"/>
      <c r="D40" s="285">
        <v>590000</v>
      </c>
      <c r="E40" s="286">
        <v>2033</v>
      </c>
      <c r="F40" s="285">
        <v>590000</v>
      </c>
      <c r="G40" s="286">
        <v>2034</v>
      </c>
      <c r="H40" s="285">
        <v>590000</v>
      </c>
      <c r="I40" s="286">
        <v>2035</v>
      </c>
      <c r="J40" s="285">
        <v>590000</v>
      </c>
      <c r="K40" s="286">
        <v>2036</v>
      </c>
      <c r="L40" s="285">
        <v>590000</v>
      </c>
      <c r="M40" s="286">
        <v>2037</v>
      </c>
    </row>
    <row r="41" spans="1:13" ht="15.75" x14ac:dyDescent="0.25">
      <c r="A41" s="372"/>
      <c r="B41" s="300"/>
      <c r="C41" s="46"/>
      <c r="D41" s="287" t="s">
        <v>651</v>
      </c>
      <c r="E41" s="287"/>
      <c r="F41" s="287" t="s">
        <v>652</v>
      </c>
      <c r="G41" s="287"/>
      <c r="H41" s="287" t="s">
        <v>653</v>
      </c>
      <c r="I41" s="287"/>
      <c r="J41" s="287" t="s">
        <v>654</v>
      </c>
      <c r="K41" s="287"/>
      <c r="L41" s="287" t="s">
        <v>655</v>
      </c>
      <c r="M41" s="289"/>
    </row>
    <row r="42" spans="1:13" ht="15.75" x14ac:dyDescent="0.25">
      <c r="A42" s="372"/>
      <c r="B42" s="300"/>
      <c r="C42" s="46"/>
      <c r="D42" s="285">
        <v>590000</v>
      </c>
      <c r="E42" s="286">
        <v>2038</v>
      </c>
      <c r="F42" s="285">
        <v>590000</v>
      </c>
      <c r="G42" s="286">
        <v>2039</v>
      </c>
      <c r="H42" s="285">
        <v>590000</v>
      </c>
      <c r="I42" s="286">
        <v>2040</v>
      </c>
      <c r="J42" s="285">
        <v>590000</v>
      </c>
      <c r="K42" s="286">
        <v>2041</v>
      </c>
      <c r="L42" s="285">
        <v>590000</v>
      </c>
      <c r="M42" s="286">
        <v>2042</v>
      </c>
    </row>
    <row r="43" spans="1:13" ht="15.75" x14ac:dyDescent="0.25">
      <c r="A43" s="372"/>
      <c r="B43" s="300"/>
      <c r="C43" s="46"/>
      <c r="D43" s="287" t="s">
        <v>656</v>
      </c>
      <c r="E43" s="287"/>
      <c r="F43" s="287" t="s">
        <v>657</v>
      </c>
      <c r="G43" s="287"/>
      <c r="H43" s="287" t="s">
        <v>658</v>
      </c>
      <c r="I43" s="287"/>
      <c r="J43" s="287" t="s">
        <v>659</v>
      </c>
      <c r="K43" s="287"/>
      <c r="L43" s="287" t="s">
        <v>660</v>
      </c>
      <c r="M43" s="289"/>
    </row>
    <row r="44" spans="1:13" ht="15.75" x14ac:dyDescent="0.25">
      <c r="A44" s="372"/>
      <c r="B44" s="300"/>
      <c r="C44" s="46"/>
      <c r="D44" s="285">
        <v>590000</v>
      </c>
      <c r="E44" s="286">
        <v>2043</v>
      </c>
      <c r="F44" s="285">
        <v>590000</v>
      </c>
      <c r="G44" s="286">
        <v>2044</v>
      </c>
      <c r="H44" s="285">
        <v>590000</v>
      </c>
      <c r="I44" s="286">
        <v>2045</v>
      </c>
      <c r="J44" s="285">
        <v>590000</v>
      </c>
      <c r="K44" s="286">
        <v>2046</v>
      </c>
      <c r="L44" s="285">
        <v>590000</v>
      </c>
      <c r="M44" s="286">
        <v>2047</v>
      </c>
    </row>
    <row r="45" spans="1:13" ht="15.75" x14ac:dyDescent="0.25">
      <c r="A45" s="372"/>
      <c r="B45" s="300"/>
      <c r="C45" s="46"/>
      <c r="D45" s="287" t="s">
        <v>661</v>
      </c>
      <c r="E45" s="287"/>
      <c r="F45" s="287" t="s">
        <v>662</v>
      </c>
      <c r="G45" s="287"/>
      <c r="H45" s="287" t="s">
        <v>663</v>
      </c>
      <c r="I45" s="287"/>
      <c r="J45" s="287"/>
      <c r="K45" s="287"/>
      <c r="L45" s="287" t="s">
        <v>664</v>
      </c>
      <c r="M45" s="289"/>
    </row>
    <row r="46" spans="1:13" ht="15.75" x14ac:dyDescent="0.25">
      <c r="A46" s="372"/>
      <c r="B46" s="300"/>
      <c r="C46" s="46"/>
      <c r="D46" s="285">
        <v>590000</v>
      </c>
      <c r="E46" s="286">
        <v>2048</v>
      </c>
      <c r="F46" s="285">
        <v>590000</v>
      </c>
      <c r="G46" s="286">
        <v>2049</v>
      </c>
      <c r="H46" s="285">
        <v>590000</v>
      </c>
      <c r="I46" s="286">
        <v>2050</v>
      </c>
      <c r="J46" s="290"/>
      <c r="K46" s="286"/>
      <c r="L46" s="404">
        <v>590000</v>
      </c>
      <c r="M46" s="405"/>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1426</v>
      </c>
      <c r="D52" s="305"/>
      <c r="E52" s="305"/>
      <c r="F52" s="305"/>
      <c r="G52" s="305"/>
      <c r="H52" s="305"/>
      <c r="I52" s="305"/>
      <c r="J52" s="305"/>
      <c r="K52" s="305"/>
      <c r="L52" s="305"/>
      <c r="M52" s="306"/>
    </row>
    <row r="53" spans="1:13" ht="31.5" x14ac:dyDescent="0.25">
      <c r="A53" s="372"/>
      <c r="B53" s="65" t="s">
        <v>704</v>
      </c>
      <c r="C53" s="365" t="s">
        <v>907</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
        <v>1427</v>
      </c>
      <c r="D56" s="305"/>
      <c r="E56" s="305"/>
      <c r="F56" s="305"/>
      <c r="G56" s="305"/>
      <c r="H56" s="305"/>
      <c r="I56" s="305"/>
      <c r="J56" s="305"/>
      <c r="K56" s="305"/>
      <c r="L56" s="305"/>
      <c r="M56" s="306"/>
    </row>
    <row r="57" spans="1:13" ht="15.75" x14ac:dyDescent="0.25">
      <c r="A57" s="372"/>
      <c r="B57" s="105" t="s">
        <v>676</v>
      </c>
      <c r="C57" s="365" t="s">
        <v>899</v>
      </c>
      <c r="D57" s="305"/>
      <c r="E57" s="305"/>
      <c r="F57" s="305"/>
      <c r="G57" s="305"/>
      <c r="H57" s="305"/>
      <c r="I57" s="305"/>
      <c r="J57" s="305"/>
      <c r="K57" s="305"/>
      <c r="L57" s="305"/>
      <c r="M57" s="306"/>
    </row>
    <row r="58" spans="1:13" ht="15.75" x14ac:dyDescent="0.25">
      <c r="A58" s="372"/>
      <c r="B58" s="105" t="s">
        <v>678</v>
      </c>
      <c r="C58" s="365" t="str">
        <f>'Plan de acción'!FR31</f>
        <v>Unidad Administrativa Especial de Servicios Públicos</v>
      </c>
      <c r="D58" s="305"/>
      <c r="E58" s="305"/>
      <c r="F58" s="305"/>
      <c r="G58" s="305"/>
      <c r="H58" s="305"/>
      <c r="I58" s="305"/>
      <c r="J58" s="305"/>
      <c r="K58" s="305"/>
      <c r="L58" s="305"/>
      <c r="M58" s="306"/>
    </row>
    <row r="59" spans="1:13" ht="15.75" x14ac:dyDescent="0.25">
      <c r="A59" s="372"/>
      <c r="B59" s="106" t="s">
        <v>679</v>
      </c>
      <c r="C59" s="365" t="s">
        <v>1429</v>
      </c>
      <c r="D59" s="305"/>
      <c r="E59" s="305"/>
      <c r="F59" s="305"/>
      <c r="G59" s="305"/>
      <c r="H59" s="305"/>
      <c r="I59" s="305"/>
      <c r="J59" s="305"/>
      <c r="K59" s="305"/>
      <c r="L59" s="305"/>
      <c r="M59" s="306"/>
    </row>
    <row r="60" spans="1:13" ht="15.75" x14ac:dyDescent="0.25">
      <c r="A60" s="372"/>
      <c r="B60" s="105" t="s">
        <v>680</v>
      </c>
      <c r="C60" s="381" t="str">
        <f>'Plan de acción'!FV31</f>
        <v>uaesp@uaesp.gov.co</v>
      </c>
      <c r="D60" s="305"/>
      <c r="E60" s="305"/>
      <c r="F60" s="305"/>
      <c r="G60" s="305"/>
      <c r="H60" s="305"/>
      <c r="I60" s="305"/>
      <c r="J60" s="305"/>
      <c r="K60" s="305"/>
      <c r="L60" s="305"/>
      <c r="M60" s="306"/>
    </row>
    <row r="61" spans="1:13" ht="15.75" x14ac:dyDescent="0.25">
      <c r="A61" s="373"/>
      <c r="B61" s="105" t="s">
        <v>681</v>
      </c>
      <c r="C61" s="365" t="str">
        <f>'Plan de acción'!FU31</f>
        <v>(601) 3580401</v>
      </c>
      <c r="D61" s="305"/>
      <c r="E61" s="305"/>
      <c r="F61" s="305"/>
      <c r="G61" s="305"/>
      <c r="H61" s="305"/>
      <c r="I61" s="305"/>
      <c r="J61" s="305"/>
      <c r="K61" s="305"/>
      <c r="L61" s="305"/>
      <c r="M61" s="306"/>
    </row>
    <row r="62" spans="1:13" ht="21.75" customHeight="1" x14ac:dyDescent="0.25">
      <c r="A62" s="371" t="s">
        <v>682</v>
      </c>
      <c r="B62" s="134" t="s">
        <v>683</v>
      </c>
      <c r="C62" s="365" t="s">
        <v>1427</v>
      </c>
      <c r="D62" s="305"/>
      <c r="E62" s="305"/>
      <c r="F62" s="305"/>
      <c r="G62" s="305"/>
      <c r="H62" s="305"/>
      <c r="I62" s="305"/>
      <c r="J62" s="305"/>
      <c r="K62" s="305"/>
      <c r="L62" s="305"/>
      <c r="M62" s="306"/>
    </row>
    <row r="63" spans="1:13" ht="21.75" customHeight="1" x14ac:dyDescent="0.25">
      <c r="A63" s="372"/>
      <c r="B63" s="134" t="s">
        <v>684</v>
      </c>
      <c r="C63" s="397" t="s">
        <v>833</v>
      </c>
      <c r="D63" s="305"/>
      <c r="E63" s="305"/>
      <c r="F63" s="305"/>
      <c r="G63" s="305"/>
      <c r="H63" s="305"/>
      <c r="I63" s="305"/>
      <c r="J63" s="305"/>
      <c r="K63" s="305"/>
      <c r="L63" s="305"/>
      <c r="M63" s="306"/>
    </row>
    <row r="64" spans="1:13" ht="21.75" customHeight="1" x14ac:dyDescent="0.25">
      <c r="A64" s="374"/>
      <c r="B64" s="135" t="s">
        <v>62</v>
      </c>
      <c r="C64" s="397" t="s">
        <v>242</v>
      </c>
      <c r="D64" s="305"/>
      <c r="E64" s="305"/>
      <c r="F64" s="305"/>
      <c r="G64" s="305"/>
      <c r="H64" s="305"/>
      <c r="I64" s="305"/>
      <c r="J64" s="305"/>
      <c r="K64" s="305"/>
      <c r="L64" s="305"/>
      <c r="M64" s="306"/>
    </row>
    <row r="65" spans="1:13" ht="15.75" x14ac:dyDescent="0.25">
      <c r="A65" s="108" t="s">
        <v>686</v>
      </c>
      <c r="B65" s="135"/>
      <c r="C65" s="398"/>
      <c r="D65" s="305"/>
      <c r="E65" s="305"/>
      <c r="F65" s="305"/>
      <c r="G65" s="305"/>
      <c r="H65" s="305"/>
      <c r="I65" s="305"/>
      <c r="J65" s="305"/>
      <c r="K65" s="305"/>
      <c r="L65" s="305"/>
      <c r="M65" s="306"/>
    </row>
  </sheetData>
  <mergeCells count="58">
    <mergeCell ref="B1:M1"/>
    <mergeCell ref="A2:A14"/>
    <mergeCell ref="C2:M2"/>
    <mergeCell ref="C3:M3"/>
    <mergeCell ref="F4:G4"/>
    <mergeCell ref="I4:M4"/>
    <mergeCell ref="C5:M5"/>
    <mergeCell ref="C6:M6"/>
    <mergeCell ref="C7:D7"/>
    <mergeCell ref="I7:M7"/>
    <mergeCell ref="C13:M13"/>
    <mergeCell ref="B8:B10"/>
    <mergeCell ref="C8:D8"/>
    <mergeCell ref="F8:G8"/>
    <mergeCell ref="I8:J8"/>
    <mergeCell ref="L8:M8"/>
    <mergeCell ref="C9:D9"/>
    <mergeCell ref="F9:G9"/>
    <mergeCell ref="I9:J9"/>
    <mergeCell ref="L9:M9"/>
    <mergeCell ref="C10:D10"/>
    <mergeCell ref="F10:G10"/>
    <mergeCell ref="I10:J10"/>
    <mergeCell ref="L10:M10"/>
    <mergeCell ref="C11:M11"/>
    <mergeCell ref="C12:M12"/>
    <mergeCell ref="C14:D14"/>
    <mergeCell ref="F14:M14"/>
    <mergeCell ref="A15:A55"/>
    <mergeCell ref="C15:M15"/>
    <mergeCell ref="C16:M16"/>
    <mergeCell ref="B17:B23"/>
    <mergeCell ref="F22:H22"/>
    <mergeCell ref="B24:B27"/>
    <mergeCell ref="J29:L29"/>
    <mergeCell ref="B31:B33"/>
    <mergeCell ref="B34:B47"/>
    <mergeCell ref="L46:M46"/>
    <mergeCell ref="B48:B51"/>
    <mergeCell ref="F49:F50"/>
    <mergeCell ref="G49:J50"/>
    <mergeCell ref="L49:M50"/>
    <mergeCell ref="C65:M65"/>
    <mergeCell ref="C52:M52"/>
    <mergeCell ref="C53:M53"/>
    <mergeCell ref="C54:M54"/>
    <mergeCell ref="C55:M55"/>
    <mergeCell ref="C56:M56"/>
    <mergeCell ref="C57:M57"/>
    <mergeCell ref="C58:M58"/>
    <mergeCell ref="C59:M59"/>
    <mergeCell ref="C60:M60"/>
    <mergeCell ref="C61:M61"/>
    <mergeCell ref="A62:A64"/>
    <mergeCell ref="C62:M62"/>
    <mergeCell ref="C63:M63"/>
    <mergeCell ref="C64:M64"/>
    <mergeCell ref="A56:A61"/>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8761D"/>
    <outlinePr summaryBelow="0" summaryRight="0"/>
  </sheetPr>
  <dimension ref="A1:M61"/>
  <sheetViews>
    <sheetView workbookViewId="0">
      <selection activeCell="C58" sqref="C58:M58"/>
    </sheetView>
  </sheetViews>
  <sheetFormatPr baseColWidth="10" defaultColWidth="11.25" defaultRowHeight="15" customHeight="1" x14ac:dyDescent="0.25"/>
  <cols>
    <col min="1" max="1" width="11.125" customWidth="1"/>
    <col min="2" max="2" width="18.125" customWidth="1"/>
    <col min="3" max="26" width="11.125" customWidth="1"/>
  </cols>
  <sheetData>
    <row r="1" spans="1:13" ht="15.75" x14ac:dyDescent="0.25">
      <c r="A1" s="16"/>
      <c r="B1" s="321" t="s">
        <v>915</v>
      </c>
      <c r="C1" s="322"/>
      <c r="D1" s="322"/>
      <c r="E1" s="322"/>
      <c r="F1" s="322"/>
      <c r="G1" s="322"/>
      <c r="H1" s="322"/>
      <c r="I1" s="322"/>
      <c r="J1" s="322"/>
      <c r="K1" s="322"/>
      <c r="L1" s="322"/>
      <c r="M1" s="323"/>
    </row>
    <row r="2" spans="1:13" ht="31.5" x14ac:dyDescent="0.25">
      <c r="A2" s="338" t="s">
        <v>588</v>
      </c>
      <c r="B2" s="17" t="s">
        <v>589</v>
      </c>
      <c r="C2" s="324" t="str">
        <f>'Plan de acción'!E34</f>
        <v>Porcentaje de habitantes de la ciudad con servicio de alcantarillado en el área urbana cuyas aguas reciben tratamiento en una PTAR</v>
      </c>
      <c r="D2" s="319"/>
      <c r="E2" s="319"/>
      <c r="F2" s="319"/>
      <c r="G2" s="319"/>
      <c r="H2" s="319"/>
      <c r="I2" s="319"/>
      <c r="J2" s="319"/>
      <c r="K2" s="319"/>
      <c r="L2" s="319"/>
      <c r="M2" s="325"/>
    </row>
    <row r="3" spans="1:13" ht="64.5" customHeight="1" x14ac:dyDescent="0.25">
      <c r="A3" s="339"/>
      <c r="B3" s="18" t="s">
        <v>590</v>
      </c>
      <c r="C3" s="385" t="s">
        <v>916</v>
      </c>
      <c r="D3" s="319"/>
      <c r="E3" s="319"/>
      <c r="F3" s="319"/>
      <c r="G3" s="319"/>
      <c r="H3" s="319"/>
      <c r="I3" s="319"/>
      <c r="J3" s="319"/>
      <c r="K3" s="319"/>
      <c r="L3" s="319"/>
      <c r="M3" s="325"/>
    </row>
    <row r="4" spans="1:13" ht="15.75" x14ac:dyDescent="0.25">
      <c r="A4" s="339"/>
      <c r="B4" s="17" t="s">
        <v>58</v>
      </c>
      <c r="C4" s="19" t="s">
        <v>116</v>
      </c>
      <c r="D4" s="20"/>
      <c r="E4" s="21"/>
      <c r="F4" s="341" t="s">
        <v>592</v>
      </c>
      <c r="G4" s="342"/>
      <c r="H4" s="19">
        <v>296</v>
      </c>
      <c r="I4" s="20"/>
      <c r="J4" s="20"/>
      <c r="K4" s="20"/>
      <c r="L4" s="20"/>
      <c r="M4" s="22"/>
    </row>
    <row r="5" spans="1:13" ht="31.5" x14ac:dyDescent="0.25">
      <c r="A5" s="339"/>
      <c r="B5" s="18" t="s">
        <v>593</v>
      </c>
      <c r="C5" s="408" t="s">
        <v>917</v>
      </c>
      <c r="D5" s="319"/>
      <c r="E5" s="319"/>
      <c r="F5" s="319"/>
      <c r="G5" s="319"/>
      <c r="H5" s="319"/>
      <c r="I5" s="319"/>
      <c r="J5" s="319"/>
      <c r="K5" s="319"/>
      <c r="L5" s="319"/>
      <c r="M5" s="325"/>
    </row>
    <row r="6" spans="1:13" ht="15.75" x14ac:dyDescent="0.25">
      <c r="A6" s="339"/>
      <c r="B6" s="17" t="s">
        <v>595</v>
      </c>
      <c r="C6" s="408" t="s">
        <v>918</v>
      </c>
      <c r="D6" s="319"/>
      <c r="E6" s="319"/>
      <c r="F6" s="319"/>
      <c r="G6" s="319"/>
      <c r="H6" s="319"/>
      <c r="I6" s="319"/>
      <c r="J6" s="319"/>
      <c r="K6" s="319"/>
      <c r="L6" s="319"/>
      <c r="M6" s="325"/>
    </row>
    <row r="7" spans="1:13" ht="15.75" x14ac:dyDescent="0.25">
      <c r="A7" s="339"/>
      <c r="B7" s="17" t="s">
        <v>597</v>
      </c>
      <c r="C7" s="324" t="s">
        <v>12</v>
      </c>
      <c r="D7" s="325"/>
      <c r="E7" s="20"/>
      <c r="F7" s="20"/>
      <c r="G7" s="19"/>
      <c r="H7" s="23" t="s">
        <v>62</v>
      </c>
      <c r="I7" s="324" t="s">
        <v>919</v>
      </c>
      <c r="J7" s="319"/>
      <c r="K7" s="319"/>
      <c r="L7" s="319"/>
      <c r="M7" s="325"/>
    </row>
    <row r="8" spans="1:13" ht="15.75" x14ac:dyDescent="0.25">
      <c r="A8" s="339"/>
      <c r="B8" s="351" t="s">
        <v>599</v>
      </c>
      <c r="C8" s="24"/>
      <c r="D8" s="24"/>
      <c r="E8" s="24"/>
      <c r="F8" s="24"/>
      <c r="G8" s="24"/>
      <c r="H8" s="24"/>
      <c r="I8" s="24"/>
      <c r="J8" s="24"/>
      <c r="K8" s="24"/>
      <c r="L8" s="24"/>
      <c r="M8" s="25"/>
    </row>
    <row r="9" spans="1:13" ht="15.75" x14ac:dyDescent="0.25">
      <c r="A9" s="339"/>
      <c r="B9" s="352"/>
      <c r="C9" s="324"/>
      <c r="D9" s="325"/>
      <c r="E9" s="24"/>
      <c r="F9" s="324"/>
      <c r="G9" s="319"/>
      <c r="H9" s="24"/>
      <c r="I9" s="324"/>
      <c r="J9" s="319"/>
      <c r="K9" s="24"/>
      <c r="L9" s="24"/>
      <c r="M9" s="25"/>
    </row>
    <row r="10" spans="1:13" ht="15.75" x14ac:dyDescent="0.25">
      <c r="A10" s="339"/>
      <c r="B10" s="325"/>
      <c r="C10" s="354" t="s">
        <v>602</v>
      </c>
      <c r="D10" s="353"/>
      <c r="E10" s="20"/>
      <c r="F10" s="354" t="s">
        <v>602</v>
      </c>
      <c r="G10" s="346"/>
      <c r="H10" s="20"/>
      <c r="I10" s="354" t="s">
        <v>602</v>
      </c>
      <c r="J10" s="346"/>
      <c r="K10" s="20"/>
      <c r="L10" s="20"/>
      <c r="M10" s="22"/>
    </row>
    <row r="11" spans="1:13" ht="111" customHeight="1" x14ac:dyDescent="0.25">
      <c r="A11" s="340"/>
      <c r="B11" s="18" t="s">
        <v>603</v>
      </c>
      <c r="C11" s="382" t="s">
        <v>920</v>
      </c>
      <c r="D11" s="357"/>
      <c r="E11" s="357"/>
      <c r="F11" s="357"/>
      <c r="G11" s="357"/>
      <c r="H11" s="357"/>
      <c r="I11" s="357"/>
      <c r="J11" s="357"/>
      <c r="K11" s="357"/>
      <c r="L11" s="357"/>
      <c r="M11" s="353"/>
    </row>
    <row r="12" spans="1:13" ht="15.75" x14ac:dyDescent="0.25">
      <c r="A12" s="355" t="s">
        <v>605</v>
      </c>
      <c r="B12" s="17" t="s">
        <v>47</v>
      </c>
      <c r="C12" s="324" t="str">
        <f>'Plan de acción'!G15</f>
        <v>Ambiental</v>
      </c>
      <c r="D12" s="325"/>
      <c r="E12" s="20"/>
      <c r="F12" s="20"/>
      <c r="G12" s="20"/>
      <c r="H12" s="20"/>
      <c r="I12" s="20"/>
      <c r="J12" s="20"/>
      <c r="K12" s="20"/>
      <c r="L12" s="20"/>
      <c r="M12" s="22"/>
    </row>
    <row r="13" spans="1:13" ht="15.75" x14ac:dyDescent="0.25">
      <c r="A13" s="339"/>
      <c r="B13" s="351" t="s">
        <v>606</v>
      </c>
      <c r="C13" s="24"/>
      <c r="D13" s="24"/>
      <c r="E13" s="24"/>
      <c r="F13" s="24"/>
      <c r="G13" s="24"/>
      <c r="H13" s="24"/>
      <c r="I13" s="24"/>
      <c r="J13" s="24"/>
      <c r="K13" s="24"/>
      <c r="L13" s="24"/>
      <c r="M13" s="25"/>
    </row>
    <row r="14" spans="1:13" ht="15.75" x14ac:dyDescent="0.25">
      <c r="A14" s="339"/>
      <c r="B14" s="352"/>
      <c r="C14" s="24"/>
      <c r="D14" s="20"/>
      <c r="E14" s="24"/>
      <c r="F14" s="20"/>
      <c r="G14" s="24"/>
      <c r="H14" s="20"/>
      <c r="I14" s="24"/>
      <c r="J14" s="20"/>
      <c r="K14" s="24"/>
      <c r="L14" s="24"/>
      <c r="M14" s="25"/>
    </row>
    <row r="15" spans="1:13" ht="15.75" x14ac:dyDescent="0.25">
      <c r="A15" s="339"/>
      <c r="B15" s="352"/>
      <c r="C15" s="26" t="s">
        <v>607</v>
      </c>
      <c r="D15" s="19"/>
      <c r="E15" s="26" t="s">
        <v>608</v>
      </c>
      <c r="F15" s="19"/>
      <c r="G15" s="26" t="s">
        <v>609</v>
      </c>
      <c r="H15" s="19"/>
      <c r="I15" s="26" t="s">
        <v>610</v>
      </c>
      <c r="J15" s="19"/>
      <c r="K15" s="27"/>
      <c r="L15" s="27"/>
      <c r="M15" s="25"/>
    </row>
    <row r="16" spans="1:13" ht="15.75" x14ac:dyDescent="0.25">
      <c r="A16" s="339"/>
      <c r="B16" s="352"/>
      <c r="C16" s="26" t="s">
        <v>611</v>
      </c>
      <c r="D16" s="19"/>
      <c r="E16" s="26" t="s">
        <v>612</v>
      </c>
      <c r="F16" s="113" t="s">
        <v>617</v>
      </c>
      <c r="G16" s="26" t="s">
        <v>613</v>
      </c>
      <c r="H16" s="19"/>
      <c r="I16" s="27"/>
      <c r="J16" s="24"/>
      <c r="K16" s="27"/>
      <c r="L16" s="27"/>
      <c r="M16" s="25"/>
    </row>
    <row r="17" spans="1:13" ht="15.75" x14ac:dyDescent="0.25">
      <c r="A17" s="339"/>
      <c r="B17" s="352"/>
      <c r="C17" s="26" t="s">
        <v>614</v>
      </c>
      <c r="D17" s="19"/>
      <c r="E17" s="26" t="s">
        <v>615</v>
      </c>
      <c r="F17" s="19"/>
      <c r="G17" s="27"/>
      <c r="H17" s="24"/>
      <c r="I17" s="27"/>
      <c r="J17" s="24"/>
      <c r="K17" s="27"/>
      <c r="L17" s="27"/>
      <c r="M17" s="25"/>
    </row>
    <row r="18" spans="1:13" ht="15.75" x14ac:dyDescent="0.25">
      <c r="A18" s="339"/>
      <c r="B18" s="352"/>
      <c r="C18" s="26" t="s">
        <v>616</v>
      </c>
      <c r="D18" s="19"/>
      <c r="E18" s="27" t="s">
        <v>618</v>
      </c>
      <c r="F18" s="20"/>
      <c r="G18" s="20"/>
      <c r="H18" s="20"/>
      <c r="I18" s="20"/>
      <c r="J18" s="20"/>
      <c r="K18" s="20"/>
      <c r="L18" s="20"/>
      <c r="M18" s="22"/>
    </row>
    <row r="19" spans="1:13" ht="15.75" x14ac:dyDescent="0.25">
      <c r="A19" s="339"/>
      <c r="B19" s="325"/>
      <c r="C19" s="20"/>
      <c r="D19" s="20"/>
      <c r="E19" s="20"/>
      <c r="F19" s="20"/>
      <c r="G19" s="20"/>
      <c r="H19" s="20"/>
      <c r="I19" s="20"/>
      <c r="J19" s="20"/>
      <c r="K19" s="20"/>
      <c r="L19" s="20"/>
      <c r="M19" s="22"/>
    </row>
    <row r="20" spans="1:13" ht="15.75" x14ac:dyDescent="0.25">
      <c r="A20" s="339"/>
      <c r="B20" s="351" t="s">
        <v>620</v>
      </c>
      <c r="C20" s="24"/>
      <c r="D20" s="20"/>
      <c r="E20" s="24"/>
      <c r="F20" s="24"/>
      <c r="G20" s="20"/>
      <c r="H20" s="24"/>
      <c r="I20" s="24"/>
      <c r="J20" s="20"/>
      <c r="K20" s="24"/>
      <c r="L20" s="24"/>
      <c r="M20" s="25"/>
    </row>
    <row r="21" spans="1:13" ht="15.75" x14ac:dyDescent="0.25">
      <c r="A21" s="339"/>
      <c r="B21" s="352"/>
      <c r="C21" s="26" t="s">
        <v>621</v>
      </c>
      <c r="D21" s="19"/>
      <c r="E21" s="24"/>
      <c r="F21" s="26" t="s">
        <v>622</v>
      </c>
      <c r="G21" s="19"/>
      <c r="H21" s="24"/>
      <c r="I21" s="26" t="s">
        <v>623</v>
      </c>
      <c r="J21" s="19" t="s">
        <v>617</v>
      </c>
      <c r="K21" s="24"/>
      <c r="L21" s="24"/>
      <c r="M21" s="25"/>
    </row>
    <row r="22" spans="1:13" ht="15.75" x14ac:dyDescent="0.25">
      <c r="A22" s="339"/>
      <c r="B22" s="352"/>
      <c r="C22" s="26" t="s">
        <v>624</v>
      </c>
      <c r="D22" s="19"/>
      <c r="E22" s="24"/>
      <c r="F22" s="26" t="s">
        <v>625</v>
      </c>
      <c r="G22" s="19"/>
      <c r="H22" s="24"/>
      <c r="I22" s="24"/>
      <c r="J22" s="24"/>
      <c r="K22" s="24"/>
      <c r="L22" s="24"/>
      <c r="M22" s="25"/>
    </row>
    <row r="23" spans="1:13" ht="15.75" x14ac:dyDescent="0.25">
      <c r="A23" s="339"/>
      <c r="B23" s="325"/>
      <c r="C23" s="20"/>
      <c r="D23" s="20"/>
      <c r="E23" s="20"/>
      <c r="F23" s="20"/>
      <c r="G23" s="20"/>
      <c r="H23" s="20"/>
      <c r="I23" s="20"/>
      <c r="J23" s="20"/>
      <c r="K23" s="20"/>
      <c r="L23" s="20"/>
      <c r="M23" s="22"/>
    </row>
    <row r="24" spans="1:13" ht="15.75" x14ac:dyDescent="0.25">
      <c r="A24" s="339"/>
      <c r="B24" s="28" t="s">
        <v>626</v>
      </c>
      <c r="C24" s="24"/>
      <c r="D24" s="20"/>
      <c r="E24" s="24"/>
      <c r="F24" s="24"/>
      <c r="G24" s="20"/>
      <c r="H24" s="24"/>
      <c r="I24" s="24"/>
      <c r="J24" s="20"/>
      <c r="K24" s="20"/>
      <c r="L24" s="20"/>
      <c r="M24" s="25"/>
    </row>
    <row r="25" spans="1:13" ht="15.75" x14ac:dyDescent="0.25">
      <c r="A25" s="339"/>
      <c r="B25" s="25"/>
      <c r="C25" s="26" t="s">
        <v>627</v>
      </c>
      <c r="D25" s="114">
        <f>'Plan de acción'!I34</f>
        <v>0.42</v>
      </c>
      <c r="E25" s="24"/>
      <c r="F25" s="30" t="s">
        <v>628</v>
      </c>
      <c r="G25" s="19">
        <f>'Plan de acción'!J34</f>
        <v>2022</v>
      </c>
      <c r="H25" s="24"/>
      <c r="I25" s="30" t="s">
        <v>629</v>
      </c>
      <c r="J25" s="354" t="s">
        <v>265</v>
      </c>
      <c r="K25" s="357"/>
      <c r="L25" s="342"/>
      <c r="M25" s="25"/>
    </row>
    <row r="26" spans="1:13" ht="15.75" x14ac:dyDescent="0.25">
      <c r="A26" s="339"/>
      <c r="B26" s="18"/>
      <c r="C26" s="20"/>
      <c r="D26" s="20"/>
      <c r="E26" s="20"/>
      <c r="F26" s="20"/>
      <c r="G26" s="20"/>
      <c r="H26" s="20"/>
      <c r="I26" s="20"/>
      <c r="J26" s="20"/>
      <c r="K26" s="20"/>
      <c r="L26" s="20"/>
      <c r="M26" s="22"/>
    </row>
    <row r="27" spans="1:13" ht="15.75" x14ac:dyDescent="0.25">
      <c r="A27" s="339"/>
      <c r="B27" s="351" t="s">
        <v>631</v>
      </c>
      <c r="C27" s="34"/>
      <c r="D27" s="33"/>
      <c r="E27" s="34"/>
      <c r="F27" s="34"/>
      <c r="G27" s="33"/>
      <c r="H27" s="34"/>
      <c r="I27" s="34"/>
      <c r="J27" s="34"/>
      <c r="K27" s="34"/>
      <c r="L27" s="24"/>
      <c r="M27" s="25"/>
    </row>
    <row r="28" spans="1:13" ht="15.75" x14ac:dyDescent="0.25">
      <c r="A28" s="339"/>
      <c r="B28" s="352"/>
      <c r="C28" s="115" t="s">
        <v>632</v>
      </c>
      <c r="D28" s="158">
        <v>2023</v>
      </c>
      <c r="E28" s="34"/>
      <c r="F28" s="37" t="s">
        <v>633</v>
      </c>
      <c r="G28" s="116" t="s">
        <v>634</v>
      </c>
      <c r="H28" s="34"/>
      <c r="I28" s="38"/>
      <c r="J28" s="34"/>
      <c r="K28" s="34"/>
      <c r="L28" s="24"/>
      <c r="M28" s="25"/>
    </row>
    <row r="29" spans="1:13" ht="15.75" x14ac:dyDescent="0.25">
      <c r="A29" s="339"/>
      <c r="B29" s="352"/>
      <c r="C29" s="54"/>
      <c r="D29" s="40"/>
      <c r="E29" s="33"/>
      <c r="F29" s="20"/>
      <c r="G29" s="33"/>
      <c r="H29" s="33"/>
      <c r="I29" s="41"/>
      <c r="J29" s="33"/>
      <c r="K29" s="33"/>
      <c r="L29" s="20"/>
      <c r="M29" s="22"/>
    </row>
    <row r="30" spans="1:13" ht="15.75" x14ac:dyDescent="0.25">
      <c r="A30" s="339"/>
      <c r="B30" s="28" t="s">
        <v>635</v>
      </c>
      <c r="C30" s="43"/>
      <c r="D30" s="97"/>
      <c r="E30" s="97"/>
      <c r="F30" s="97"/>
      <c r="G30" s="97"/>
      <c r="H30" s="97"/>
      <c r="I30" s="97"/>
      <c r="J30" s="97"/>
      <c r="K30" s="97"/>
      <c r="L30" s="97"/>
      <c r="M30" s="98"/>
    </row>
    <row r="31" spans="1:13" ht="15.75" x14ac:dyDescent="0.25">
      <c r="A31" s="339"/>
      <c r="B31" s="25"/>
      <c r="C31" s="46"/>
      <c r="D31" s="47" t="s">
        <v>636</v>
      </c>
      <c r="E31" s="47"/>
      <c r="F31" s="47" t="s">
        <v>637</v>
      </c>
      <c r="G31" s="47"/>
      <c r="H31" s="47" t="s">
        <v>638</v>
      </c>
      <c r="I31" s="70"/>
      <c r="J31" s="47" t="s">
        <v>639</v>
      </c>
      <c r="K31" s="47"/>
      <c r="L31" s="47" t="s">
        <v>640</v>
      </c>
      <c r="M31" s="48"/>
    </row>
    <row r="32" spans="1:13" ht="15.75" x14ac:dyDescent="0.25">
      <c r="A32" s="339"/>
      <c r="B32" s="25"/>
      <c r="C32" s="46"/>
      <c r="D32" s="112">
        <f>'Plan de acción'!M34</f>
        <v>0.42</v>
      </c>
      <c r="E32" s="50">
        <v>2023</v>
      </c>
      <c r="F32" s="112">
        <f>'Plan de acción'!N34</f>
        <v>0.42</v>
      </c>
      <c r="G32" s="50">
        <v>2024</v>
      </c>
      <c r="H32" s="112">
        <f>'Plan de acción'!O34</f>
        <v>0.42</v>
      </c>
      <c r="I32" s="50">
        <v>2025</v>
      </c>
      <c r="J32" s="112">
        <f>'Plan de acción'!P34</f>
        <v>0.42</v>
      </c>
      <c r="K32" s="50">
        <v>2026</v>
      </c>
      <c r="L32" s="112">
        <f>'Plan de acción'!Q34</f>
        <v>0.42</v>
      </c>
      <c r="M32" s="50">
        <v>2027</v>
      </c>
    </row>
    <row r="33" spans="1:13" ht="15.75" x14ac:dyDescent="0.25">
      <c r="A33" s="339"/>
      <c r="B33" s="25"/>
      <c r="C33" s="46"/>
      <c r="D33" s="47" t="s">
        <v>641</v>
      </c>
      <c r="E33" s="47"/>
      <c r="F33" s="47" t="s">
        <v>642</v>
      </c>
      <c r="G33" s="47"/>
      <c r="H33" s="47" t="s">
        <v>643</v>
      </c>
      <c r="I33" s="84"/>
      <c r="J33" s="47" t="s">
        <v>644</v>
      </c>
      <c r="K33" s="47"/>
      <c r="L33" s="47" t="s">
        <v>645</v>
      </c>
      <c r="M33" s="48"/>
    </row>
    <row r="34" spans="1:13" ht="15.75" x14ac:dyDescent="0.25">
      <c r="A34" s="339"/>
      <c r="B34" s="25"/>
      <c r="C34" s="46"/>
      <c r="D34" s="112">
        <f>'Plan de acción'!R34</f>
        <v>0.42</v>
      </c>
      <c r="E34" s="50">
        <v>2028</v>
      </c>
      <c r="F34" s="112">
        <f>'Plan de acción'!S34</f>
        <v>0.42</v>
      </c>
      <c r="G34" s="50">
        <v>2029</v>
      </c>
      <c r="H34" s="112">
        <f>'Plan de acción'!T34</f>
        <v>0.42</v>
      </c>
      <c r="I34" s="50">
        <v>2030</v>
      </c>
      <c r="J34" s="112">
        <f>'Plan de acción'!U34</f>
        <v>0.42</v>
      </c>
      <c r="K34" s="50">
        <v>2031</v>
      </c>
      <c r="L34" s="112">
        <f>'Plan de acción'!V34</f>
        <v>0.9</v>
      </c>
      <c r="M34" s="50">
        <v>2032</v>
      </c>
    </row>
    <row r="35" spans="1:13" ht="15.75" x14ac:dyDescent="0.25">
      <c r="A35" s="339"/>
      <c r="B35" s="25"/>
      <c r="C35" s="46"/>
      <c r="D35" s="47" t="s">
        <v>646</v>
      </c>
      <c r="E35" s="47"/>
      <c r="F35" s="47" t="s">
        <v>647</v>
      </c>
      <c r="G35" s="47"/>
      <c r="H35" s="47" t="s">
        <v>648</v>
      </c>
      <c r="I35" s="84"/>
      <c r="J35" s="47" t="s">
        <v>649</v>
      </c>
      <c r="K35" s="47"/>
      <c r="L35" s="47" t="s">
        <v>650</v>
      </c>
      <c r="M35" s="48"/>
    </row>
    <row r="36" spans="1:13" ht="15.75" x14ac:dyDescent="0.25">
      <c r="A36" s="339"/>
      <c r="B36" s="25"/>
      <c r="C36" s="46"/>
      <c r="D36" s="112">
        <f>'Plan de acción'!W34</f>
        <v>0.9</v>
      </c>
      <c r="E36" s="50">
        <v>2033</v>
      </c>
      <c r="F36" s="112">
        <f>'Plan de acción'!X34</f>
        <v>0.9</v>
      </c>
      <c r="G36" s="50">
        <v>2034</v>
      </c>
      <c r="H36" s="112">
        <f>'Plan de acción'!Y34</f>
        <v>0.9</v>
      </c>
      <c r="I36" s="50">
        <v>2035</v>
      </c>
      <c r="J36" s="112">
        <f>'Plan de acción'!Z34</f>
        <v>0.9</v>
      </c>
      <c r="K36" s="50">
        <v>2036</v>
      </c>
      <c r="L36" s="112">
        <f>'Plan de acción'!AA34</f>
        <v>0.9</v>
      </c>
      <c r="M36" s="50">
        <v>2037</v>
      </c>
    </row>
    <row r="37" spans="1:13" ht="15.75" x14ac:dyDescent="0.25">
      <c r="A37" s="339"/>
      <c r="B37" s="25"/>
      <c r="C37" s="46"/>
      <c r="D37" s="47" t="s">
        <v>651</v>
      </c>
      <c r="E37" s="47"/>
      <c r="F37" s="47" t="s">
        <v>652</v>
      </c>
      <c r="G37" s="47"/>
      <c r="H37" s="47" t="s">
        <v>653</v>
      </c>
      <c r="I37" s="47"/>
      <c r="J37" s="47" t="s">
        <v>654</v>
      </c>
      <c r="K37" s="47"/>
      <c r="L37" s="47" t="s">
        <v>655</v>
      </c>
      <c r="M37" s="48"/>
    </row>
    <row r="38" spans="1:13" ht="15.75" x14ac:dyDescent="0.25">
      <c r="A38" s="339"/>
      <c r="B38" s="25"/>
      <c r="C38" s="46"/>
      <c r="D38" s="112">
        <f>'Plan de acción'!AB34</f>
        <v>0.9</v>
      </c>
      <c r="E38" s="50">
        <v>2038</v>
      </c>
      <c r="F38" s="112">
        <f>'Plan de acción'!AC34</f>
        <v>0.9</v>
      </c>
      <c r="G38" s="50">
        <v>2039</v>
      </c>
      <c r="H38" s="112">
        <f>'Plan de acción'!AD34</f>
        <v>0.9</v>
      </c>
      <c r="I38" s="50">
        <v>2040</v>
      </c>
      <c r="J38" s="112">
        <f>'Plan de acción'!AE34</f>
        <v>0.9</v>
      </c>
      <c r="K38" s="50">
        <v>2041</v>
      </c>
      <c r="L38" s="112">
        <f>'Plan de acción'!AF34</f>
        <v>0.9</v>
      </c>
      <c r="M38" s="50">
        <v>2042</v>
      </c>
    </row>
    <row r="39" spans="1:13" ht="15.75" x14ac:dyDescent="0.25">
      <c r="A39" s="339"/>
      <c r="B39" s="25"/>
      <c r="C39" s="46"/>
      <c r="D39" s="47" t="s">
        <v>656</v>
      </c>
      <c r="E39" s="47"/>
      <c r="F39" s="47" t="s">
        <v>657</v>
      </c>
      <c r="G39" s="47"/>
      <c r="H39" s="47" t="s">
        <v>658</v>
      </c>
      <c r="I39" s="47"/>
      <c r="J39" s="47" t="s">
        <v>659</v>
      </c>
      <c r="K39" s="47"/>
      <c r="L39" s="47" t="s">
        <v>660</v>
      </c>
      <c r="M39" s="48"/>
    </row>
    <row r="40" spans="1:13" ht="15.75" x14ac:dyDescent="0.25">
      <c r="A40" s="339"/>
      <c r="B40" s="25"/>
      <c r="C40" s="46"/>
      <c r="D40" s="112">
        <f>'Plan de acción'!AG34</f>
        <v>0.9</v>
      </c>
      <c r="E40" s="50">
        <v>2043</v>
      </c>
      <c r="F40" s="112">
        <f>'Plan de acción'!AH34</f>
        <v>0.9</v>
      </c>
      <c r="G40" s="50">
        <v>2044</v>
      </c>
      <c r="H40" s="112">
        <f>'Plan de acción'!AI34</f>
        <v>0.9</v>
      </c>
      <c r="I40" s="50">
        <v>2045</v>
      </c>
      <c r="J40" s="112">
        <f>'Plan de acción'!AJ34</f>
        <v>0.9</v>
      </c>
      <c r="K40" s="50">
        <v>2046</v>
      </c>
      <c r="L40" s="112">
        <f>'Plan de acción'!AK34</f>
        <v>0.9</v>
      </c>
      <c r="M40" s="50">
        <v>2047</v>
      </c>
    </row>
    <row r="41" spans="1:13" ht="15.75" x14ac:dyDescent="0.25">
      <c r="A41" s="339"/>
      <c r="B41" s="25"/>
      <c r="C41" s="46"/>
      <c r="D41" s="47" t="s">
        <v>661</v>
      </c>
      <c r="E41" s="47"/>
      <c r="F41" s="47" t="s">
        <v>662</v>
      </c>
      <c r="G41" s="47"/>
      <c r="H41" s="47" t="s">
        <v>663</v>
      </c>
      <c r="I41" s="47"/>
      <c r="J41" s="47"/>
      <c r="K41" s="47"/>
      <c r="L41" s="47" t="s">
        <v>664</v>
      </c>
      <c r="M41" s="48"/>
    </row>
    <row r="42" spans="1:13" ht="15.75" x14ac:dyDescent="0.25">
      <c r="A42" s="339"/>
      <c r="B42" s="25"/>
      <c r="C42" s="46"/>
      <c r="D42" s="112">
        <f>'Plan de acción'!AL34</f>
        <v>0.9</v>
      </c>
      <c r="E42" s="50">
        <v>2048</v>
      </c>
      <c r="F42" s="112">
        <f>'Plan de acción'!AM34</f>
        <v>0.9</v>
      </c>
      <c r="G42" s="50">
        <v>2049</v>
      </c>
      <c r="H42" s="112">
        <f>'Plan de acción'!AN34</f>
        <v>0.9</v>
      </c>
      <c r="I42" s="50">
        <v>2050</v>
      </c>
      <c r="J42" s="112"/>
      <c r="K42" s="50"/>
      <c r="L42" s="384">
        <f>'Plan de acción'!AO34</f>
        <v>0.9</v>
      </c>
      <c r="M42" s="306"/>
    </row>
    <row r="43" spans="1:13" ht="15.75" x14ac:dyDescent="0.25">
      <c r="A43" s="339"/>
      <c r="B43" s="18"/>
      <c r="C43" s="51"/>
      <c r="D43" s="52"/>
      <c r="E43" s="52"/>
      <c r="F43" s="52"/>
      <c r="G43" s="52"/>
      <c r="H43" s="52"/>
      <c r="I43" s="52"/>
      <c r="J43" s="52"/>
      <c r="K43" s="52"/>
      <c r="L43" s="52"/>
      <c r="M43" s="53"/>
    </row>
    <row r="44" spans="1:13" ht="15.75" x14ac:dyDescent="0.25">
      <c r="A44" s="339"/>
      <c r="B44" s="351" t="s">
        <v>665</v>
      </c>
      <c r="C44" s="24"/>
      <c r="D44" s="24"/>
      <c r="E44" s="24"/>
      <c r="F44" s="24"/>
      <c r="G44" s="20"/>
      <c r="H44" s="20"/>
      <c r="I44" s="20"/>
      <c r="J44" s="20"/>
      <c r="K44" s="24"/>
      <c r="L44" s="20"/>
      <c r="M44" s="22"/>
    </row>
    <row r="45" spans="1:13" ht="15.75" x14ac:dyDescent="0.25">
      <c r="A45" s="339"/>
      <c r="B45" s="352"/>
      <c r="C45" s="24"/>
      <c r="D45" s="54" t="s">
        <v>666</v>
      </c>
      <c r="E45" s="54" t="s">
        <v>134</v>
      </c>
      <c r="F45" s="331" t="s">
        <v>667</v>
      </c>
      <c r="G45" s="333"/>
      <c r="H45" s="334"/>
      <c r="I45" s="334"/>
      <c r="J45" s="335"/>
      <c r="K45" s="55" t="s">
        <v>668</v>
      </c>
      <c r="L45" s="391"/>
      <c r="M45" s="311"/>
    </row>
    <row r="46" spans="1:13" ht="15.75" x14ac:dyDescent="0.25">
      <c r="A46" s="339"/>
      <c r="B46" s="352"/>
      <c r="C46" s="37"/>
      <c r="D46" s="19"/>
      <c r="E46" s="19" t="s">
        <v>617</v>
      </c>
      <c r="F46" s="332"/>
      <c r="G46" s="336"/>
      <c r="H46" s="319"/>
      <c r="I46" s="319"/>
      <c r="J46" s="313"/>
      <c r="K46" s="37"/>
      <c r="L46" s="312"/>
      <c r="M46" s="313"/>
    </row>
    <row r="47" spans="1:13" ht="15.75" x14ac:dyDescent="0.25">
      <c r="A47" s="339"/>
      <c r="B47" s="325"/>
      <c r="C47" s="20"/>
      <c r="D47" s="20"/>
      <c r="E47" s="20"/>
      <c r="F47" s="20"/>
      <c r="G47" s="20"/>
      <c r="H47" s="20"/>
      <c r="I47" s="20"/>
      <c r="J47" s="20"/>
      <c r="K47" s="20"/>
      <c r="L47" s="20"/>
      <c r="M47" s="22"/>
    </row>
    <row r="48" spans="1:13" ht="37.5" customHeight="1" x14ac:dyDescent="0.25">
      <c r="A48" s="339"/>
      <c r="B48" s="17" t="s">
        <v>669</v>
      </c>
      <c r="C48" s="395" t="s">
        <v>921</v>
      </c>
      <c r="D48" s="305"/>
      <c r="E48" s="305"/>
      <c r="F48" s="305"/>
      <c r="G48" s="305"/>
      <c r="H48" s="305"/>
      <c r="I48" s="305"/>
      <c r="J48" s="305"/>
      <c r="K48" s="305"/>
      <c r="L48" s="305"/>
      <c r="M48" s="306"/>
    </row>
    <row r="49" spans="1:13" ht="24.75" customHeight="1" x14ac:dyDescent="0.25">
      <c r="A49" s="339"/>
      <c r="B49" s="17" t="s">
        <v>670</v>
      </c>
      <c r="C49" s="20" t="s">
        <v>922</v>
      </c>
      <c r="D49" s="20"/>
      <c r="E49" s="20"/>
      <c r="F49" s="20"/>
      <c r="G49" s="20"/>
      <c r="H49" s="20"/>
      <c r="I49" s="20"/>
      <c r="J49" s="20"/>
      <c r="K49" s="20"/>
      <c r="L49" s="20"/>
      <c r="M49" s="22"/>
    </row>
    <row r="50" spans="1:13" ht="15.75" x14ac:dyDescent="0.25">
      <c r="A50" s="339"/>
      <c r="B50" s="17" t="s">
        <v>672</v>
      </c>
      <c r="C50" s="159">
        <v>30</v>
      </c>
      <c r="D50" s="20"/>
      <c r="E50" s="20"/>
      <c r="F50" s="20"/>
      <c r="G50" s="20"/>
      <c r="H50" s="20"/>
      <c r="I50" s="20"/>
      <c r="J50" s="20"/>
      <c r="K50" s="20"/>
      <c r="L50" s="20"/>
      <c r="M50" s="22"/>
    </row>
    <row r="51" spans="1:13" ht="15.75" x14ac:dyDescent="0.25">
      <c r="A51" s="340"/>
      <c r="B51" s="17" t="s">
        <v>673</v>
      </c>
      <c r="C51" s="159">
        <v>2022</v>
      </c>
      <c r="D51" s="20"/>
      <c r="E51" s="20"/>
      <c r="F51" s="20"/>
      <c r="G51" s="20"/>
      <c r="H51" s="20"/>
      <c r="I51" s="20"/>
      <c r="J51" s="20"/>
      <c r="K51" s="20"/>
      <c r="L51" s="20"/>
      <c r="M51" s="22"/>
    </row>
    <row r="52" spans="1:13" ht="15.75" x14ac:dyDescent="0.25">
      <c r="A52" s="338" t="s">
        <v>674</v>
      </c>
      <c r="B52" s="56" t="s">
        <v>675</v>
      </c>
      <c r="C52" s="406" t="s">
        <v>1337</v>
      </c>
      <c r="D52" s="305"/>
      <c r="E52" s="305"/>
      <c r="F52" s="305"/>
      <c r="G52" s="305"/>
      <c r="H52" s="305"/>
      <c r="I52" s="305"/>
      <c r="J52" s="305"/>
      <c r="K52" s="305"/>
      <c r="L52" s="305"/>
      <c r="M52" s="306"/>
    </row>
    <row r="53" spans="1:13" ht="15.75" x14ac:dyDescent="0.25">
      <c r="A53" s="339"/>
      <c r="B53" s="56" t="s">
        <v>676</v>
      </c>
      <c r="C53" s="406" t="s">
        <v>1389</v>
      </c>
      <c r="D53" s="305"/>
      <c r="E53" s="305"/>
      <c r="F53" s="305"/>
      <c r="G53" s="305"/>
      <c r="H53" s="305"/>
      <c r="I53" s="305"/>
      <c r="J53" s="305"/>
      <c r="K53" s="305"/>
      <c r="L53" s="305"/>
      <c r="M53" s="306"/>
    </row>
    <row r="54" spans="1:13" ht="15.75" x14ac:dyDescent="0.25">
      <c r="A54" s="339"/>
      <c r="B54" s="56" t="s">
        <v>678</v>
      </c>
      <c r="C54" s="406" t="s">
        <v>265</v>
      </c>
      <c r="D54" s="305"/>
      <c r="E54" s="305"/>
      <c r="F54" s="305"/>
      <c r="G54" s="305"/>
      <c r="H54" s="305"/>
      <c r="I54" s="305"/>
      <c r="J54" s="305"/>
      <c r="K54" s="305"/>
      <c r="L54" s="305"/>
      <c r="M54" s="306"/>
    </row>
    <row r="55" spans="1:13" ht="15.75" x14ac:dyDescent="0.25">
      <c r="A55" s="339"/>
      <c r="B55" s="56" t="s">
        <v>679</v>
      </c>
      <c r="C55" s="406" t="s">
        <v>266</v>
      </c>
      <c r="D55" s="305"/>
      <c r="E55" s="305"/>
      <c r="F55" s="305"/>
      <c r="G55" s="305"/>
      <c r="H55" s="305"/>
      <c r="I55" s="305"/>
      <c r="J55" s="305"/>
      <c r="K55" s="305"/>
      <c r="L55" s="305"/>
      <c r="M55" s="306"/>
    </row>
    <row r="56" spans="1:13" ht="15.75" x14ac:dyDescent="0.25">
      <c r="A56" s="339"/>
      <c r="B56" s="56" t="s">
        <v>680</v>
      </c>
      <c r="C56" s="407" t="s">
        <v>1338</v>
      </c>
      <c r="D56" s="305"/>
      <c r="E56" s="305"/>
      <c r="F56" s="305"/>
      <c r="G56" s="305"/>
      <c r="H56" s="305"/>
      <c r="I56" s="305"/>
      <c r="J56" s="305"/>
      <c r="K56" s="305"/>
      <c r="L56" s="305"/>
      <c r="M56" s="306"/>
    </row>
    <row r="57" spans="1:13" ht="15.75" x14ac:dyDescent="0.25">
      <c r="A57" s="347"/>
      <c r="B57" s="56" t="s">
        <v>681</v>
      </c>
      <c r="C57" s="406">
        <v>3447165</v>
      </c>
      <c r="D57" s="305"/>
      <c r="E57" s="305"/>
      <c r="F57" s="305"/>
      <c r="G57" s="305"/>
      <c r="H57" s="305"/>
      <c r="I57" s="305"/>
      <c r="J57" s="305"/>
      <c r="K57" s="305"/>
      <c r="L57" s="305"/>
      <c r="M57" s="306"/>
    </row>
    <row r="58" spans="1:13" ht="15.75" x14ac:dyDescent="0.25">
      <c r="A58" s="338" t="s">
        <v>682</v>
      </c>
      <c r="B58" s="57" t="s">
        <v>683</v>
      </c>
      <c r="C58" s="406" t="s">
        <v>1342</v>
      </c>
      <c r="D58" s="305"/>
      <c r="E58" s="305"/>
      <c r="F58" s="305"/>
      <c r="G58" s="305"/>
      <c r="H58" s="305"/>
      <c r="I58" s="305"/>
      <c r="J58" s="305"/>
      <c r="K58" s="305"/>
      <c r="L58" s="305"/>
      <c r="M58" s="306"/>
    </row>
    <row r="59" spans="1:13" ht="15.75" x14ac:dyDescent="0.25">
      <c r="A59" s="339"/>
      <c r="B59" s="57" t="s">
        <v>684</v>
      </c>
      <c r="C59" s="406" t="s">
        <v>924</v>
      </c>
      <c r="D59" s="305"/>
      <c r="E59" s="305"/>
      <c r="F59" s="305"/>
      <c r="G59" s="305"/>
      <c r="H59" s="305"/>
      <c r="I59" s="305"/>
      <c r="J59" s="305"/>
      <c r="K59" s="305"/>
      <c r="L59" s="305"/>
      <c r="M59" s="306"/>
    </row>
    <row r="60" spans="1:13" ht="15.75" x14ac:dyDescent="0.25">
      <c r="A60" s="340"/>
      <c r="B60" s="58" t="s">
        <v>62</v>
      </c>
      <c r="C60" s="406" t="s">
        <v>265</v>
      </c>
      <c r="D60" s="305"/>
      <c r="E60" s="305"/>
      <c r="F60" s="305"/>
      <c r="G60" s="305"/>
      <c r="H60" s="305"/>
      <c r="I60" s="305"/>
      <c r="J60" s="305"/>
      <c r="K60" s="305"/>
      <c r="L60" s="305"/>
      <c r="M60" s="306"/>
    </row>
    <row r="61" spans="1:13" ht="31.5" x14ac:dyDescent="0.25">
      <c r="A61" s="59" t="s">
        <v>686</v>
      </c>
      <c r="B61" s="60"/>
      <c r="C61" s="409" t="s">
        <v>925</v>
      </c>
      <c r="D61" s="319"/>
      <c r="E61" s="319"/>
      <c r="F61" s="319"/>
      <c r="G61" s="319"/>
      <c r="H61" s="319"/>
      <c r="I61" s="319"/>
      <c r="J61" s="319"/>
      <c r="K61" s="319"/>
      <c r="L61" s="319"/>
      <c r="M61" s="313"/>
    </row>
  </sheetData>
  <mergeCells count="41">
    <mergeCell ref="A52:A57"/>
    <mergeCell ref="A58:A60"/>
    <mergeCell ref="C60:M60"/>
    <mergeCell ref="C61:M61"/>
    <mergeCell ref="B8:B10"/>
    <mergeCell ref="C9:D9"/>
    <mergeCell ref="C10:D10"/>
    <mergeCell ref="A12:A51"/>
    <mergeCell ref="C12:D12"/>
    <mergeCell ref="B13:B19"/>
    <mergeCell ref="B20:B23"/>
    <mergeCell ref="B27:B29"/>
    <mergeCell ref="B44:B47"/>
    <mergeCell ref="F10:G10"/>
    <mergeCell ref="I10:J10"/>
    <mergeCell ref="J25:L25"/>
    <mergeCell ref="A2:A11"/>
    <mergeCell ref="C2:M2"/>
    <mergeCell ref="C3:M3"/>
    <mergeCell ref="F4:G4"/>
    <mergeCell ref="C5:M5"/>
    <mergeCell ref="C6:M6"/>
    <mergeCell ref="C11:M11"/>
    <mergeCell ref="C7:D7"/>
    <mergeCell ref="I7:M7"/>
    <mergeCell ref="F9:G9"/>
    <mergeCell ref="I9:J9"/>
    <mergeCell ref="B1:M1"/>
    <mergeCell ref="C58:M58"/>
    <mergeCell ref="C59:M59"/>
    <mergeCell ref="C48:M48"/>
    <mergeCell ref="C52:M52"/>
    <mergeCell ref="C53:M53"/>
    <mergeCell ref="C54:M54"/>
    <mergeCell ref="C55:M55"/>
    <mergeCell ref="C56:M56"/>
    <mergeCell ref="C57:M57"/>
    <mergeCell ref="L42:M42"/>
    <mergeCell ref="F45:F46"/>
    <mergeCell ref="G45:J46"/>
    <mergeCell ref="L45:M46"/>
  </mergeCells>
  <hyperlinks>
    <hyperlink ref="C56" r:id="rId1" xr:uid="{00000000-0004-0000-1900-000000000000}"/>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8761D"/>
    <outlinePr summaryBelow="0" summaryRight="0"/>
  </sheetPr>
  <dimension ref="A1:M65"/>
  <sheetViews>
    <sheetView topLeftCell="A46" zoomScale="90" zoomScaleNormal="90" workbookViewId="0">
      <selection activeCell="C61" sqref="C61:M61"/>
    </sheetView>
  </sheetViews>
  <sheetFormatPr baseColWidth="10" defaultColWidth="11.25" defaultRowHeight="15" customHeight="1" x14ac:dyDescent="0.25"/>
  <cols>
    <col min="1" max="1" width="8.625" customWidth="1"/>
    <col min="2" max="2" width="18.5" customWidth="1"/>
    <col min="3" max="3" width="8.125" customWidth="1"/>
    <col min="4" max="4" width="8.625" customWidth="1"/>
    <col min="5" max="5" width="7.125" customWidth="1"/>
    <col min="6" max="6" width="8.375" customWidth="1"/>
    <col min="7" max="7" width="8.75" customWidth="1"/>
    <col min="8" max="26" width="11.125" customWidth="1"/>
  </cols>
  <sheetData>
    <row r="1" spans="1:13" ht="15.75" x14ac:dyDescent="0.25">
      <c r="A1" s="61"/>
      <c r="B1" s="375" t="s">
        <v>926</v>
      </c>
      <c r="C1" s="305"/>
      <c r="D1" s="305"/>
      <c r="E1" s="305"/>
      <c r="F1" s="305"/>
      <c r="G1" s="305"/>
      <c r="H1" s="305"/>
      <c r="I1" s="305"/>
      <c r="J1" s="305"/>
      <c r="K1" s="305"/>
      <c r="L1" s="305"/>
      <c r="M1" s="306"/>
    </row>
    <row r="2" spans="1:13" ht="15.75" x14ac:dyDescent="0.25">
      <c r="A2" s="371" t="s">
        <v>588</v>
      </c>
      <c r="B2" s="63" t="s">
        <v>589</v>
      </c>
      <c r="C2" s="365" t="str">
        <f>'Plan de acción'!AR34</f>
        <v>Capacidad total instalada de tratamiento de aguas residuales domésticas de las PTAR a cargo de la EAAB</v>
      </c>
      <c r="D2" s="305"/>
      <c r="E2" s="305"/>
      <c r="F2" s="305"/>
      <c r="G2" s="305"/>
      <c r="H2" s="305"/>
      <c r="I2" s="305"/>
      <c r="J2" s="305"/>
      <c r="K2" s="305"/>
      <c r="L2" s="305"/>
      <c r="M2" s="306"/>
    </row>
    <row r="3" spans="1:13" ht="63" x14ac:dyDescent="0.25">
      <c r="A3" s="372"/>
      <c r="B3" s="64" t="s">
        <v>688</v>
      </c>
      <c r="C3" s="365" t="s">
        <v>927</v>
      </c>
      <c r="D3" s="305"/>
      <c r="E3" s="305"/>
      <c r="F3" s="305"/>
      <c r="G3" s="305"/>
      <c r="H3" s="305"/>
      <c r="I3" s="305"/>
      <c r="J3" s="305"/>
      <c r="K3" s="305"/>
      <c r="L3" s="305"/>
      <c r="M3" s="306"/>
    </row>
    <row r="4" spans="1:13" ht="15.75" x14ac:dyDescent="0.25">
      <c r="A4" s="372"/>
      <c r="B4" s="65" t="s">
        <v>58</v>
      </c>
      <c r="C4" s="66" t="str">
        <f>'Plan de acción'!AY34</f>
        <v>Si</v>
      </c>
      <c r="D4" s="67"/>
      <c r="E4" s="68"/>
      <c r="F4" s="362" t="s">
        <v>59</v>
      </c>
      <c r="G4" s="306"/>
      <c r="H4" s="69">
        <f>'Plan de acción'!AZ34</f>
        <v>296</v>
      </c>
      <c r="I4" s="358"/>
      <c r="J4" s="357"/>
      <c r="K4" s="357"/>
      <c r="L4" s="357"/>
      <c r="M4" s="342"/>
    </row>
    <row r="5" spans="1:13" ht="31.5" x14ac:dyDescent="0.25">
      <c r="A5" s="372"/>
      <c r="B5" s="65" t="s">
        <v>593</v>
      </c>
      <c r="C5" s="364" t="s">
        <v>917</v>
      </c>
      <c r="D5" s="305"/>
      <c r="E5" s="305"/>
      <c r="F5" s="305"/>
      <c r="G5" s="305"/>
      <c r="H5" s="305"/>
      <c r="I5" s="305"/>
      <c r="J5" s="305"/>
      <c r="K5" s="305"/>
      <c r="L5" s="305"/>
      <c r="M5" s="306"/>
    </row>
    <row r="6" spans="1:13" ht="15.75" x14ac:dyDescent="0.25">
      <c r="A6" s="372"/>
      <c r="B6" s="65" t="s">
        <v>595</v>
      </c>
      <c r="C6" s="364" t="s">
        <v>918</v>
      </c>
      <c r="D6" s="305"/>
      <c r="E6" s="305"/>
      <c r="F6" s="305"/>
      <c r="G6" s="305"/>
      <c r="H6" s="305"/>
      <c r="I6" s="305"/>
      <c r="J6" s="305"/>
      <c r="K6" s="305"/>
      <c r="L6" s="305"/>
      <c r="M6" s="306"/>
    </row>
    <row r="7" spans="1:13" ht="15.75" x14ac:dyDescent="0.25">
      <c r="A7" s="372"/>
      <c r="B7" s="65" t="s">
        <v>597</v>
      </c>
      <c r="C7" s="365" t="str">
        <f>'Plan de acción'!FQ34</f>
        <v>Hábitat</v>
      </c>
      <c r="D7" s="309"/>
      <c r="E7" s="70"/>
      <c r="F7" s="70"/>
      <c r="G7" s="71"/>
      <c r="H7" s="72" t="s">
        <v>62</v>
      </c>
      <c r="I7" s="365" t="str">
        <f>'Plan de acción'!FR34</f>
        <v>Empresa de Acueducto y Alcantarillado de Bogotá</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255" customHeight="1" x14ac:dyDescent="0.25">
      <c r="A11" s="372"/>
      <c r="B11" s="65" t="s">
        <v>603</v>
      </c>
      <c r="C11" s="365" t="s">
        <v>928</v>
      </c>
      <c r="D11" s="305"/>
      <c r="E11" s="305"/>
      <c r="F11" s="305"/>
      <c r="G11" s="305"/>
      <c r="H11" s="305"/>
      <c r="I11" s="305"/>
      <c r="J11" s="305"/>
      <c r="K11" s="305"/>
      <c r="L11" s="305"/>
      <c r="M11" s="306"/>
    </row>
    <row r="12" spans="1:13" ht="76.900000000000006" customHeight="1" x14ac:dyDescent="0.25">
      <c r="A12" s="372"/>
      <c r="B12" s="65" t="s">
        <v>692</v>
      </c>
      <c r="C12" s="365" t="s">
        <v>929</v>
      </c>
      <c r="D12" s="305"/>
      <c r="E12" s="305"/>
      <c r="F12" s="305"/>
      <c r="G12" s="305"/>
      <c r="H12" s="305"/>
      <c r="I12" s="305"/>
      <c r="J12" s="305"/>
      <c r="K12" s="305"/>
      <c r="L12" s="305"/>
      <c r="M12" s="306"/>
    </row>
    <row r="13" spans="1:13" ht="63" x14ac:dyDescent="0.25">
      <c r="A13" s="372"/>
      <c r="B13" s="65" t="s">
        <v>694</v>
      </c>
      <c r="C13" s="365" t="s">
        <v>930</v>
      </c>
      <c r="D13" s="305"/>
      <c r="E13" s="305"/>
      <c r="F13" s="305"/>
      <c r="G13" s="305"/>
      <c r="H13" s="305"/>
      <c r="I13" s="305"/>
      <c r="J13" s="305"/>
      <c r="K13" s="305"/>
      <c r="L13" s="305"/>
      <c r="M13" s="306"/>
    </row>
    <row r="14" spans="1:13" ht="47.25" x14ac:dyDescent="0.25">
      <c r="A14" s="374"/>
      <c r="B14" s="63" t="s">
        <v>696</v>
      </c>
      <c r="C14" s="364" t="str">
        <f>'Plan de acción'!AU34</f>
        <v>6. Agua limpia y saneamiento</v>
      </c>
      <c r="D14" s="306"/>
      <c r="E14" s="75" t="s">
        <v>697</v>
      </c>
      <c r="F14" s="365" t="str">
        <f>'Plan de acción'!AV34</f>
        <v>6.3 - Mejorar la calidad del agua, el tratamiento de aguas residuales y la reutilización segura</v>
      </c>
      <c r="G14" s="305"/>
      <c r="H14" s="305"/>
      <c r="I14" s="305"/>
      <c r="J14" s="305"/>
      <c r="K14" s="305"/>
      <c r="L14" s="305"/>
      <c r="M14" s="306"/>
    </row>
    <row r="15" spans="1:13" ht="15.75" x14ac:dyDescent="0.25">
      <c r="A15" s="371" t="s">
        <v>605</v>
      </c>
      <c r="B15" s="64" t="s">
        <v>47</v>
      </c>
      <c r="C15" s="365" t="str">
        <f>'Plan de acción'!AW34</f>
        <v>Ambiental</v>
      </c>
      <c r="D15" s="305"/>
      <c r="E15" s="305"/>
      <c r="F15" s="305"/>
      <c r="G15" s="305"/>
      <c r="H15" s="305"/>
      <c r="I15" s="305"/>
      <c r="J15" s="305"/>
      <c r="K15" s="305"/>
      <c r="L15" s="305"/>
      <c r="M15" s="306"/>
    </row>
    <row r="16" spans="1:13" ht="15.75" x14ac:dyDescent="0.25">
      <c r="A16" s="372"/>
      <c r="B16" s="65" t="s">
        <v>698</v>
      </c>
      <c r="C16" s="365" t="str">
        <f>'Plan de acción'!AS34</f>
        <v>(Caudal de aguas residuales generado en la ciudad de Boogtá / Capacidad de tratamiento de aguas residuales total instalada)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31.5" x14ac:dyDescent="0.25">
      <c r="A19" s="372"/>
      <c r="B19" s="300"/>
      <c r="C19" s="79" t="s">
        <v>607</v>
      </c>
      <c r="D19" s="80"/>
      <c r="E19" s="79" t="s">
        <v>608</v>
      </c>
      <c r="F19" s="80"/>
      <c r="G19" s="79" t="s">
        <v>609</v>
      </c>
      <c r="H19" s="80"/>
      <c r="I19" s="79" t="s">
        <v>610</v>
      </c>
      <c r="J19" s="80"/>
      <c r="K19" s="81"/>
      <c r="L19" s="81"/>
      <c r="M19" s="77"/>
    </row>
    <row r="20" spans="1:13" ht="31.5" x14ac:dyDescent="0.25">
      <c r="A20" s="372"/>
      <c r="B20" s="300"/>
      <c r="C20" s="79" t="s">
        <v>611</v>
      </c>
      <c r="D20" s="82"/>
      <c r="E20" s="79" t="s">
        <v>612</v>
      </c>
      <c r="F20" s="83"/>
      <c r="G20" s="79" t="s">
        <v>613</v>
      </c>
      <c r="H20" s="83"/>
      <c r="I20" s="79"/>
      <c r="J20" s="84"/>
      <c r="K20" s="81"/>
      <c r="L20" s="81"/>
      <c r="M20" s="77"/>
    </row>
    <row r="21" spans="1:13" ht="31.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931</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31.5" x14ac:dyDescent="0.25">
      <c r="A29" s="372"/>
      <c r="B29" s="63"/>
      <c r="C29" s="91" t="s">
        <v>627</v>
      </c>
      <c r="D29" s="109">
        <f>'Plan de acción'!BA34</f>
        <v>0.3</v>
      </c>
      <c r="E29" s="47"/>
      <c r="F29" s="79" t="s">
        <v>628</v>
      </c>
      <c r="G29" s="85">
        <f>'Plan de acción'!BB34</f>
        <v>2022</v>
      </c>
      <c r="H29" s="47"/>
      <c r="I29" s="79" t="s">
        <v>629</v>
      </c>
      <c r="J29" s="366" t="s">
        <v>932</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31.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acción'!BE34</f>
        <v>0.3</v>
      </c>
      <c r="E36" s="50">
        <v>2023</v>
      </c>
      <c r="F36" s="112">
        <f>'Plan de acción'!BF34</f>
        <v>0.3</v>
      </c>
      <c r="G36" s="50">
        <v>2024</v>
      </c>
      <c r="H36" s="112">
        <f>'Plan de acción'!BG34</f>
        <v>0.3</v>
      </c>
      <c r="I36" s="50">
        <v>2025</v>
      </c>
      <c r="J36" s="112">
        <f>'Plan de acción'!BH34</f>
        <v>0.3</v>
      </c>
      <c r="K36" s="50">
        <v>2026</v>
      </c>
      <c r="L36" s="112">
        <f>'Plan de acción'!BI34</f>
        <v>0.3</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acción'!BJ34</f>
        <v>0.3</v>
      </c>
      <c r="E38" s="50">
        <v>2028</v>
      </c>
      <c r="F38" s="112">
        <f>'Plan de acción'!BK34</f>
        <v>0.3</v>
      </c>
      <c r="G38" s="50">
        <v>2029</v>
      </c>
      <c r="H38" s="112">
        <f>'Plan de acción'!BL34</f>
        <v>0.3</v>
      </c>
      <c r="I38" s="50">
        <v>2030</v>
      </c>
      <c r="J38" s="112">
        <f>'Plan de acción'!BM34</f>
        <v>0.3</v>
      </c>
      <c r="K38" s="50">
        <v>2031</v>
      </c>
      <c r="L38" s="112">
        <f>'Plan de acción'!BN34</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acción'!BO34</f>
        <v>1</v>
      </c>
      <c r="E40" s="50">
        <v>2033</v>
      </c>
      <c r="F40" s="112">
        <f>'Plan de acción'!BP34</f>
        <v>1</v>
      </c>
      <c r="G40" s="50">
        <v>2034</v>
      </c>
      <c r="H40" s="112">
        <f>'Plan de acción'!BQ34</f>
        <v>1</v>
      </c>
      <c r="I40" s="50">
        <v>2035</v>
      </c>
      <c r="J40" s="112">
        <f>'Plan de acción'!BR34</f>
        <v>1</v>
      </c>
      <c r="K40" s="50">
        <v>2036</v>
      </c>
      <c r="L40" s="112">
        <f>'Plan de acción'!BS34</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acción'!BT34</f>
        <v>1</v>
      </c>
      <c r="E42" s="50">
        <v>2038</v>
      </c>
      <c r="F42" s="112">
        <f>'Plan de acción'!BU34</f>
        <v>1</v>
      </c>
      <c r="G42" s="50">
        <v>2039</v>
      </c>
      <c r="H42" s="112">
        <f>'Plan de acción'!BV34</f>
        <v>1</v>
      </c>
      <c r="I42" s="50">
        <v>2040</v>
      </c>
      <c r="J42" s="112">
        <f>'Plan de acción'!BW34</f>
        <v>1</v>
      </c>
      <c r="K42" s="50">
        <v>2041</v>
      </c>
      <c r="L42" s="112">
        <f>'Plan de acción'!BX34</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acción'!BY34</f>
        <v>1</v>
      </c>
      <c r="E44" s="50">
        <v>2043</v>
      </c>
      <c r="F44" s="112">
        <f>'Plan de acción'!BZ34</f>
        <v>1</v>
      </c>
      <c r="G44" s="50">
        <v>2044</v>
      </c>
      <c r="H44" s="112">
        <f>'Plan de acción'!CA34</f>
        <v>1</v>
      </c>
      <c r="I44" s="50">
        <v>2045</v>
      </c>
      <c r="J44" s="112">
        <f>'Plan de acción'!CB34</f>
        <v>1</v>
      </c>
      <c r="K44" s="50">
        <v>2046</v>
      </c>
      <c r="L44" s="112">
        <f>'Plan de acción'!CC34</f>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acción'!CD34</f>
        <v>1</v>
      </c>
      <c r="E46" s="50">
        <v>2048</v>
      </c>
      <c r="F46" s="112">
        <f>'Plan de acción'!CE34</f>
        <v>1</v>
      </c>
      <c r="G46" s="50">
        <v>2049</v>
      </c>
      <c r="H46" s="112">
        <f>'Plan de acción'!CF34</f>
        <v>1</v>
      </c>
      <c r="I46" s="50">
        <v>2050</v>
      </c>
      <c r="J46" s="112"/>
      <c r="K46" s="50"/>
      <c r="L46" s="384">
        <f>'Plan de acción'!CG34</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933</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934</v>
      </c>
      <c r="D52" s="305"/>
      <c r="E52" s="305"/>
      <c r="F52" s="305"/>
      <c r="G52" s="305"/>
      <c r="H52" s="305"/>
      <c r="I52" s="305"/>
      <c r="J52" s="305"/>
      <c r="K52" s="305"/>
      <c r="L52" s="305"/>
      <c r="M52" s="306"/>
    </row>
    <row r="53" spans="1:13" ht="31.5" x14ac:dyDescent="0.25">
      <c r="A53" s="372"/>
      <c r="B53" s="65" t="s">
        <v>704</v>
      </c>
      <c r="C53" s="365" t="s">
        <v>932</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acción'!FT34</f>
        <v>Laura Efigenia Serrato Ruiz</v>
      </c>
      <c r="D56" s="305"/>
      <c r="E56" s="305"/>
      <c r="F56" s="305"/>
      <c r="G56" s="305"/>
      <c r="H56" s="305"/>
      <c r="I56" s="305"/>
      <c r="J56" s="305"/>
      <c r="K56" s="305"/>
      <c r="L56" s="305"/>
      <c r="M56" s="306"/>
    </row>
    <row r="57" spans="1:13" ht="15.75" x14ac:dyDescent="0.25">
      <c r="A57" s="372"/>
      <c r="B57" s="105" t="s">
        <v>676</v>
      </c>
      <c r="C57" s="365" t="s">
        <v>1341</v>
      </c>
      <c r="D57" s="305"/>
      <c r="E57" s="305"/>
      <c r="F57" s="305"/>
      <c r="G57" s="305"/>
      <c r="H57" s="305"/>
      <c r="I57" s="305"/>
      <c r="J57" s="305"/>
      <c r="K57" s="305"/>
      <c r="L57" s="305"/>
      <c r="M57" s="306"/>
    </row>
    <row r="58" spans="1:13" ht="15.75" x14ac:dyDescent="0.25">
      <c r="A58" s="372"/>
      <c r="B58" s="105" t="s">
        <v>678</v>
      </c>
      <c r="C58" s="365" t="str">
        <f>'Plan de acción'!FR34</f>
        <v>Empresa de Acueducto y Alcantarillado de Bogotá</v>
      </c>
      <c r="D58" s="305"/>
      <c r="E58" s="305"/>
      <c r="F58" s="305"/>
      <c r="G58" s="305"/>
      <c r="H58" s="305"/>
      <c r="I58" s="305"/>
      <c r="J58" s="305"/>
      <c r="K58" s="305"/>
      <c r="L58" s="305"/>
      <c r="M58" s="306"/>
    </row>
    <row r="59" spans="1:13" ht="15.75" x14ac:dyDescent="0.25">
      <c r="A59" s="372"/>
      <c r="B59" s="106" t="s">
        <v>679</v>
      </c>
      <c r="C59" s="365" t="str">
        <f>'Plan de acción'!FS34</f>
        <v>Dirección Red Troncal Alcantarillado</v>
      </c>
      <c r="D59" s="305"/>
      <c r="E59" s="305"/>
      <c r="F59" s="305"/>
      <c r="G59" s="305"/>
      <c r="H59" s="305"/>
      <c r="I59" s="305"/>
      <c r="J59" s="305"/>
      <c r="K59" s="305"/>
      <c r="L59" s="305"/>
      <c r="M59" s="306"/>
    </row>
    <row r="60" spans="1:13" ht="15.75" x14ac:dyDescent="0.25">
      <c r="A60" s="372"/>
      <c r="B60" s="105" t="s">
        <v>680</v>
      </c>
      <c r="C60" s="370" t="str">
        <f>'Plan de acción'!FV34</f>
        <v>lserrato@acueducto.com.co</v>
      </c>
      <c r="D60" s="305"/>
      <c r="E60" s="305"/>
      <c r="F60" s="305"/>
      <c r="G60" s="305"/>
      <c r="H60" s="305"/>
      <c r="I60" s="305"/>
      <c r="J60" s="305"/>
      <c r="K60" s="305"/>
      <c r="L60" s="305"/>
      <c r="M60" s="306"/>
    </row>
    <row r="61" spans="1:13" ht="15.75" x14ac:dyDescent="0.25">
      <c r="A61" s="373"/>
      <c r="B61" s="105" t="s">
        <v>681</v>
      </c>
      <c r="C61" s="365">
        <f>'Plan de acción'!FU34</f>
        <v>3447165</v>
      </c>
      <c r="D61" s="305"/>
      <c r="E61" s="305"/>
      <c r="F61" s="305"/>
      <c r="G61" s="305"/>
      <c r="H61" s="305"/>
      <c r="I61" s="305"/>
      <c r="J61" s="305"/>
      <c r="K61" s="305"/>
      <c r="L61" s="305"/>
      <c r="M61" s="306"/>
    </row>
    <row r="62" spans="1:13" ht="21.75" customHeight="1" x14ac:dyDescent="0.25">
      <c r="A62" s="371" t="s">
        <v>682</v>
      </c>
      <c r="B62" s="105" t="s">
        <v>683</v>
      </c>
      <c r="C62" s="365" t="s">
        <v>1342</v>
      </c>
      <c r="D62" s="305"/>
      <c r="E62" s="305"/>
      <c r="F62" s="305"/>
      <c r="G62" s="305"/>
      <c r="H62" s="305"/>
      <c r="I62" s="305"/>
      <c r="J62" s="305"/>
      <c r="K62" s="305"/>
      <c r="L62" s="305"/>
      <c r="M62" s="306"/>
    </row>
    <row r="63" spans="1:13" ht="21.75" customHeight="1" x14ac:dyDescent="0.25">
      <c r="A63" s="372"/>
      <c r="B63" s="105" t="s">
        <v>684</v>
      </c>
      <c r="C63" s="365" t="s">
        <v>924</v>
      </c>
      <c r="D63" s="305"/>
      <c r="E63" s="305"/>
      <c r="F63" s="305"/>
      <c r="G63" s="305"/>
      <c r="H63" s="305"/>
      <c r="I63" s="305"/>
      <c r="J63" s="305"/>
      <c r="K63" s="305"/>
      <c r="L63" s="305"/>
      <c r="M63" s="306"/>
    </row>
    <row r="64" spans="1:13" ht="21.75" customHeight="1" x14ac:dyDescent="0.25">
      <c r="A64" s="374"/>
      <c r="B64" s="107" t="s">
        <v>62</v>
      </c>
      <c r="C64" s="365" t="s">
        <v>265</v>
      </c>
      <c r="D64" s="305"/>
      <c r="E64" s="305"/>
      <c r="F64" s="305"/>
      <c r="G64" s="305"/>
      <c r="H64" s="305"/>
      <c r="I64" s="305"/>
      <c r="J64" s="305"/>
      <c r="K64" s="305"/>
      <c r="L64" s="305"/>
      <c r="M64" s="306"/>
    </row>
    <row r="65" spans="1:13" ht="31.5" x14ac:dyDescent="0.25">
      <c r="A65" s="108" t="s">
        <v>686</v>
      </c>
      <c r="B65" s="107"/>
      <c r="C65" s="358" t="s">
        <v>935</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38761D"/>
    <outlinePr summaryBelow="0" summaryRight="0"/>
  </sheetPr>
  <dimension ref="A1:M65"/>
  <sheetViews>
    <sheetView topLeftCell="A45" zoomScale="80" zoomScaleNormal="80" workbookViewId="0">
      <selection activeCell="C62" sqref="C62:M62"/>
    </sheetView>
  </sheetViews>
  <sheetFormatPr baseColWidth="10" defaultColWidth="11.25" defaultRowHeight="15" customHeight="1" x14ac:dyDescent="0.25"/>
  <cols>
    <col min="1" max="1" width="10" customWidth="1"/>
    <col min="2" max="2" width="14.375" customWidth="1"/>
    <col min="3" max="8" width="11.125" customWidth="1"/>
    <col min="9" max="9" width="6.5" customWidth="1"/>
    <col min="10" max="10" width="7" customWidth="1"/>
    <col min="11" max="26" width="11.125" customWidth="1"/>
  </cols>
  <sheetData>
    <row r="1" spans="1:13" ht="15.75" x14ac:dyDescent="0.25">
      <c r="A1" s="61"/>
      <c r="B1" s="375" t="s">
        <v>936</v>
      </c>
      <c r="C1" s="305"/>
      <c r="D1" s="305"/>
      <c r="E1" s="305"/>
      <c r="F1" s="305"/>
      <c r="G1" s="305"/>
      <c r="H1" s="305"/>
      <c r="I1" s="305"/>
      <c r="J1" s="305"/>
      <c r="K1" s="305"/>
      <c r="L1" s="305"/>
      <c r="M1" s="306"/>
    </row>
    <row r="2" spans="1:13" ht="31.5" x14ac:dyDescent="0.25">
      <c r="A2" s="371" t="s">
        <v>588</v>
      </c>
      <c r="B2" s="63" t="s">
        <v>589</v>
      </c>
      <c r="C2" s="365" t="str">
        <f>'Plan de acción'!AR35</f>
        <v>Porcentaje de biogas aprovechado en las PTAR</v>
      </c>
      <c r="D2" s="305"/>
      <c r="E2" s="305"/>
      <c r="F2" s="305"/>
      <c r="G2" s="305"/>
      <c r="H2" s="305"/>
      <c r="I2" s="305"/>
      <c r="J2" s="305"/>
      <c r="K2" s="305"/>
      <c r="L2" s="305"/>
      <c r="M2" s="306"/>
    </row>
    <row r="3" spans="1:13" ht="78.75" x14ac:dyDescent="0.25">
      <c r="A3" s="372"/>
      <c r="B3" s="64" t="s">
        <v>688</v>
      </c>
      <c r="C3" s="365" t="s">
        <v>937</v>
      </c>
      <c r="D3" s="305"/>
      <c r="E3" s="305"/>
      <c r="F3" s="305"/>
      <c r="G3" s="305"/>
      <c r="H3" s="305"/>
      <c r="I3" s="305"/>
      <c r="J3" s="305"/>
      <c r="K3" s="305"/>
      <c r="L3" s="305"/>
      <c r="M3" s="306"/>
    </row>
    <row r="4" spans="1:13" ht="31.5" x14ac:dyDescent="0.25">
      <c r="A4" s="372"/>
      <c r="B4" s="65" t="s">
        <v>58</v>
      </c>
      <c r="C4" s="66" t="str">
        <f>'Plan de acción'!AY35</f>
        <v>Si</v>
      </c>
      <c r="D4" s="67"/>
      <c r="E4" s="68"/>
      <c r="F4" s="362" t="s">
        <v>59</v>
      </c>
      <c r="G4" s="306"/>
      <c r="H4" s="69">
        <f>'Plan de acción'!AZ35</f>
        <v>296</v>
      </c>
      <c r="I4" s="358"/>
      <c r="J4" s="357"/>
      <c r="K4" s="357"/>
      <c r="L4" s="357"/>
      <c r="M4" s="342"/>
    </row>
    <row r="5" spans="1:13" ht="31.5" x14ac:dyDescent="0.25">
      <c r="A5" s="372"/>
      <c r="B5" s="152" t="s">
        <v>593</v>
      </c>
      <c r="C5" s="366" t="s">
        <v>917</v>
      </c>
      <c r="D5" s="305"/>
      <c r="E5" s="305"/>
      <c r="F5" s="305"/>
      <c r="G5" s="305"/>
      <c r="H5" s="305"/>
      <c r="I5" s="305"/>
      <c r="J5" s="305"/>
      <c r="K5" s="305"/>
      <c r="L5" s="305"/>
      <c r="M5" s="306"/>
    </row>
    <row r="6" spans="1:13" ht="15.75" x14ac:dyDescent="0.25">
      <c r="A6" s="372"/>
      <c r="B6" s="152" t="s">
        <v>595</v>
      </c>
      <c r="C6" s="366" t="s">
        <v>918</v>
      </c>
      <c r="D6" s="305"/>
      <c r="E6" s="305"/>
      <c r="F6" s="305"/>
      <c r="G6" s="305"/>
      <c r="H6" s="305"/>
      <c r="I6" s="305"/>
      <c r="J6" s="305"/>
      <c r="K6" s="305"/>
      <c r="L6" s="305"/>
      <c r="M6" s="306"/>
    </row>
    <row r="7" spans="1:13" ht="31.5" x14ac:dyDescent="0.25">
      <c r="A7" s="372"/>
      <c r="B7" s="65" t="s">
        <v>597</v>
      </c>
      <c r="C7" s="365" t="str">
        <f>'Plan de acción'!FQ35</f>
        <v>Hábitat</v>
      </c>
      <c r="D7" s="309"/>
      <c r="E7" s="70"/>
      <c r="F7" s="70"/>
      <c r="G7" s="71"/>
      <c r="H7" s="72" t="s">
        <v>62</v>
      </c>
      <c r="I7" s="365" t="str">
        <f>'Plan de acción'!FR35</f>
        <v>Empresa de Acueducto y Alcantarillado de Bogotá</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276.60000000000002" customHeight="1" x14ac:dyDescent="0.25">
      <c r="A11" s="372"/>
      <c r="B11" s="65" t="s">
        <v>603</v>
      </c>
      <c r="C11" s="365" t="s">
        <v>938</v>
      </c>
      <c r="D11" s="305"/>
      <c r="E11" s="305"/>
      <c r="F11" s="305"/>
      <c r="G11" s="305"/>
      <c r="H11" s="305"/>
      <c r="I11" s="305"/>
      <c r="J11" s="305"/>
      <c r="K11" s="305"/>
      <c r="L11" s="305"/>
      <c r="M11" s="306"/>
    </row>
    <row r="12" spans="1:13" ht="142.9" customHeight="1" x14ac:dyDescent="0.25">
      <c r="A12" s="372"/>
      <c r="B12" s="65" t="s">
        <v>692</v>
      </c>
      <c r="C12" s="365" t="s">
        <v>939</v>
      </c>
      <c r="D12" s="305"/>
      <c r="E12" s="305"/>
      <c r="F12" s="305"/>
      <c r="G12" s="305"/>
      <c r="H12" s="305"/>
      <c r="I12" s="305"/>
      <c r="J12" s="305"/>
      <c r="K12" s="305"/>
      <c r="L12" s="305"/>
      <c r="M12" s="306"/>
    </row>
    <row r="13" spans="1:13" ht="94.5" x14ac:dyDescent="0.25">
      <c r="A13" s="372"/>
      <c r="B13" s="65" t="s">
        <v>694</v>
      </c>
      <c r="C13" s="365" t="s">
        <v>930</v>
      </c>
      <c r="D13" s="305"/>
      <c r="E13" s="305"/>
      <c r="F13" s="305"/>
      <c r="G13" s="305"/>
      <c r="H13" s="305"/>
      <c r="I13" s="305"/>
      <c r="J13" s="305"/>
      <c r="K13" s="305"/>
      <c r="L13" s="305"/>
      <c r="M13" s="306"/>
    </row>
    <row r="14" spans="1:13" ht="47.25" x14ac:dyDescent="0.25">
      <c r="A14" s="374"/>
      <c r="B14" s="63" t="s">
        <v>696</v>
      </c>
      <c r="C14" s="364" t="str">
        <f>'Plan de acción'!AU35</f>
        <v>7. Energía asequible y no contaminante</v>
      </c>
      <c r="D14" s="306"/>
      <c r="E14" s="75" t="s">
        <v>697</v>
      </c>
      <c r="F14" s="365" t="str">
        <f>'Plan de acción'!AV35</f>
        <v>7.b - Ampliar y mejorar los servicios energéticos para los países en desarrollo.</v>
      </c>
      <c r="G14" s="305"/>
      <c r="H14" s="305"/>
      <c r="I14" s="305"/>
      <c r="J14" s="305"/>
      <c r="K14" s="305"/>
      <c r="L14" s="305"/>
      <c r="M14" s="306"/>
    </row>
    <row r="15" spans="1:13" ht="15.75" x14ac:dyDescent="0.25">
      <c r="A15" s="371" t="s">
        <v>605</v>
      </c>
      <c r="B15" s="64" t="s">
        <v>47</v>
      </c>
      <c r="C15" s="365" t="str">
        <f>'Plan de acción'!AW35</f>
        <v>Ambiental</v>
      </c>
      <c r="D15" s="305"/>
      <c r="E15" s="305"/>
      <c r="F15" s="305"/>
      <c r="G15" s="305"/>
      <c r="H15" s="305"/>
      <c r="I15" s="305"/>
      <c r="J15" s="305"/>
      <c r="K15" s="305"/>
      <c r="L15" s="305"/>
      <c r="M15" s="306"/>
    </row>
    <row r="16" spans="1:13" ht="31.5" x14ac:dyDescent="0.25">
      <c r="A16" s="372"/>
      <c r="B16" s="65" t="s">
        <v>698</v>
      </c>
      <c r="C16" s="365" t="str">
        <f>'Plan de acción'!AS35</f>
        <v>(Biogas efectivamente aprovechado en los procesos internos (cogeneración, mantenimiento de presión y calderas) de las PTAR´s / Biogas producido en las PTAR)*100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31.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940</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31.5" x14ac:dyDescent="0.25">
      <c r="A29" s="372"/>
      <c r="B29" s="63"/>
      <c r="C29" s="91" t="s">
        <v>627</v>
      </c>
      <c r="D29" s="109">
        <f>'Plan de acción'!BA35</f>
        <v>0.7</v>
      </c>
      <c r="E29" s="47"/>
      <c r="F29" s="79" t="s">
        <v>628</v>
      </c>
      <c r="G29" s="85">
        <f>'Plan de acción'!BB35</f>
        <v>2022</v>
      </c>
      <c r="H29" s="47"/>
      <c r="I29" s="79" t="s">
        <v>629</v>
      </c>
      <c r="J29" s="366" t="s">
        <v>941</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acción'!BE35</f>
        <v>0.7</v>
      </c>
      <c r="E36" s="50">
        <v>2023</v>
      </c>
      <c r="F36" s="112">
        <f>'Plan de acción'!BF35</f>
        <v>0.7</v>
      </c>
      <c r="G36" s="50">
        <v>2024</v>
      </c>
      <c r="H36" s="112">
        <f>'Plan de acción'!BG35</f>
        <v>0.9</v>
      </c>
      <c r="I36" s="50">
        <v>2025</v>
      </c>
      <c r="J36" s="112">
        <f>'Plan de acción'!BH35</f>
        <v>0.9</v>
      </c>
      <c r="K36" s="50">
        <v>2026</v>
      </c>
      <c r="L36" s="112">
        <f>'Plan de acción'!BI35</f>
        <v>0.9</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acción'!BJ35</f>
        <v>0.9</v>
      </c>
      <c r="E38" s="50">
        <v>2028</v>
      </c>
      <c r="F38" s="112">
        <f>'Plan de acción'!BK35</f>
        <v>0.9</v>
      </c>
      <c r="G38" s="50">
        <v>2029</v>
      </c>
      <c r="H38" s="112">
        <f>'Plan de acción'!BL35</f>
        <v>0.9</v>
      </c>
      <c r="I38" s="50">
        <v>2030</v>
      </c>
      <c r="J38" s="112">
        <f>'Plan de acción'!BM35</f>
        <v>0.9</v>
      </c>
      <c r="K38" s="50">
        <v>2031</v>
      </c>
      <c r="L38" s="112">
        <f>'Plan de acción'!BN35</f>
        <v>0.76</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acción'!BO35</f>
        <v>0.76</v>
      </c>
      <c r="E40" s="50">
        <v>2033</v>
      </c>
      <c r="F40" s="112">
        <f>'Plan de acción'!BP35</f>
        <v>0.9</v>
      </c>
      <c r="G40" s="50">
        <v>2034</v>
      </c>
      <c r="H40" s="112">
        <f>'Plan de acción'!BQ35</f>
        <v>0.9</v>
      </c>
      <c r="I40" s="50">
        <v>2035</v>
      </c>
      <c r="J40" s="112">
        <f>'Plan de acción'!BR35</f>
        <v>0.9</v>
      </c>
      <c r="K40" s="50">
        <v>2036</v>
      </c>
      <c r="L40" s="112">
        <f>'Plan de acción'!BS35</f>
        <v>0.9</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acción'!BT35</f>
        <v>0.9</v>
      </c>
      <c r="E42" s="50">
        <v>2038</v>
      </c>
      <c r="F42" s="112">
        <f>'Plan de acción'!BU35</f>
        <v>0.9</v>
      </c>
      <c r="G42" s="50">
        <v>2039</v>
      </c>
      <c r="H42" s="112">
        <f>'Plan de acción'!BV35</f>
        <v>0.9</v>
      </c>
      <c r="I42" s="50">
        <v>2040</v>
      </c>
      <c r="J42" s="112">
        <f>'Plan de acción'!BW35</f>
        <v>0.9</v>
      </c>
      <c r="K42" s="50">
        <v>2041</v>
      </c>
      <c r="L42" s="112">
        <f>'Plan de acción'!BX35</f>
        <v>0.9</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acción'!BY35</f>
        <v>0.9</v>
      </c>
      <c r="E44" s="50">
        <v>2043</v>
      </c>
      <c r="F44" s="112">
        <f>'Plan de acción'!BZ35</f>
        <v>0.9</v>
      </c>
      <c r="G44" s="50">
        <v>2044</v>
      </c>
      <c r="H44" s="112">
        <f>'Plan de acción'!CA35</f>
        <v>0.9</v>
      </c>
      <c r="I44" s="50">
        <v>2045</v>
      </c>
      <c r="J44" s="112">
        <f>'Plan de acción'!CB35</f>
        <v>0.9</v>
      </c>
      <c r="K44" s="50">
        <v>2046</v>
      </c>
      <c r="L44" s="112">
        <f>'Plan de acción'!CC35</f>
        <v>0.9</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acción'!CD35</f>
        <v>0.9</v>
      </c>
      <c r="E46" s="50">
        <v>2048</v>
      </c>
      <c r="F46" s="112">
        <f>'Plan de acción'!CE35</f>
        <v>0.9</v>
      </c>
      <c r="G46" s="50">
        <v>2049</v>
      </c>
      <c r="H46" s="112">
        <f>'Plan de acción'!CF35</f>
        <v>0.9</v>
      </c>
      <c r="I46" s="50">
        <v>2050</v>
      </c>
      <c r="J46" s="112"/>
      <c r="K46" s="50"/>
      <c r="L46" s="384">
        <f>'Plan de acción'!CG35</f>
        <v>0.9</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942</v>
      </c>
      <c r="D52" s="305"/>
      <c r="E52" s="305"/>
      <c r="F52" s="305"/>
      <c r="G52" s="305"/>
      <c r="H52" s="305"/>
      <c r="I52" s="305"/>
      <c r="J52" s="305"/>
      <c r="K52" s="305"/>
      <c r="L52" s="305"/>
      <c r="M52" s="306"/>
    </row>
    <row r="53" spans="1:13" ht="31.5" x14ac:dyDescent="0.25">
      <c r="A53" s="372"/>
      <c r="B53" s="65" t="s">
        <v>704</v>
      </c>
      <c r="C53" s="365" t="s">
        <v>265</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31.5" x14ac:dyDescent="0.25">
      <c r="A56" s="371" t="s">
        <v>674</v>
      </c>
      <c r="B56" s="105" t="s">
        <v>675</v>
      </c>
      <c r="C56" s="365" t="str">
        <f>'Plan de acción'!FT35</f>
        <v>Laura Efigenia Serrato Ruiz</v>
      </c>
      <c r="D56" s="305"/>
      <c r="E56" s="305"/>
      <c r="F56" s="305"/>
      <c r="G56" s="305"/>
      <c r="H56" s="305"/>
      <c r="I56" s="305"/>
      <c r="J56" s="305"/>
      <c r="K56" s="305"/>
      <c r="L56" s="305"/>
      <c r="M56" s="306"/>
    </row>
    <row r="57" spans="1:13" ht="15.75" x14ac:dyDescent="0.25">
      <c r="A57" s="372"/>
      <c r="B57" s="105" t="s">
        <v>676</v>
      </c>
      <c r="C57" s="365" t="s">
        <v>923</v>
      </c>
      <c r="D57" s="305"/>
      <c r="E57" s="305"/>
      <c r="F57" s="305"/>
      <c r="G57" s="305"/>
      <c r="H57" s="305"/>
      <c r="I57" s="305"/>
      <c r="J57" s="305"/>
      <c r="K57" s="305"/>
      <c r="L57" s="305"/>
      <c r="M57" s="306"/>
    </row>
    <row r="58" spans="1:13" ht="15.75" x14ac:dyDescent="0.25">
      <c r="A58" s="372"/>
      <c r="B58" s="105" t="s">
        <v>678</v>
      </c>
      <c r="C58" s="365" t="str">
        <f>'Plan de acción'!FR35</f>
        <v>Empresa de Acueducto y Alcantarillado de Bogotá</v>
      </c>
      <c r="D58" s="305"/>
      <c r="E58" s="305"/>
      <c r="F58" s="305"/>
      <c r="G58" s="305"/>
      <c r="H58" s="305"/>
      <c r="I58" s="305"/>
      <c r="J58" s="305"/>
      <c r="K58" s="305"/>
      <c r="L58" s="305"/>
      <c r="M58" s="306"/>
    </row>
    <row r="59" spans="1:13" ht="15.75" x14ac:dyDescent="0.25">
      <c r="A59" s="372"/>
      <c r="B59" s="106" t="s">
        <v>679</v>
      </c>
      <c r="C59" s="365" t="str">
        <f>'Plan de acción'!FS35</f>
        <v>Dirección Red Troncal Alcantarillado</v>
      </c>
      <c r="D59" s="305"/>
      <c r="E59" s="305"/>
      <c r="F59" s="305"/>
      <c r="G59" s="305"/>
      <c r="H59" s="305"/>
      <c r="I59" s="305"/>
      <c r="J59" s="305"/>
      <c r="K59" s="305"/>
      <c r="L59" s="305"/>
      <c r="M59" s="306"/>
    </row>
    <row r="60" spans="1:13" ht="31.5" x14ac:dyDescent="0.25">
      <c r="A60" s="372"/>
      <c r="B60" s="105" t="s">
        <v>680</v>
      </c>
      <c r="C60" s="370" t="str">
        <f>'Plan de acción'!FV35</f>
        <v>lserrato@acueducto.com.co</v>
      </c>
      <c r="D60" s="305"/>
      <c r="E60" s="305"/>
      <c r="F60" s="305"/>
      <c r="G60" s="305"/>
      <c r="H60" s="305"/>
      <c r="I60" s="305"/>
      <c r="J60" s="305"/>
      <c r="K60" s="305"/>
      <c r="L60" s="305"/>
      <c r="M60" s="306"/>
    </row>
    <row r="61" spans="1:13" ht="15.75" x14ac:dyDescent="0.25">
      <c r="A61" s="373"/>
      <c r="B61" s="105" t="s">
        <v>681</v>
      </c>
      <c r="C61" s="365">
        <f>'Plan de acción'!FU35</f>
        <v>3447165</v>
      </c>
      <c r="D61" s="305"/>
      <c r="E61" s="305"/>
      <c r="F61" s="305"/>
      <c r="G61" s="305"/>
      <c r="H61" s="305"/>
      <c r="I61" s="305"/>
      <c r="J61" s="305"/>
      <c r="K61" s="305"/>
      <c r="L61" s="305"/>
      <c r="M61" s="306"/>
    </row>
    <row r="62" spans="1:13" ht="21.75" customHeight="1" x14ac:dyDescent="0.25">
      <c r="A62" s="371" t="s">
        <v>682</v>
      </c>
      <c r="B62" s="134" t="s">
        <v>683</v>
      </c>
      <c r="C62" s="397" t="s">
        <v>1342</v>
      </c>
      <c r="D62" s="305"/>
      <c r="E62" s="305"/>
      <c r="F62" s="305"/>
      <c r="G62" s="305"/>
      <c r="H62" s="305"/>
      <c r="I62" s="305"/>
      <c r="J62" s="305"/>
      <c r="K62" s="305"/>
      <c r="L62" s="305"/>
      <c r="M62" s="306"/>
    </row>
    <row r="63" spans="1:13" ht="21.75" customHeight="1" x14ac:dyDescent="0.25">
      <c r="A63" s="372"/>
      <c r="B63" s="134" t="s">
        <v>684</v>
      </c>
      <c r="C63" s="397" t="s">
        <v>924</v>
      </c>
      <c r="D63" s="305"/>
      <c r="E63" s="305"/>
      <c r="F63" s="305"/>
      <c r="G63" s="305"/>
      <c r="H63" s="305"/>
      <c r="I63" s="305"/>
      <c r="J63" s="305"/>
      <c r="K63" s="305"/>
      <c r="L63" s="305"/>
      <c r="M63" s="306"/>
    </row>
    <row r="64" spans="1:13" ht="21.75" customHeight="1" x14ac:dyDescent="0.25">
      <c r="A64" s="374"/>
      <c r="B64" s="135" t="s">
        <v>62</v>
      </c>
      <c r="C64" s="397" t="s">
        <v>265</v>
      </c>
      <c r="D64" s="305"/>
      <c r="E64" s="305"/>
      <c r="F64" s="305"/>
      <c r="G64" s="305"/>
      <c r="H64" s="305"/>
      <c r="I64" s="305"/>
      <c r="J64" s="305"/>
      <c r="K64" s="305"/>
      <c r="L64" s="305"/>
      <c r="M64" s="306"/>
    </row>
    <row r="65" spans="1:13" ht="31.5" x14ac:dyDescent="0.25">
      <c r="A65" s="108" t="s">
        <v>686</v>
      </c>
      <c r="B65" s="107"/>
      <c r="C65" s="358" t="s">
        <v>943</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C47D"/>
    <outlinePr summaryBelow="0" summaryRight="0"/>
  </sheetPr>
  <dimension ref="A1:M61"/>
  <sheetViews>
    <sheetView topLeftCell="A14" workbookViewId="0">
      <selection activeCell="B1" sqref="B1:M1"/>
    </sheetView>
  </sheetViews>
  <sheetFormatPr baseColWidth="10" defaultColWidth="11.25" defaultRowHeight="15" customHeight="1" x14ac:dyDescent="0.25"/>
  <cols>
    <col min="1" max="1" width="11.125" customWidth="1"/>
    <col min="2" max="2" width="18.125" customWidth="1"/>
    <col min="3" max="26" width="11.125" customWidth="1"/>
  </cols>
  <sheetData>
    <row r="1" spans="1:13" ht="15.75" x14ac:dyDescent="0.25">
      <c r="A1" s="16"/>
      <c r="B1" s="410" t="s">
        <v>944</v>
      </c>
      <c r="C1" s="411"/>
      <c r="D1" s="411"/>
      <c r="E1" s="411"/>
      <c r="F1" s="411"/>
      <c r="G1" s="411"/>
      <c r="H1" s="411"/>
      <c r="I1" s="411"/>
      <c r="J1" s="411"/>
      <c r="K1" s="411"/>
      <c r="L1" s="411"/>
      <c r="M1" s="412"/>
    </row>
    <row r="2" spans="1:13" ht="31.5" x14ac:dyDescent="0.25">
      <c r="A2" s="413" t="s">
        <v>588</v>
      </c>
      <c r="B2" s="160" t="s">
        <v>589</v>
      </c>
      <c r="C2" s="416" t="str">
        <f>'Plan de acción'!E36</f>
        <v>Porcentaje de hectáreas del Distrito Capital con índice de vulnerabilidad muy alto y alto.</v>
      </c>
      <c r="D2" s="305"/>
      <c r="E2" s="305"/>
      <c r="F2" s="305"/>
      <c r="G2" s="305"/>
      <c r="H2" s="305"/>
      <c r="I2" s="305"/>
      <c r="J2" s="305"/>
      <c r="K2" s="305"/>
      <c r="L2" s="305"/>
      <c r="M2" s="306"/>
    </row>
    <row r="3" spans="1:13" ht="78.75" x14ac:dyDescent="0.25">
      <c r="A3" s="414"/>
      <c r="B3" s="161" t="s">
        <v>590</v>
      </c>
      <c r="C3" s="385" t="s">
        <v>945</v>
      </c>
      <c r="D3" s="319"/>
      <c r="E3" s="319"/>
      <c r="F3" s="319"/>
      <c r="G3" s="319"/>
      <c r="H3" s="319"/>
      <c r="I3" s="319"/>
      <c r="J3" s="319"/>
      <c r="K3" s="319"/>
      <c r="L3" s="319"/>
      <c r="M3" s="313"/>
    </row>
    <row r="4" spans="1:13" ht="15.75" x14ac:dyDescent="0.25">
      <c r="A4" s="414"/>
      <c r="B4" s="162" t="s">
        <v>58</v>
      </c>
      <c r="C4" s="19" t="s">
        <v>117</v>
      </c>
      <c r="D4" s="20"/>
      <c r="E4" s="21"/>
      <c r="F4" s="341" t="s">
        <v>592</v>
      </c>
      <c r="G4" s="342"/>
      <c r="H4" s="19" t="s">
        <v>117</v>
      </c>
      <c r="I4" s="20"/>
      <c r="J4" s="20"/>
      <c r="K4" s="20"/>
      <c r="L4" s="20"/>
      <c r="M4" s="19"/>
    </row>
    <row r="5" spans="1:13" ht="31.5" x14ac:dyDescent="0.25">
      <c r="A5" s="414"/>
      <c r="B5" s="161" t="s">
        <v>593</v>
      </c>
      <c r="C5" s="324" t="s">
        <v>117</v>
      </c>
      <c r="D5" s="319"/>
      <c r="E5" s="319"/>
      <c r="F5" s="319"/>
      <c r="G5" s="319"/>
      <c r="H5" s="319"/>
      <c r="I5" s="319"/>
      <c r="J5" s="319"/>
      <c r="K5" s="319"/>
      <c r="L5" s="319"/>
      <c r="M5" s="313"/>
    </row>
    <row r="6" spans="1:13" ht="15.75" x14ac:dyDescent="0.25">
      <c r="A6" s="414"/>
      <c r="B6" s="162" t="s">
        <v>595</v>
      </c>
      <c r="C6" s="20" t="s">
        <v>117</v>
      </c>
      <c r="D6" s="20"/>
      <c r="E6" s="20"/>
      <c r="F6" s="20"/>
      <c r="G6" s="20"/>
      <c r="H6" s="20"/>
      <c r="I6" s="20"/>
      <c r="J6" s="20"/>
      <c r="K6" s="20"/>
      <c r="L6" s="20"/>
      <c r="M6" s="19"/>
    </row>
    <row r="7" spans="1:13" ht="15.75" x14ac:dyDescent="0.25">
      <c r="A7" s="414"/>
      <c r="B7" s="162" t="s">
        <v>597</v>
      </c>
      <c r="C7" s="324" t="s">
        <v>8</v>
      </c>
      <c r="D7" s="325"/>
      <c r="E7" s="20"/>
      <c r="F7" s="20"/>
      <c r="G7" s="19"/>
      <c r="H7" s="23" t="s">
        <v>62</v>
      </c>
      <c r="I7" s="324" t="s">
        <v>10</v>
      </c>
      <c r="J7" s="319"/>
      <c r="K7" s="319"/>
      <c r="L7" s="319"/>
      <c r="M7" s="313"/>
    </row>
    <row r="8" spans="1:13" ht="15.75" x14ac:dyDescent="0.25">
      <c r="A8" s="414"/>
      <c r="B8" s="419" t="s">
        <v>599</v>
      </c>
      <c r="C8" s="24"/>
      <c r="D8" s="24"/>
      <c r="E8" s="24"/>
      <c r="F8" s="24"/>
      <c r="G8" s="24"/>
      <c r="H8" s="24"/>
      <c r="I8" s="24"/>
      <c r="J8" s="24"/>
      <c r="K8" s="24"/>
      <c r="L8" s="24"/>
      <c r="M8" s="37"/>
    </row>
    <row r="9" spans="1:13" ht="15.75" x14ac:dyDescent="0.25">
      <c r="A9" s="414"/>
      <c r="B9" s="420"/>
      <c r="C9" s="324" t="s">
        <v>946</v>
      </c>
      <c r="D9" s="325"/>
      <c r="E9" s="24"/>
      <c r="F9" s="324"/>
      <c r="G9" s="319"/>
      <c r="H9" s="24"/>
      <c r="I9" s="324"/>
      <c r="J9" s="319"/>
      <c r="K9" s="24"/>
      <c r="L9" s="24"/>
      <c r="M9" s="37"/>
    </row>
    <row r="10" spans="1:13" ht="15.75" x14ac:dyDescent="0.25">
      <c r="A10" s="414"/>
      <c r="B10" s="421"/>
      <c r="C10" s="354" t="s">
        <v>602</v>
      </c>
      <c r="D10" s="353"/>
      <c r="E10" s="20"/>
      <c r="F10" s="354" t="s">
        <v>602</v>
      </c>
      <c r="G10" s="346"/>
      <c r="H10" s="20"/>
      <c r="I10" s="354" t="s">
        <v>602</v>
      </c>
      <c r="J10" s="346"/>
      <c r="K10" s="20"/>
      <c r="L10" s="20"/>
      <c r="M10" s="19"/>
    </row>
    <row r="11" spans="1:13" ht="409.5" customHeight="1" x14ac:dyDescent="0.25">
      <c r="A11" s="415"/>
      <c r="B11" s="161" t="s">
        <v>603</v>
      </c>
      <c r="C11" s="417" t="s">
        <v>947</v>
      </c>
      <c r="D11" s="357"/>
      <c r="E11" s="357"/>
      <c r="F11" s="357"/>
      <c r="G11" s="357"/>
      <c r="H11" s="357"/>
      <c r="I11" s="357"/>
      <c r="J11" s="357"/>
      <c r="K11" s="357"/>
      <c r="L11" s="357"/>
      <c r="M11" s="342"/>
    </row>
    <row r="12" spans="1:13" ht="15.75" x14ac:dyDescent="0.25">
      <c r="A12" s="418" t="s">
        <v>605</v>
      </c>
      <c r="B12" s="162" t="s">
        <v>47</v>
      </c>
      <c r="C12" s="324" t="s">
        <v>948</v>
      </c>
      <c r="D12" s="325"/>
      <c r="E12" s="20"/>
      <c r="F12" s="20"/>
      <c r="G12" s="20"/>
      <c r="H12" s="20"/>
      <c r="I12" s="20"/>
      <c r="J12" s="20"/>
      <c r="K12" s="20"/>
      <c r="L12" s="20"/>
      <c r="M12" s="19"/>
    </row>
    <row r="13" spans="1:13" ht="15.75" x14ac:dyDescent="0.25">
      <c r="A13" s="414"/>
      <c r="B13" s="419" t="s">
        <v>606</v>
      </c>
      <c r="C13" s="24"/>
      <c r="D13" s="24"/>
      <c r="E13" s="24"/>
      <c r="F13" s="24"/>
      <c r="G13" s="24"/>
      <c r="H13" s="24"/>
      <c r="I13" s="24"/>
      <c r="J13" s="24"/>
      <c r="K13" s="24"/>
      <c r="L13" s="24"/>
      <c r="M13" s="37"/>
    </row>
    <row r="14" spans="1:13" ht="15.75" x14ac:dyDescent="0.25">
      <c r="A14" s="414"/>
      <c r="B14" s="420"/>
      <c r="C14" s="24"/>
      <c r="D14" s="20"/>
      <c r="E14" s="24"/>
      <c r="F14" s="20"/>
      <c r="G14" s="24"/>
      <c r="H14" s="20"/>
      <c r="I14" s="24"/>
      <c r="J14" s="20"/>
      <c r="K14" s="24"/>
      <c r="L14" s="24"/>
      <c r="M14" s="37"/>
    </row>
    <row r="15" spans="1:13" ht="15.75" x14ac:dyDescent="0.25">
      <c r="A15" s="414"/>
      <c r="B15" s="420"/>
      <c r="C15" s="26" t="s">
        <v>607</v>
      </c>
      <c r="D15" s="19"/>
      <c r="E15" s="26" t="s">
        <v>608</v>
      </c>
      <c r="F15" s="19"/>
      <c r="G15" s="26" t="s">
        <v>609</v>
      </c>
      <c r="H15" s="19"/>
      <c r="I15" s="26" t="s">
        <v>610</v>
      </c>
      <c r="J15" s="19"/>
      <c r="K15" s="27"/>
      <c r="L15" s="27"/>
      <c r="M15" s="37"/>
    </row>
    <row r="16" spans="1:13" ht="15.75" x14ac:dyDescent="0.25">
      <c r="A16" s="414"/>
      <c r="B16" s="420"/>
      <c r="C16" s="26" t="s">
        <v>611</v>
      </c>
      <c r="D16" s="163" t="s">
        <v>752</v>
      </c>
      <c r="E16" s="26" t="s">
        <v>612</v>
      </c>
      <c r="F16" s="19"/>
      <c r="G16" s="26" t="s">
        <v>613</v>
      </c>
      <c r="H16" s="19"/>
      <c r="I16" s="27"/>
      <c r="J16" s="24"/>
      <c r="K16" s="27"/>
      <c r="L16" s="27"/>
      <c r="M16" s="37"/>
    </row>
    <row r="17" spans="1:13" ht="15.75" x14ac:dyDescent="0.25">
      <c r="A17" s="414"/>
      <c r="B17" s="420"/>
      <c r="C17" s="26" t="s">
        <v>614</v>
      </c>
      <c r="D17" s="19"/>
      <c r="E17" s="26" t="s">
        <v>615</v>
      </c>
      <c r="F17" s="19"/>
      <c r="G17" s="27"/>
      <c r="H17" s="24"/>
      <c r="I17" s="27"/>
      <c r="J17" s="24"/>
      <c r="K17" s="27"/>
      <c r="L17" s="27"/>
      <c r="M17" s="37"/>
    </row>
    <row r="18" spans="1:13" ht="15.75" x14ac:dyDescent="0.25">
      <c r="A18" s="414"/>
      <c r="B18" s="420"/>
      <c r="C18" s="26" t="s">
        <v>616</v>
      </c>
      <c r="D18" s="113"/>
      <c r="E18" s="27" t="s">
        <v>618</v>
      </c>
      <c r="F18" s="20"/>
      <c r="G18" s="20"/>
      <c r="H18" s="20"/>
      <c r="I18" s="20"/>
      <c r="J18" s="20"/>
      <c r="K18" s="20"/>
      <c r="L18" s="20"/>
      <c r="M18" s="19"/>
    </row>
    <row r="19" spans="1:13" ht="15.75" x14ac:dyDescent="0.25">
      <c r="A19" s="414"/>
      <c r="B19" s="421"/>
      <c r="C19" s="20"/>
      <c r="D19" s="20"/>
      <c r="E19" s="20"/>
      <c r="F19" s="20"/>
      <c r="G19" s="20"/>
      <c r="H19" s="20"/>
      <c r="I19" s="20"/>
      <c r="J19" s="20"/>
      <c r="K19" s="20"/>
      <c r="L19" s="20"/>
      <c r="M19" s="19"/>
    </row>
    <row r="20" spans="1:13" ht="15.75" x14ac:dyDescent="0.25">
      <c r="A20" s="414"/>
      <c r="B20" s="419" t="s">
        <v>620</v>
      </c>
      <c r="C20" s="24"/>
      <c r="D20" s="20"/>
      <c r="E20" s="24"/>
      <c r="F20" s="24"/>
      <c r="G20" s="20"/>
      <c r="H20" s="24"/>
      <c r="I20" s="24"/>
      <c r="J20" s="20"/>
      <c r="K20" s="24"/>
      <c r="L20" s="24"/>
      <c r="M20" s="37"/>
    </row>
    <row r="21" spans="1:13" ht="15.75" x14ac:dyDescent="0.25">
      <c r="A21" s="414"/>
      <c r="B21" s="420"/>
      <c r="C21" s="26" t="s">
        <v>621</v>
      </c>
      <c r="D21" s="19"/>
      <c r="E21" s="24"/>
      <c r="F21" s="26" t="s">
        <v>622</v>
      </c>
      <c r="G21" s="19"/>
      <c r="H21" s="24"/>
      <c r="I21" s="26" t="s">
        <v>623</v>
      </c>
      <c r="J21" s="19"/>
      <c r="K21" s="24"/>
      <c r="L21" s="24"/>
      <c r="M21" s="37"/>
    </row>
    <row r="22" spans="1:13" ht="15.75" x14ac:dyDescent="0.25">
      <c r="A22" s="414"/>
      <c r="B22" s="420"/>
      <c r="C22" s="26" t="s">
        <v>624</v>
      </c>
      <c r="D22" s="19"/>
      <c r="E22" s="24"/>
      <c r="F22" s="26" t="s">
        <v>625</v>
      </c>
      <c r="G22" s="19"/>
      <c r="H22" s="24"/>
      <c r="I22" s="164" t="s">
        <v>728</v>
      </c>
      <c r="J22" s="165" t="s">
        <v>752</v>
      </c>
      <c r="K22" s="24"/>
      <c r="L22" s="24"/>
      <c r="M22" s="37"/>
    </row>
    <row r="23" spans="1:13" ht="15.75" x14ac:dyDescent="0.25">
      <c r="A23" s="414"/>
      <c r="B23" s="421"/>
      <c r="C23" s="20"/>
      <c r="D23" s="20"/>
      <c r="E23" s="20"/>
      <c r="F23" s="20"/>
      <c r="G23" s="20"/>
      <c r="H23" s="20"/>
      <c r="I23" s="20"/>
      <c r="J23" s="20"/>
      <c r="K23" s="20"/>
      <c r="L23" s="20"/>
      <c r="M23" s="19"/>
    </row>
    <row r="24" spans="1:13" ht="15.75" x14ac:dyDescent="0.25">
      <c r="A24" s="414"/>
      <c r="B24" s="166" t="s">
        <v>626</v>
      </c>
      <c r="C24" s="24"/>
      <c r="D24" s="20"/>
      <c r="E24" s="24"/>
      <c r="F24" s="24"/>
      <c r="G24" s="20"/>
      <c r="H24" s="24"/>
      <c r="I24" s="24"/>
      <c r="J24" s="20"/>
      <c r="K24" s="20"/>
      <c r="L24" s="20"/>
      <c r="M24" s="37"/>
    </row>
    <row r="25" spans="1:13" ht="15.75" x14ac:dyDescent="0.25">
      <c r="A25" s="414"/>
      <c r="B25" s="167"/>
      <c r="C25" s="26" t="s">
        <v>627</v>
      </c>
      <c r="D25" s="29" t="s">
        <v>276</v>
      </c>
      <c r="E25" s="24"/>
      <c r="F25" s="30" t="s">
        <v>628</v>
      </c>
      <c r="G25" s="19">
        <v>2020</v>
      </c>
      <c r="H25" s="24"/>
      <c r="I25" s="30" t="s">
        <v>629</v>
      </c>
      <c r="J25" s="422" t="s">
        <v>949</v>
      </c>
      <c r="K25" s="305"/>
      <c r="L25" s="306"/>
      <c r="M25" s="37"/>
    </row>
    <row r="26" spans="1:13" ht="25.5" customHeight="1" x14ac:dyDescent="0.25">
      <c r="A26" s="414"/>
      <c r="B26" s="161"/>
      <c r="C26" s="20"/>
      <c r="D26" s="20"/>
      <c r="E26" s="20"/>
      <c r="F26" s="20"/>
      <c r="G26" s="20"/>
      <c r="H26" s="20"/>
      <c r="I26" s="20"/>
      <c r="J26" s="20"/>
      <c r="K26" s="20"/>
      <c r="L26" s="20"/>
      <c r="M26" s="19"/>
    </row>
    <row r="27" spans="1:13" ht="15.75" x14ac:dyDescent="0.25">
      <c r="A27" s="414"/>
      <c r="B27" s="419" t="s">
        <v>631</v>
      </c>
      <c r="C27" s="34"/>
      <c r="D27" s="33"/>
      <c r="E27" s="34"/>
      <c r="F27" s="34"/>
      <c r="G27" s="33"/>
      <c r="H27" s="34"/>
      <c r="I27" s="34"/>
      <c r="J27" s="34"/>
      <c r="K27" s="34"/>
      <c r="L27" s="24"/>
      <c r="M27" s="37"/>
    </row>
    <row r="28" spans="1:13" ht="15.75" x14ac:dyDescent="0.25">
      <c r="A28" s="414"/>
      <c r="B28" s="420"/>
      <c r="C28" s="115" t="s">
        <v>632</v>
      </c>
      <c r="D28" s="116" t="s">
        <v>950</v>
      </c>
      <c r="E28" s="34"/>
      <c r="F28" s="37" t="s">
        <v>633</v>
      </c>
      <c r="G28" s="116" t="s">
        <v>634</v>
      </c>
      <c r="H28" s="34"/>
      <c r="I28" s="38"/>
      <c r="J28" s="34"/>
      <c r="K28" s="34"/>
      <c r="L28" s="24"/>
      <c r="M28" s="37"/>
    </row>
    <row r="29" spans="1:13" ht="15.75" x14ac:dyDescent="0.25">
      <c r="A29" s="414"/>
      <c r="B29" s="420"/>
      <c r="C29" s="54"/>
      <c r="D29" s="40"/>
      <c r="E29" s="33"/>
      <c r="F29" s="20"/>
      <c r="G29" s="33"/>
      <c r="H29" s="33"/>
      <c r="I29" s="41"/>
      <c r="J29" s="33"/>
      <c r="K29" s="33"/>
      <c r="L29" s="20"/>
      <c r="M29" s="19"/>
    </row>
    <row r="30" spans="1:13" ht="15.75" x14ac:dyDescent="0.25">
      <c r="A30" s="414"/>
      <c r="B30" s="166" t="s">
        <v>635</v>
      </c>
      <c r="C30" s="43"/>
      <c r="D30" s="97"/>
      <c r="E30" s="97"/>
      <c r="F30" s="97"/>
      <c r="G30" s="97"/>
      <c r="H30" s="97"/>
      <c r="I30" s="97"/>
      <c r="J30" s="97"/>
      <c r="K30" s="97"/>
      <c r="L30" s="97"/>
      <c r="M30" s="98"/>
    </row>
    <row r="31" spans="1:13" ht="15.75" x14ac:dyDescent="0.25">
      <c r="A31" s="414"/>
      <c r="B31" s="167"/>
      <c r="C31" s="46"/>
      <c r="D31" s="47" t="s">
        <v>636</v>
      </c>
      <c r="E31" s="47"/>
      <c r="F31" s="47" t="s">
        <v>637</v>
      </c>
      <c r="G31" s="47"/>
      <c r="H31" s="47" t="s">
        <v>638</v>
      </c>
      <c r="I31" s="70"/>
      <c r="J31" s="47" t="s">
        <v>639</v>
      </c>
      <c r="K31" s="47"/>
      <c r="L31" s="47" t="s">
        <v>640</v>
      </c>
      <c r="M31" s="48"/>
    </row>
    <row r="32" spans="1:13" ht="15.75" x14ac:dyDescent="0.25">
      <c r="A32" s="414"/>
      <c r="B32" s="167"/>
      <c r="C32" s="46"/>
      <c r="D32" s="112">
        <f>'Plan de acción'!M36</f>
        <v>0</v>
      </c>
      <c r="E32" s="50">
        <v>2023</v>
      </c>
      <c r="F32" s="112">
        <f>'Plan de acción'!N36</f>
        <v>0</v>
      </c>
      <c r="G32" s="50">
        <v>2024</v>
      </c>
      <c r="H32" s="112" t="str">
        <f>'Plan de acción'!O36</f>
        <v>57,50%</v>
      </c>
      <c r="I32" s="50">
        <v>2025</v>
      </c>
      <c r="J32" s="112">
        <f>'Plan de acción'!P36</f>
        <v>0</v>
      </c>
      <c r="K32" s="50">
        <v>2026</v>
      </c>
      <c r="L32" s="112">
        <f>'Plan de acción'!Q36</f>
        <v>0</v>
      </c>
      <c r="M32" s="50">
        <v>2027</v>
      </c>
    </row>
    <row r="33" spans="1:13" ht="15.75" x14ac:dyDescent="0.25">
      <c r="A33" s="414"/>
      <c r="B33" s="167"/>
      <c r="C33" s="46"/>
      <c r="D33" s="47" t="s">
        <v>641</v>
      </c>
      <c r="E33" s="47"/>
      <c r="F33" s="47" t="s">
        <v>642</v>
      </c>
      <c r="G33" s="47"/>
      <c r="H33" s="47" t="s">
        <v>643</v>
      </c>
      <c r="I33" s="84"/>
      <c r="J33" s="47" t="s">
        <v>644</v>
      </c>
      <c r="K33" s="47"/>
      <c r="L33" s="47" t="s">
        <v>645</v>
      </c>
      <c r="M33" s="48"/>
    </row>
    <row r="34" spans="1:13" ht="15.75" x14ac:dyDescent="0.25">
      <c r="A34" s="414"/>
      <c r="B34" s="167"/>
      <c r="C34" s="46"/>
      <c r="D34" s="112">
        <f>'Plan de acción'!R36</f>
        <v>0</v>
      </c>
      <c r="E34" s="50">
        <v>2028</v>
      </c>
      <c r="F34" s="112" t="str">
        <f>'Plan de acción'!S36</f>
        <v>55,50%</v>
      </c>
      <c r="G34" s="50">
        <v>2029</v>
      </c>
      <c r="H34" s="112">
        <f>'Plan de acción'!T36</f>
        <v>0</v>
      </c>
      <c r="I34" s="50">
        <v>2030</v>
      </c>
      <c r="J34" s="112">
        <f>'Plan de acción'!U36</f>
        <v>0</v>
      </c>
      <c r="K34" s="50">
        <v>2031</v>
      </c>
      <c r="L34" s="112">
        <f>'Plan de acción'!V36</f>
        <v>0</v>
      </c>
      <c r="M34" s="50">
        <v>2032</v>
      </c>
    </row>
    <row r="35" spans="1:13" ht="15.75" x14ac:dyDescent="0.25">
      <c r="A35" s="414"/>
      <c r="B35" s="167"/>
      <c r="C35" s="46"/>
      <c r="D35" s="47" t="s">
        <v>646</v>
      </c>
      <c r="E35" s="47"/>
      <c r="F35" s="47" t="s">
        <v>647</v>
      </c>
      <c r="G35" s="47"/>
      <c r="H35" s="47" t="s">
        <v>648</v>
      </c>
      <c r="I35" s="84"/>
      <c r="J35" s="47" t="s">
        <v>649</v>
      </c>
      <c r="K35" s="47"/>
      <c r="L35" s="47" t="s">
        <v>650</v>
      </c>
      <c r="M35" s="48"/>
    </row>
    <row r="36" spans="1:13" ht="15.75" x14ac:dyDescent="0.25">
      <c r="A36" s="414"/>
      <c r="B36" s="167"/>
      <c r="C36" s="46"/>
      <c r="D36" s="112" t="str">
        <f>'Plan de acción'!W36</f>
        <v>53,50%</v>
      </c>
      <c r="E36" s="50">
        <v>2033</v>
      </c>
      <c r="F36" s="112">
        <f>'Plan de acción'!X36</f>
        <v>0</v>
      </c>
      <c r="G36" s="50">
        <v>2034</v>
      </c>
      <c r="H36" s="112">
        <f>'Plan de acción'!Y36</f>
        <v>0</v>
      </c>
      <c r="I36" s="50">
        <v>2035</v>
      </c>
      <c r="J36" s="112">
        <f>'Plan de acción'!Z36</f>
        <v>0</v>
      </c>
      <c r="K36" s="50">
        <v>2036</v>
      </c>
      <c r="L36" s="112" t="str">
        <f>'Plan de acción'!AA36</f>
        <v>51,50%</v>
      </c>
      <c r="M36" s="50">
        <v>2037</v>
      </c>
    </row>
    <row r="37" spans="1:13" ht="15.75" x14ac:dyDescent="0.25">
      <c r="A37" s="414"/>
      <c r="B37" s="167"/>
      <c r="C37" s="46"/>
      <c r="D37" s="47" t="s">
        <v>651</v>
      </c>
      <c r="E37" s="47"/>
      <c r="F37" s="47" t="s">
        <v>652</v>
      </c>
      <c r="G37" s="47"/>
      <c r="H37" s="47" t="s">
        <v>653</v>
      </c>
      <c r="I37" s="47"/>
      <c r="J37" s="47" t="s">
        <v>654</v>
      </c>
      <c r="K37" s="47"/>
      <c r="L37" s="47" t="s">
        <v>655</v>
      </c>
      <c r="M37" s="48"/>
    </row>
    <row r="38" spans="1:13" ht="15.75" x14ac:dyDescent="0.25">
      <c r="A38" s="414"/>
      <c r="B38" s="167"/>
      <c r="C38" s="46"/>
      <c r="D38" s="112">
        <f>'Plan de acción'!AB36</f>
        <v>0</v>
      </c>
      <c r="E38" s="50">
        <v>2038</v>
      </c>
      <c r="F38" s="112">
        <f>'Plan de acción'!AC36</f>
        <v>0</v>
      </c>
      <c r="G38" s="50">
        <v>2039</v>
      </c>
      <c r="H38" s="112">
        <f>'Plan de acción'!AD36</f>
        <v>0</v>
      </c>
      <c r="I38" s="50">
        <v>2040</v>
      </c>
      <c r="J38" s="112" t="str">
        <f>'Plan de acción'!AE36</f>
        <v>49,50%</v>
      </c>
      <c r="K38" s="50">
        <v>2041</v>
      </c>
      <c r="L38" s="112">
        <f>'Plan de acción'!AF36</f>
        <v>0</v>
      </c>
      <c r="M38" s="50">
        <v>2042</v>
      </c>
    </row>
    <row r="39" spans="1:13" ht="15.75" x14ac:dyDescent="0.25">
      <c r="A39" s="414"/>
      <c r="B39" s="167"/>
      <c r="C39" s="46"/>
      <c r="D39" s="47" t="s">
        <v>656</v>
      </c>
      <c r="E39" s="47"/>
      <c r="F39" s="47" t="s">
        <v>657</v>
      </c>
      <c r="G39" s="47"/>
      <c r="H39" s="47" t="s">
        <v>658</v>
      </c>
      <c r="I39" s="47"/>
      <c r="J39" s="47" t="s">
        <v>659</v>
      </c>
      <c r="K39" s="47"/>
      <c r="L39" s="47" t="s">
        <v>660</v>
      </c>
      <c r="M39" s="48"/>
    </row>
    <row r="40" spans="1:13" ht="15.75" x14ac:dyDescent="0.25">
      <c r="A40" s="414"/>
      <c r="B40" s="167"/>
      <c r="C40" s="46"/>
      <c r="D40" s="112">
        <f>'Plan de acción'!AG36</f>
        <v>0</v>
      </c>
      <c r="E40" s="50">
        <v>2043</v>
      </c>
      <c r="F40" s="112">
        <f>'Plan de acción'!AH36</f>
        <v>0</v>
      </c>
      <c r="G40" s="50">
        <v>2044</v>
      </c>
      <c r="H40" s="112" t="str">
        <f>'Plan de acción'!AI36</f>
        <v>47,50%</v>
      </c>
      <c r="I40" s="50">
        <v>2045</v>
      </c>
      <c r="J40" s="112">
        <f>'Plan de acción'!AJ36</f>
        <v>0</v>
      </c>
      <c r="K40" s="50">
        <v>2046</v>
      </c>
      <c r="L40" s="112">
        <f>'Plan de acción'!AK36</f>
        <v>0</v>
      </c>
      <c r="M40" s="50">
        <v>2047</v>
      </c>
    </row>
    <row r="41" spans="1:13" ht="15.75" x14ac:dyDescent="0.25">
      <c r="A41" s="414"/>
      <c r="B41" s="167"/>
      <c r="C41" s="46"/>
      <c r="D41" s="47" t="s">
        <v>661</v>
      </c>
      <c r="E41" s="47"/>
      <c r="F41" s="47" t="s">
        <v>662</v>
      </c>
      <c r="G41" s="47"/>
      <c r="H41" s="47" t="s">
        <v>663</v>
      </c>
      <c r="I41" s="47"/>
      <c r="J41" s="47"/>
      <c r="K41" s="47"/>
      <c r="L41" s="47" t="s">
        <v>664</v>
      </c>
      <c r="M41" s="48"/>
    </row>
    <row r="42" spans="1:13" ht="15.75" x14ac:dyDescent="0.25">
      <c r="A42" s="414"/>
      <c r="B42" s="167"/>
      <c r="C42" s="46"/>
      <c r="D42" s="112">
        <f>'Plan de acción'!AL36</f>
        <v>0</v>
      </c>
      <c r="E42" s="50">
        <v>2048</v>
      </c>
      <c r="F42" s="112" t="str">
        <f>'Plan de acción'!AM36</f>
        <v>45,50%</v>
      </c>
      <c r="G42" s="50">
        <v>2049</v>
      </c>
      <c r="H42" s="112">
        <f>'Plan de acción'!AN36</f>
        <v>0</v>
      </c>
      <c r="I42" s="50">
        <v>2050</v>
      </c>
      <c r="J42" s="112"/>
      <c r="K42" s="50"/>
      <c r="L42" s="384" t="str">
        <f>'Plan de acción'!AO36</f>
        <v>45,50%</v>
      </c>
      <c r="M42" s="306"/>
    </row>
    <row r="43" spans="1:13" ht="15.75" x14ac:dyDescent="0.25">
      <c r="A43" s="414"/>
      <c r="B43" s="161"/>
      <c r="C43" s="51"/>
      <c r="D43" s="52"/>
      <c r="E43" s="52"/>
      <c r="F43" s="52"/>
      <c r="G43" s="52"/>
      <c r="H43" s="52"/>
      <c r="I43" s="52"/>
      <c r="J43" s="52"/>
      <c r="K43" s="52"/>
      <c r="L43" s="52"/>
      <c r="M43" s="53"/>
    </row>
    <row r="44" spans="1:13" ht="15.75" x14ac:dyDescent="0.25">
      <c r="A44" s="414"/>
      <c r="B44" s="419" t="s">
        <v>665</v>
      </c>
      <c r="C44" s="24"/>
      <c r="D44" s="24"/>
      <c r="E44" s="24"/>
      <c r="F44" s="24"/>
      <c r="G44" s="20"/>
      <c r="H44" s="20"/>
      <c r="I44" s="20"/>
      <c r="J44" s="20"/>
      <c r="K44" s="24"/>
      <c r="L44" s="20"/>
      <c r="M44" s="19"/>
    </row>
    <row r="45" spans="1:13" ht="15.75" x14ac:dyDescent="0.25">
      <c r="A45" s="414"/>
      <c r="B45" s="420"/>
      <c r="C45" s="24"/>
      <c r="D45" s="54" t="s">
        <v>666</v>
      </c>
      <c r="E45" s="54" t="s">
        <v>134</v>
      </c>
      <c r="F45" s="331" t="s">
        <v>667</v>
      </c>
      <c r="G45" s="333" t="s">
        <v>951</v>
      </c>
      <c r="H45" s="334"/>
      <c r="I45" s="334"/>
      <c r="J45" s="335"/>
      <c r="K45" s="55" t="s">
        <v>668</v>
      </c>
      <c r="L45" s="391"/>
      <c r="M45" s="311"/>
    </row>
    <row r="46" spans="1:13" ht="15.75" x14ac:dyDescent="0.25">
      <c r="A46" s="414"/>
      <c r="B46" s="420"/>
      <c r="C46" s="37"/>
      <c r="D46" s="113" t="s">
        <v>752</v>
      </c>
      <c r="E46" s="19"/>
      <c r="F46" s="332"/>
      <c r="G46" s="336"/>
      <c r="H46" s="319"/>
      <c r="I46" s="319"/>
      <c r="J46" s="313"/>
      <c r="K46" s="37"/>
      <c r="L46" s="312"/>
      <c r="M46" s="313"/>
    </row>
    <row r="47" spans="1:13" ht="15.75" x14ac:dyDescent="0.25">
      <c r="A47" s="414"/>
      <c r="B47" s="421"/>
      <c r="C47" s="20"/>
      <c r="D47" s="20"/>
      <c r="E47" s="20"/>
      <c r="F47" s="20"/>
      <c r="G47" s="20"/>
      <c r="H47" s="20"/>
      <c r="I47" s="20"/>
      <c r="J47" s="20"/>
      <c r="K47" s="20"/>
      <c r="L47" s="20"/>
      <c r="M47" s="19"/>
    </row>
    <row r="48" spans="1:13" ht="31.5" x14ac:dyDescent="0.25">
      <c r="A48" s="414"/>
      <c r="B48" s="162" t="s">
        <v>669</v>
      </c>
      <c r="C48" s="425" t="s">
        <v>952</v>
      </c>
      <c r="D48" s="357"/>
      <c r="E48" s="357"/>
      <c r="F48" s="357"/>
      <c r="G48" s="357"/>
      <c r="H48" s="357"/>
      <c r="I48" s="357"/>
      <c r="J48" s="357"/>
      <c r="K48" s="357"/>
      <c r="L48" s="357"/>
      <c r="M48" s="342"/>
    </row>
    <row r="49" spans="1:13" ht="31.5" x14ac:dyDescent="0.25">
      <c r="A49" s="414"/>
      <c r="B49" s="162" t="s">
        <v>670</v>
      </c>
      <c r="C49" s="354" t="s">
        <v>953</v>
      </c>
      <c r="D49" s="357"/>
      <c r="E49" s="357"/>
      <c r="F49" s="357"/>
      <c r="G49" s="357"/>
      <c r="H49" s="357"/>
      <c r="I49" s="357"/>
      <c r="J49" s="357"/>
      <c r="K49" s="357"/>
      <c r="L49" s="357"/>
      <c r="M49" s="342"/>
    </row>
    <row r="50" spans="1:13" ht="15.75" x14ac:dyDescent="0.25">
      <c r="A50" s="414"/>
      <c r="B50" s="162" t="s">
        <v>672</v>
      </c>
      <c r="C50" s="20" t="s">
        <v>954</v>
      </c>
      <c r="D50" s="20"/>
      <c r="E50" s="20"/>
      <c r="F50" s="20"/>
      <c r="G50" s="20"/>
      <c r="H50" s="20"/>
      <c r="I50" s="20"/>
      <c r="J50" s="20"/>
      <c r="K50" s="20"/>
      <c r="L50" s="20"/>
      <c r="M50" s="19"/>
    </row>
    <row r="51" spans="1:13" ht="15.75" x14ac:dyDescent="0.25">
      <c r="A51" s="415"/>
      <c r="B51" s="162" t="s">
        <v>673</v>
      </c>
      <c r="C51" s="159">
        <v>2020</v>
      </c>
      <c r="D51" s="20"/>
      <c r="E51" s="20"/>
      <c r="F51" s="20"/>
      <c r="G51" s="20"/>
      <c r="H51" s="20"/>
      <c r="I51" s="20"/>
      <c r="J51" s="20"/>
      <c r="K51" s="20"/>
      <c r="L51" s="20"/>
      <c r="M51" s="19"/>
    </row>
    <row r="52" spans="1:13" ht="15.75" x14ac:dyDescent="0.25">
      <c r="A52" s="413" t="s">
        <v>674</v>
      </c>
      <c r="B52" s="168" t="s">
        <v>675</v>
      </c>
      <c r="C52" s="424" t="s">
        <v>1390</v>
      </c>
      <c r="D52" s="319"/>
      <c r="E52" s="319"/>
      <c r="F52" s="319"/>
      <c r="G52" s="319"/>
      <c r="H52" s="319"/>
      <c r="I52" s="319"/>
      <c r="J52" s="319"/>
      <c r="K52" s="319"/>
      <c r="L52" s="319"/>
      <c r="M52" s="313"/>
    </row>
    <row r="53" spans="1:13" ht="15.75" x14ac:dyDescent="0.25">
      <c r="A53" s="414"/>
      <c r="B53" s="168" t="s">
        <v>676</v>
      </c>
      <c r="C53" s="424" t="s">
        <v>955</v>
      </c>
      <c r="D53" s="319"/>
      <c r="E53" s="319"/>
      <c r="F53" s="319"/>
      <c r="G53" s="319"/>
      <c r="H53" s="319"/>
      <c r="I53" s="319"/>
      <c r="J53" s="319"/>
      <c r="K53" s="319"/>
      <c r="L53" s="319"/>
      <c r="M53" s="313"/>
    </row>
    <row r="54" spans="1:13" ht="15.75" x14ac:dyDescent="0.25">
      <c r="A54" s="414"/>
      <c r="B54" s="168" t="s">
        <v>678</v>
      </c>
      <c r="C54" s="424" t="s">
        <v>956</v>
      </c>
      <c r="D54" s="319"/>
      <c r="E54" s="319"/>
      <c r="F54" s="319"/>
      <c r="G54" s="319"/>
      <c r="H54" s="319"/>
      <c r="I54" s="319"/>
      <c r="J54" s="319"/>
      <c r="K54" s="319"/>
      <c r="L54" s="319"/>
      <c r="M54" s="313"/>
    </row>
    <row r="55" spans="1:13" ht="15.75" x14ac:dyDescent="0.25">
      <c r="A55" s="414"/>
      <c r="B55" s="168" t="s">
        <v>679</v>
      </c>
      <c r="C55" s="424" t="s">
        <v>957</v>
      </c>
      <c r="D55" s="319"/>
      <c r="E55" s="319"/>
      <c r="F55" s="319"/>
      <c r="G55" s="319"/>
      <c r="H55" s="319"/>
      <c r="I55" s="319"/>
      <c r="J55" s="319"/>
      <c r="K55" s="319"/>
      <c r="L55" s="319"/>
      <c r="M55" s="313"/>
    </row>
    <row r="56" spans="1:13" ht="15.75" x14ac:dyDescent="0.25">
      <c r="A56" s="414"/>
      <c r="B56" s="168" t="s">
        <v>680</v>
      </c>
      <c r="C56" s="424" t="s">
        <v>1391</v>
      </c>
      <c r="D56" s="319"/>
      <c r="E56" s="319"/>
      <c r="F56" s="319"/>
      <c r="G56" s="319"/>
      <c r="H56" s="319"/>
      <c r="I56" s="319"/>
      <c r="J56" s="319"/>
      <c r="K56" s="319"/>
      <c r="L56" s="319"/>
      <c r="M56" s="313"/>
    </row>
    <row r="57" spans="1:13" ht="15.75" x14ac:dyDescent="0.25">
      <c r="A57" s="423"/>
      <c r="B57" s="168" t="s">
        <v>681</v>
      </c>
      <c r="C57" s="424" t="s">
        <v>1392</v>
      </c>
      <c r="D57" s="319"/>
      <c r="E57" s="319"/>
      <c r="F57" s="319"/>
      <c r="G57" s="319"/>
      <c r="H57" s="319"/>
      <c r="I57" s="319"/>
      <c r="J57" s="319"/>
      <c r="K57" s="319"/>
      <c r="L57" s="319"/>
      <c r="M57" s="313"/>
    </row>
    <row r="58" spans="1:13" ht="15.75" x14ac:dyDescent="0.25">
      <c r="A58" s="413" t="s">
        <v>682</v>
      </c>
      <c r="B58" s="169" t="s">
        <v>683</v>
      </c>
      <c r="C58" s="424" t="s">
        <v>1393</v>
      </c>
      <c r="D58" s="319"/>
      <c r="E58" s="319"/>
      <c r="F58" s="319"/>
      <c r="G58" s="319"/>
      <c r="H58" s="319"/>
      <c r="I58" s="319"/>
      <c r="J58" s="319"/>
      <c r="K58" s="319"/>
      <c r="L58" s="319"/>
      <c r="M58" s="313"/>
    </row>
    <row r="59" spans="1:13" ht="15.75" x14ac:dyDescent="0.25">
      <c r="A59" s="414"/>
      <c r="B59" s="169" t="s">
        <v>684</v>
      </c>
      <c r="C59" s="424" t="s">
        <v>958</v>
      </c>
      <c r="D59" s="319"/>
      <c r="E59" s="319"/>
      <c r="F59" s="319"/>
      <c r="G59" s="319"/>
      <c r="H59" s="319"/>
      <c r="I59" s="319"/>
      <c r="J59" s="319"/>
      <c r="K59" s="319"/>
      <c r="L59" s="319"/>
      <c r="M59" s="313"/>
    </row>
    <row r="60" spans="1:13" ht="15.75" x14ac:dyDescent="0.25">
      <c r="A60" s="415"/>
      <c r="B60" s="170" t="s">
        <v>62</v>
      </c>
      <c r="C60" s="424" t="s">
        <v>956</v>
      </c>
      <c r="D60" s="319"/>
      <c r="E60" s="319"/>
      <c r="F60" s="319"/>
      <c r="G60" s="319"/>
      <c r="H60" s="319"/>
      <c r="I60" s="319"/>
      <c r="J60" s="319"/>
      <c r="K60" s="319"/>
      <c r="L60" s="319"/>
      <c r="M60" s="313"/>
    </row>
    <row r="61" spans="1:13" ht="16.5" customHeight="1" x14ac:dyDescent="0.25">
      <c r="A61" s="171" t="s">
        <v>686</v>
      </c>
      <c r="B61" s="169"/>
      <c r="C61" s="324"/>
      <c r="D61" s="319"/>
      <c r="E61" s="319"/>
      <c r="F61" s="319"/>
      <c r="G61" s="319"/>
      <c r="H61" s="319"/>
      <c r="I61" s="319"/>
      <c r="J61" s="319"/>
      <c r="K61" s="319"/>
      <c r="L61" s="319"/>
      <c r="M61" s="313"/>
    </row>
  </sheetData>
  <mergeCells count="41">
    <mergeCell ref="C61:M61"/>
    <mergeCell ref="C48:M48"/>
    <mergeCell ref="C49:M49"/>
    <mergeCell ref="C52:M52"/>
    <mergeCell ref="C53:M53"/>
    <mergeCell ref="C54:M54"/>
    <mergeCell ref="C55:M55"/>
    <mergeCell ref="C56:M56"/>
    <mergeCell ref="A52:A57"/>
    <mergeCell ref="A58:A60"/>
    <mergeCell ref="C7:D7"/>
    <mergeCell ref="B8:B10"/>
    <mergeCell ref="C9:D9"/>
    <mergeCell ref="C10:D10"/>
    <mergeCell ref="C12:D12"/>
    <mergeCell ref="B13:B19"/>
    <mergeCell ref="B44:B47"/>
    <mergeCell ref="C57:M57"/>
    <mergeCell ref="C58:M58"/>
    <mergeCell ref="C59:M59"/>
    <mergeCell ref="C60:M60"/>
    <mergeCell ref="L42:M42"/>
    <mergeCell ref="F45:F46"/>
    <mergeCell ref="G45:J46"/>
    <mergeCell ref="L45:M46"/>
    <mergeCell ref="A12:A51"/>
    <mergeCell ref="B20:B23"/>
    <mergeCell ref="B27:B29"/>
    <mergeCell ref="F10:G10"/>
    <mergeCell ref="I10:J10"/>
    <mergeCell ref="J25:L25"/>
    <mergeCell ref="F9:G9"/>
    <mergeCell ref="I9:J9"/>
    <mergeCell ref="B1:M1"/>
    <mergeCell ref="A2:A11"/>
    <mergeCell ref="C2:M2"/>
    <mergeCell ref="C3:M3"/>
    <mergeCell ref="F4:G4"/>
    <mergeCell ref="C5:M5"/>
    <mergeCell ref="I7:M7"/>
    <mergeCell ref="C11:M11"/>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D966"/>
    <outlinePr summaryBelow="0" summaryRight="0"/>
  </sheetPr>
  <dimension ref="A1:M65"/>
  <sheetViews>
    <sheetView topLeftCell="A48"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959</v>
      </c>
      <c r="C1" s="305"/>
      <c r="D1" s="305"/>
      <c r="E1" s="305"/>
      <c r="F1" s="305"/>
      <c r="G1" s="305"/>
      <c r="H1" s="305"/>
      <c r="I1" s="305"/>
      <c r="J1" s="305"/>
      <c r="K1" s="305"/>
      <c r="L1" s="305"/>
      <c r="M1" s="306"/>
    </row>
    <row r="2" spans="1:13" ht="15.75" x14ac:dyDescent="0.25">
      <c r="A2" s="371" t="s">
        <v>588</v>
      </c>
      <c r="B2" s="63" t="s">
        <v>589</v>
      </c>
      <c r="C2" s="365" t="str">
        <f>'Plan de acción'!AR36</f>
        <v>Número de individuos vegetales nativos producidos.</v>
      </c>
      <c r="D2" s="305"/>
      <c r="E2" s="305"/>
      <c r="F2" s="305"/>
      <c r="G2" s="305"/>
      <c r="H2" s="305"/>
      <c r="I2" s="305"/>
      <c r="J2" s="305"/>
      <c r="K2" s="305"/>
      <c r="L2" s="305"/>
      <c r="M2" s="306"/>
    </row>
    <row r="3" spans="1:13" ht="63" x14ac:dyDescent="0.25">
      <c r="A3" s="372"/>
      <c r="B3" s="64" t="s">
        <v>688</v>
      </c>
      <c r="C3" s="365" t="str">
        <f>'Plan de acción'!E36</f>
        <v>Porcentaje de hectáreas del Distrito Capital con índice de vulnerabilidad muy alto y alto.</v>
      </c>
      <c r="D3" s="305"/>
      <c r="E3" s="305"/>
      <c r="F3" s="305"/>
      <c r="G3" s="305"/>
      <c r="H3" s="305"/>
      <c r="I3" s="305"/>
      <c r="J3" s="305"/>
      <c r="K3" s="305"/>
      <c r="L3" s="305"/>
      <c r="M3" s="306"/>
    </row>
    <row r="4" spans="1:13" ht="31.5" x14ac:dyDescent="0.25">
      <c r="A4" s="372"/>
      <c r="B4" s="65" t="s">
        <v>58</v>
      </c>
      <c r="C4" s="66" t="str">
        <f>'Plan de acción'!AY36</f>
        <v>Si</v>
      </c>
      <c r="D4" s="67"/>
      <c r="E4" s="68"/>
      <c r="F4" s="362" t="s">
        <v>59</v>
      </c>
      <c r="G4" s="306"/>
      <c r="H4" s="69" t="str">
        <f>'Plan de acción'!AZ36</f>
        <v>214
 216</v>
      </c>
      <c r="I4" s="358"/>
      <c r="J4" s="357"/>
      <c r="K4" s="357"/>
      <c r="L4" s="357"/>
      <c r="M4" s="342"/>
    </row>
    <row r="5" spans="1:13" ht="31.5" x14ac:dyDescent="0.25">
      <c r="A5" s="372"/>
      <c r="B5" s="65" t="s">
        <v>593</v>
      </c>
      <c r="C5" s="365" t="s">
        <v>960</v>
      </c>
      <c r="D5" s="305"/>
      <c r="E5" s="305"/>
      <c r="F5" s="305"/>
      <c r="G5" s="305"/>
      <c r="H5" s="305"/>
      <c r="I5" s="305"/>
      <c r="J5" s="305"/>
      <c r="K5" s="305"/>
      <c r="L5" s="305"/>
      <c r="M5" s="306"/>
    </row>
    <row r="6" spans="1:13" ht="15.75" x14ac:dyDescent="0.25">
      <c r="A6" s="372"/>
      <c r="B6" s="65" t="s">
        <v>595</v>
      </c>
      <c r="C6" s="365" t="s">
        <v>117</v>
      </c>
      <c r="D6" s="305"/>
      <c r="E6" s="305"/>
      <c r="F6" s="305"/>
      <c r="G6" s="305"/>
      <c r="H6" s="305"/>
      <c r="I6" s="305"/>
      <c r="J6" s="305"/>
      <c r="K6" s="305"/>
      <c r="L6" s="305"/>
      <c r="M6" s="306"/>
    </row>
    <row r="7" spans="1:13" ht="15.75" x14ac:dyDescent="0.25">
      <c r="A7" s="372"/>
      <c r="B7" s="65" t="s">
        <v>597</v>
      </c>
      <c r="C7" s="365" t="str">
        <f>'Plan de acción'!FQ36</f>
        <v>Ambiente</v>
      </c>
      <c r="D7" s="309"/>
      <c r="E7" s="70"/>
      <c r="F7" s="70"/>
      <c r="G7" s="71"/>
      <c r="H7" s="72" t="s">
        <v>62</v>
      </c>
      <c r="I7" s="365" t="str">
        <f>'Plan de acción'!FR36</f>
        <v>Secretaría Distrital de Ambiente</v>
      </c>
      <c r="J7" s="305"/>
      <c r="K7" s="305"/>
      <c r="L7" s="305"/>
      <c r="M7" s="306"/>
    </row>
    <row r="8" spans="1:13" ht="15.75" x14ac:dyDescent="0.25">
      <c r="A8" s="372"/>
      <c r="B8" s="359" t="s">
        <v>599</v>
      </c>
      <c r="C8" s="426" t="s">
        <v>961</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190.9" customHeight="1" x14ac:dyDescent="0.25">
      <c r="A11" s="372"/>
      <c r="B11" s="65" t="s">
        <v>603</v>
      </c>
      <c r="C11" s="427" t="s">
        <v>962</v>
      </c>
      <c r="D11" s="305"/>
      <c r="E11" s="305"/>
      <c r="F11" s="305"/>
      <c r="G11" s="305"/>
      <c r="H11" s="305"/>
      <c r="I11" s="305"/>
      <c r="J11" s="305"/>
      <c r="K11" s="305"/>
      <c r="L11" s="305"/>
      <c r="M11" s="306"/>
    </row>
    <row r="12" spans="1:13" ht="31.5" x14ac:dyDescent="0.25">
      <c r="A12" s="372"/>
      <c r="B12" s="65" t="s">
        <v>692</v>
      </c>
      <c r="C12" s="399" t="s">
        <v>963</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acción'!AU36</f>
        <v>15. Vida de ecosistemas terrestres</v>
      </c>
      <c r="D14" s="306"/>
      <c r="E14" s="75" t="s">
        <v>697</v>
      </c>
      <c r="F14" s="365" t="str">
        <f>'Plan de acción'!AV36</f>
        <v>15.1 - Conservar y Restaurar los Ecosistemas Terrestres y de Agua Dulce</v>
      </c>
      <c r="G14" s="305"/>
      <c r="H14" s="305"/>
      <c r="I14" s="305"/>
      <c r="J14" s="305"/>
      <c r="K14" s="305"/>
      <c r="L14" s="305"/>
      <c r="M14" s="306"/>
    </row>
    <row r="15" spans="1:13" ht="15.75" x14ac:dyDescent="0.25">
      <c r="A15" s="371" t="s">
        <v>605</v>
      </c>
      <c r="B15" s="64" t="s">
        <v>47</v>
      </c>
      <c r="C15" s="365" t="str">
        <f>'Plan de acción'!AW36</f>
        <v>Ambiental</v>
      </c>
      <c r="D15" s="305"/>
      <c r="E15" s="305"/>
      <c r="F15" s="305"/>
      <c r="G15" s="305"/>
      <c r="H15" s="305"/>
      <c r="I15" s="305"/>
      <c r="J15" s="305"/>
      <c r="K15" s="305"/>
      <c r="L15" s="305"/>
      <c r="M15" s="306"/>
    </row>
    <row r="16" spans="1:13" ht="15.75" x14ac:dyDescent="0.25">
      <c r="A16" s="372"/>
      <c r="B16" s="65" t="s">
        <v>698</v>
      </c>
      <c r="C16" s="365" t="str">
        <f>'Plan de acción'!AS36</f>
        <v>Sumatoria de individuos vegetales producidos.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965</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56">
        <f>'Plan de acción'!BA36</f>
        <v>192.09899999999999</v>
      </c>
      <c r="E29" s="47"/>
      <c r="F29" s="79" t="s">
        <v>628</v>
      </c>
      <c r="G29" s="85">
        <f>'Plan de acción'!BB36</f>
        <v>2022</v>
      </c>
      <c r="H29" s="47"/>
      <c r="I29" s="79" t="s">
        <v>629</v>
      </c>
      <c r="J29" s="366" t="s">
        <v>966</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acción'!BE36</f>
        <v>30000</v>
      </c>
      <c r="E36" s="50">
        <v>2023</v>
      </c>
      <c r="F36" s="157">
        <f>'Plan de acción'!BF36</f>
        <v>35000</v>
      </c>
      <c r="G36" s="50">
        <v>2024</v>
      </c>
      <c r="H36" s="157">
        <f>'Plan de acción'!BG36</f>
        <v>35000</v>
      </c>
      <c r="I36" s="50">
        <v>2025</v>
      </c>
      <c r="J36" s="157">
        <f>'Plan de acción'!BH36</f>
        <v>35000</v>
      </c>
      <c r="K36" s="50">
        <v>2026</v>
      </c>
      <c r="L36" s="157">
        <f>'Plan de acción'!BI36</f>
        <v>35000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acción'!BJ36</f>
        <v>40000</v>
      </c>
      <c r="E38" s="50">
        <v>2028</v>
      </c>
      <c r="F38" s="157">
        <f>'Plan de acción'!BK36</f>
        <v>40000</v>
      </c>
      <c r="G38" s="50">
        <v>2029</v>
      </c>
      <c r="H38" s="157">
        <f>'Plan de acción'!BL36</f>
        <v>40000</v>
      </c>
      <c r="I38" s="50">
        <v>2030</v>
      </c>
      <c r="J38" s="157">
        <f>'Plan de acción'!BM36</f>
        <v>40000</v>
      </c>
      <c r="K38" s="50">
        <v>2031</v>
      </c>
      <c r="L38" s="157">
        <f>'Plan de acción'!BN36</f>
        <v>45000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57">
        <f>'Plan de acción'!BO36</f>
        <v>45000</v>
      </c>
      <c r="E40" s="50">
        <v>2033</v>
      </c>
      <c r="F40" s="157">
        <f>'Plan de acción'!BP36</f>
        <v>45000</v>
      </c>
      <c r="G40" s="50">
        <v>2034</v>
      </c>
      <c r="H40" s="157">
        <f>'Plan de acción'!BQ36</f>
        <v>45000</v>
      </c>
      <c r="I40" s="50">
        <v>2035</v>
      </c>
      <c r="J40" s="157">
        <f>'Plan de acción'!BR36</f>
        <v>45000</v>
      </c>
      <c r="K40" s="50">
        <v>2036</v>
      </c>
      <c r="L40" s="157">
        <f>'Plan de acción'!BS36</f>
        <v>45000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57">
        <f>'Plan de acción'!BT36</f>
        <v>45000</v>
      </c>
      <c r="E42" s="50">
        <v>2038</v>
      </c>
      <c r="F42" s="157">
        <f>'Plan de acción'!BU36</f>
        <v>50000</v>
      </c>
      <c r="G42" s="50">
        <v>2039</v>
      </c>
      <c r="H42" s="157">
        <f>'Plan de acción'!BV36</f>
        <v>55000</v>
      </c>
      <c r="I42" s="50">
        <v>2040</v>
      </c>
      <c r="J42" s="157">
        <f>'Plan de acción'!BW36</f>
        <v>55000</v>
      </c>
      <c r="K42" s="50">
        <v>2041</v>
      </c>
      <c r="L42" s="157">
        <f>'Plan de acción'!BX36</f>
        <v>55000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57">
        <f>'Plan de acción'!BY36</f>
        <v>55000</v>
      </c>
      <c r="E44" s="50">
        <v>2043</v>
      </c>
      <c r="F44" s="157">
        <f>'Plan de acción'!BZ36</f>
        <v>60000</v>
      </c>
      <c r="G44" s="50">
        <v>2044</v>
      </c>
      <c r="H44" s="157">
        <f>'Plan de acción'!CA36</f>
        <v>60000</v>
      </c>
      <c r="I44" s="50">
        <v>2045</v>
      </c>
      <c r="J44" s="157">
        <f>'Plan de acción'!CB36</f>
        <v>60000</v>
      </c>
      <c r="K44" s="50">
        <v>2046</v>
      </c>
      <c r="L44" s="157">
        <f>'Plan de acción'!CC36</f>
        <v>60000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57">
        <f>'Plan de acción'!CD36</f>
        <v>65000</v>
      </c>
      <c r="E46" s="50">
        <v>2048</v>
      </c>
      <c r="F46" s="157">
        <f>'Plan de acción'!CE36</f>
        <v>65000</v>
      </c>
      <c r="G46" s="50">
        <v>2049</v>
      </c>
      <c r="H46" s="157">
        <f>'Plan de acción'!CF36</f>
        <v>65000</v>
      </c>
      <c r="I46" s="50">
        <v>2050</v>
      </c>
      <c r="J46" s="50"/>
      <c r="K46" s="50"/>
      <c r="L46" s="400">
        <f>'Plan de acción'!CG36</f>
        <v>1350000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45.75" customHeight="1" x14ac:dyDescent="0.25">
      <c r="A52" s="372"/>
      <c r="B52" s="65" t="s">
        <v>669</v>
      </c>
      <c r="C52" s="399" t="s">
        <v>967</v>
      </c>
      <c r="D52" s="305"/>
      <c r="E52" s="305"/>
      <c r="F52" s="305"/>
      <c r="G52" s="305"/>
      <c r="H52" s="305"/>
      <c r="I52" s="305"/>
      <c r="J52" s="305"/>
      <c r="K52" s="305"/>
      <c r="L52" s="305"/>
      <c r="M52" s="306"/>
    </row>
    <row r="53" spans="1:13" ht="45.75" customHeight="1" x14ac:dyDescent="0.25">
      <c r="A53" s="372"/>
      <c r="B53" s="65" t="s">
        <v>704</v>
      </c>
      <c r="C53" s="428" t="s">
        <v>968</v>
      </c>
      <c r="D53" s="305"/>
      <c r="E53" s="305"/>
      <c r="F53" s="305"/>
      <c r="G53" s="305"/>
      <c r="H53" s="305"/>
      <c r="I53" s="305"/>
      <c r="J53" s="305"/>
      <c r="K53" s="305"/>
      <c r="L53" s="305"/>
      <c r="M53" s="306"/>
    </row>
    <row r="54" spans="1:13" ht="15.75" x14ac:dyDescent="0.25">
      <c r="A54" s="372"/>
      <c r="B54" s="65" t="s">
        <v>672</v>
      </c>
      <c r="C54" s="365">
        <v>45</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acción'!FT36</f>
        <v>Iván Darío Melo Cuellar</v>
      </c>
      <c r="D56" s="305"/>
      <c r="E56" s="305"/>
      <c r="F56" s="305"/>
      <c r="G56" s="305"/>
      <c r="H56" s="305"/>
      <c r="I56" s="305"/>
      <c r="J56" s="305"/>
      <c r="K56" s="305"/>
      <c r="L56" s="305"/>
      <c r="M56" s="306"/>
    </row>
    <row r="57" spans="1:13" ht="15.75" x14ac:dyDescent="0.25">
      <c r="A57" s="372"/>
      <c r="B57" s="105" t="s">
        <v>676</v>
      </c>
      <c r="C57" s="365" t="s">
        <v>969</v>
      </c>
      <c r="D57" s="305"/>
      <c r="E57" s="305"/>
      <c r="F57" s="305"/>
      <c r="G57" s="305"/>
      <c r="H57" s="305"/>
      <c r="I57" s="305"/>
      <c r="J57" s="305"/>
      <c r="K57" s="305"/>
      <c r="L57" s="305"/>
      <c r="M57" s="306"/>
    </row>
    <row r="58" spans="1:13" ht="15.75" x14ac:dyDescent="0.25">
      <c r="A58" s="372"/>
      <c r="B58" s="105" t="s">
        <v>678</v>
      </c>
      <c r="C58" s="365" t="str">
        <f>'Plan de acción'!FR36</f>
        <v>Secretaría Distrital de Ambiente</v>
      </c>
      <c r="D58" s="305"/>
      <c r="E58" s="305"/>
      <c r="F58" s="305"/>
      <c r="G58" s="305"/>
      <c r="H58" s="305"/>
      <c r="I58" s="305"/>
      <c r="J58" s="305"/>
      <c r="K58" s="305"/>
      <c r="L58" s="305"/>
      <c r="M58" s="306"/>
    </row>
    <row r="59" spans="1:13" ht="15.75" x14ac:dyDescent="0.25">
      <c r="A59" s="372"/>
      <c r="B59" s="106" t="s">
        <v>679</v>
      </c>
      <c r="C59" s="365" t="str">
        <f>'Plan de acción'!FS36</f>
        <v>Subdirección de Ecosistemas y Ruralidad (Grupo Restauración Ecológica - Viveros)</v>
      </c>
      <c r="D59" s="305"/>
      <c r="E59" s="305"/>
      <c r="F59" s="305"/>
      <c r="G59" s="305"/>
      <c r="H59" s="305"/>
      <c r="I59" s="305"/>
      <c r="J59" s="305"/>
      <c r="K59" s="305"/>
      <c r="L59" s="305"/>
      <c r="M59" s="306"/>
    </row>
    <row r="60" spans="1:13" ht="15.75" x14ac:dyDescent="0.25">
      <c r="A60" s="372"/>
      <c r="B60" s="105" t="s">
        <v>680</v>
      </c>
      <c r="C60" s="370" t="str">
        <f>'Plan de acción'!FV36</f>
        <v>ivan.melo@ambientebogota.gov.co</v>
      </c>
      <c r="D60" s="305"/>
      <c r="E60" s="305"/>
      <c r="F60" s="305"/>
      <c r="G60" s="305"/>
      <c r="H60" s="305"/>
      <c r="I60" s="305"/>
      <c r="J60" s="305"/>
      <c r="K60" s="305"/>
      <c r="L60" s="305"/>
      <c r="M60" s="306"/>
    </row>
    <row r="61" spans="1:13" ht="15.75" x14ac:dyDescent="0.25">
      <c r="A61" s="373"/>
      <c r="B61" s="105" t="s">
        <v>681</v>
      </c>
      <c r="C61" s="365">
        <f>'Plan de acción'!FU36</f>
        <v>3778914</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27.75" customHeight="1" x14ac:dyDescent="0.25">
      <c r="A65" s="108" t="s">
        <v>686</v>
      </c>
      <c r="B65" s="107"/>
      <c r="C65" s="358" t="s">
        <v>970</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3C47D"/>
    <outlinePr summaryBelow="0" summaryRight="0"/>
  </sheetPr>
  <dimension ref="A1:M65"/>
  <sheetViews>
    <sheetView topLeftCell="B49"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971</v>
      </c>
      <c r="C1" s="305"/>
      <c r="D1" s="305"/>
      <c r="E1" s="305"/>
      <c r="F1" s="305"/>
      <c r="G1" s="305"/>
      <c r="H1" s="305"/>
      <c r="I1" s="305"/>
      <c r="J1" s="305"/>
      <c r="K1" s="305"/>
      <c r="L1" s="305"/>
      <c r="M1" s="306"/>
    </row>
    <row r="2" spans="1:13" ht="15.75" x14ac:dyDescent="0.25">
      <c r="A2" s="371" t="s">
        <v>588</v>
      </c>
      <c r="B2" s="63" t="s">
        <v>589</v>
      </c>
      <c r="C2" s="365" t="str">
        <f>'Plan de acción'!AR37</f>
        <v>Número de hectáreas de conectores ecosistémicos consolidados para la Bogotá Región.</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
        <v>134</v>
      </c>
      <c r="D4" s="67"/>
      <c r="E4" s="68"/>
      <c r="F4" s="362" t="s">
        <v>59</v>
      </c>
      <c r="G4" s="306"/>
      <c r="H4" s="69" t="s">
        <v>117</v>
      </c>
      <c r="I4" s="378"/>
      <c r="J4" s="357"/>
      <c r="K4" s="357"/>
      <c r="L4" s="357"/>
      <c r="M4" s="342"/>
    </row>
    <row r="5" spans="1:13" ht="31.5" x14ac:dyDescent="0.25">
      <c r="A5" s="372"/>
      <c r="B5" s="65" t="s">
        <v>593</v>
      </c>
      <c r="C5" s="365" t="s">
        <v>117</v>
      </c>
      <c r="D5" s="305"/>
      <c r="E5" s="305"/>
      <c r="F5" s="305"/>
      <c r="G5" s="305"/>
      <c r="H5" s="305"/>
      <c r="I5" s="305"/>
      <c r="J5" s="305"/>
      <c r="K5" s="305"/>
      <c r="L5" s="305"/>
      <c r="M5" s="306"/>
    </row>
    <row r="6" spans="1:13" ht="15.75" x14ac:dyDescent="0.25">
      <c r="A6" s="372"/>
      <c r="B6" s="65" t="s">
        <v>595</v>
      </c>
      <c r="C6" s="365" t="s">
        <v>117</v>
      </c>
      <c r="D6" s="305"/>
      <c r="E6" s="305"/>
      <c r="F6" s="305"/>
      <c r="G6" s="305"/>
      <c r="H6" s="305"/>
      <c r="I6" s="305"/>
      <c r="J6" s="305"/>
      <c r="K6" s="305"/>
      <c r="L6" s="305"/>
      <c r="M6" s="306"/>
    </row>
    <row r="7" spans="1:13" ht="15.75" x14ac:dyDescent="0.25">
      <c r="A7" s="372"/>
      <c r="B7" s="65" t="s">
        <v>597</v>
      </c>
      <c r="C7" s="365" t="str">
        <f>'Plan de acción'!FQ37</f>
        <v>Ambiente</v>
      </c>
      <c r="D7" s="309"/>
      <c r="E7" s="70"/>
      <c r="F7" s="70"/>
      <c r="G7" s="71"/>
      <c r="H7" s="72" t="s">
        <v>62</v>
      </c>
      <c r="I7" s="365" t="str">
        <f>'Plan de acción'!FR37</f>
        <v>Secretaría Distrital de Ambiente</v>
      </c>
      <c r="J7" s="305"/>
      <c r="K7" s="305"/>
      <c r="L7" s="305"/>
      <c r="M7" s="306"/>
    </row>
    <row r="8" spans="1:13" ht="15.75" x14ac:dyDescent="0.25">
      <c r="A8" s="372"/>
      <c r="B8" s="359" t="s">
        <v>599</v>
      </c>
      <c r="C8" s="427" t="s">
        <v>325</v>
      </c>
      <c r="D8" s="306"/>
      <c r="E8" s="73"/>
      <c r="F8" s="427" t="s">
        <v>972</v>
      </c>
      <c r="G8" s="306"/>
      <c r="H8" s="73"/>
      <c r="I8" s="365" t="s">
        <v>973</v>
      </c>
      <c r="J8" s="30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41.75" customHeight="1" x14ac:dyDescent="0.25">
      <c r="A11" s="372"/>
      <c r="B11" s="65" t="s">
        <v>603</v>
      </c>
      <c r="C11" s="427" t="s">
        <v>974</v>
      </c>
      <c r="D11" s="305"/>
      <c r="E11" s="305"/>
      <c r="F11" s="305"/>
      <c r="G11" s="305"/>
      <c r="H11" s="305"/>
      <c r="I11" s="305"/>
      <c r="J11" s="305"/>
      <c r="K11" s="305"/>
      <c r="L11" s="305"/>
      <c r="M11" s="306"/>
    </row>
    <row r="12" spans="1:13" ht="315.75" customHeight="1" x14ac:dyDescent="0.25">
      <c r="A12" s="372"/>
      <c r="B12" s="65" t="s">
        <v>692</v>
      </c>
      <c r="C12" s="427" t="s">
        <v>975</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acción'!AU37</f>
        <v>15. Vida de ecosistemas terrestres</v>
      </c>
      <c r="D14" s="306"/>
      <c r="E14" s="75" t="s">
        <v>697</v>
      </c>
      <c r="F14" s="365" t="str">
        <f>'Plan de acción'!AV37</f>
        <v>15.5  - Proteger la biodiversidad y los hábitats naturales</v>
      </c>
      <c r="G14" s="305"/>
      <c r="H14" s="305"/>
      <c r="I14" s="305"/>
      <c r="J14" s="305"/>
      <c r="K14" s="305"/>
      <c r="L14" s="305"/>
      <c r="M14" s="306"/>
    </row>
    <row r="15" spans="1:13" ht="15.75" x14ac:dyDescent="0.25">
      <c r="A15" s="371" t="s">
        <v>605</v>
      </c>
      <c r="B15" s="64" t="s">
        <v>47</v>
      </c>
      <c r="C15" s="365" t="str">
        <f>'Plan de acción'!AW37</f>
        <v>Ambiental
 Territorial</v>
      </c>
      <c r="D15" s="305"/>
      <c r="E15" s="305"/>
      <c r="F15" s="305"/>
      <c r="G15" s="305"/>
      <c r="H15" s="305"/>
      <c r="I15" s="305"/>
      <c r="J15" s="305"/>
      <c r="K15" s="305"/>
      <c r="L15" s="305"/>
      <c r="M15" s="306"/>
    </row>
    <row r="16" spans="1:13" ht="15.75" x14ac:dyDescent="0.25">
      <c r="A16" s="372"/>
      <c r="B16" s="65" t="s">
        <v>698</v>
      </c>
      <c r="C16" s="365" t="str">
        <f>'Plan de acción'!AS37</f>
        <v>Sumatoria de hectáreas de conectores ecosistémicos consolidados para la Bogotá Región.</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t="s">
        <v>617</v>
      </c>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acción'!BA37</f>
        <v>ND</v>
      </c>
      <c r="E29" s="47"/>
      <c r="F29" s="79" t="s">
        <v>628</v>
      </c>
      <c r="G29" s="85" t="str">
        <f>'Plan de acción'!BB37</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2025</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acción'!BE37</f>
        <v>0</v>
      </c>
      <c r="E36" s="50">
        <v>2023</v>
      </c>
      <c r="F36" s="157">
        <f>'Plan de acción'!BF37</f>
        <v>0</v>
      </c>
      <c r="G36" s="50">
        <v>2024</v>
      </c>
      <c r="H36" s="157">
        <f>'Plan de acción'!BG37</f>
        <v>525</v>
      </c>
      <c r="I36" s="50">
        <v>2025</v>
      </c>
      <c r="J36" s="157">
        <f>'Plan de acción'!BH37</f>
        <v>525</v>
      </c>
      <c r="K36" s="50">
        <v>2026</v>
      </c>
      <c r="L36" s="157">
        <f>'Plan de acción'!BI37</f>
        <v>525</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acción'!BJ37</f>
        <v>1050</v>
      </c>
      <c r="E38" s="50">
        <v>2028</v>
      </c>
      <c r="F38" s="157">
        <f>'Plan de acción'!BK37</f>
        <v>1050</v>
      </c>
      <c r="G38" s="50">
        <v>2029</v>
      </c>
      <c r="H38" s="157">
        <f>'Plan de acción'!BL37</f>
        <v>1550</v>
      </c>
      <c r="I38" s="50">
        <v>2030</v>
      </c>
      <c r="J38" s="157">
        <f>'Plan de acción'!BM37</f>
        <v>1550</v>
      </c>
      <c r="K38" s="50">
        <v>2031</v>
      </c>
      <c r="L38" s="157">
        <f>'Plan de acción'!BN37</f>
        <v>1550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57">
        <f>'Plan de acción'!BO37</f>
        <v>1550</v>
      </c>
      <c r="E40" s="50">
        <v>2033</v>
      </c>
      <c r="F40" s="157">
        <f>'Plan de acción'!BP37</f>
        <v>1550</v>
      </c>
      <c r="G40" s="50">
        <v>2034</v>
      </c>
      <c r="H40" s="157">
        <f>'Plan de acción'!BQ37</f>
        <v>1550</v>
      </c>
      <c r="I40" s="50">
        <v>2035</v>
      </c>
      <c r="J40" s="157">
        <f>'Plan de acción'!BR37</f>
        <v>1550</v>
      </c>
      <c r="K40" s="50">
        <v>2036</v>
      </c>
      <c r="L40" s="157">
        <f>'Plan de acción'!BS37</f>
        <v>1550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57">
        <f>'Plan de acción'!BT37</f>
        <v>1550</v>
      </c>
      <c r="E42" s="50">
        <v>2038</v>
      </c>
      <c r="F42" s="157">
        <f>'Plan de acción'!BU37</f>
        <v>1550</v>
      </c>
      <c r="G42" s="50">
        <v>2039</v>
      </c>
      <c r="H42" s="157">
        <f>'Plan de acción'!BV37</f>
        <v>1550</v>
      </c>
      <c r="I42" s="50">
        <v>2040</v>
      </c>
      <c r="J42" s="157">
        <f>'Plan de acción'!BW37</f>
        <v>1550</v>
      </c>
      <c r="K42" s="50">
        <v>2041</v>
      </c>
      <c r="L42" s="157">
        <f>'Plan de acción'!BX37</f>
        <v>1550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57">
        <f>'Plan de acción'!BY37</f>
        <v>1623</v>
      </c>
      <c r="E44" s="50">
        <v>2043</v>
      </c>
      <c r="F44" s="157">
        <f>'Plan de acción'!BZ37</f>
        <v>2050</v>
      </c>
      <c r="G44" s="50">
        <v>2044</v>
      </c>
      <c r="H44" s="157">
        <f>'Plan de acción'!CA37</f>
        <v>2050</v>
      </c>
      <c r="I44" s="50">
        <v>2045</v>
      </c>
      <c r="J44" s="157">
        <f>'Plan de acción'!CB37</f>
        <v>2050</v>
      </c>
      <c r="K44" s="50">
        <v>2046</v>
      </c>
      <c r="L44" s="157">
        <f>'Plan de acción'!CC37</f>
        <v>2050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57">
        <f>'Plan de acción'!CD37</f>
        <v>2050</v>
      </c>
      <c r="E46" s="50">
        <v>2048</v>
      </c>
      <c r="F46" s="157">
        <f>'Plan de acción'!CE37</f>
        <v>1550</v>
      </c>
      <c r="G46" s="50">
        <v>2049</v>
      </c>
      <c r="H46" s="157">
        <f>'Plan de acción'!CF37</f>
        <v>1550</v>
      </c>
      <c r="I46" s="50">
        <v>2050</v>
      </c>
      <c r="J46" s="50"/>
      <c r="K46" s="50"/>
      <c r="L46" s="400">
        <f>'Plan de acción'!CG37</f>
        <v>38798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t="s">
        <v>976</v>
      </c>
      <c r="H49" s="318"/>
      <c r="I49" s="318"/>
      <c r="J49" s="311"/>
      <c r="K49" s="101" t="s">
        <v>668</v>
      </c>
      <c r="L49" s="380"/>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977</v>
      </c>
      <c r="D52" s="305"/>
      <c r="E52" s="305"/>
      <c r="F52" s="305"/>
      <c r="G52" s="305"/>
      <c r="H52" s="305"/>
      <c r="I52" s="305"/>
      <c r="J52" s="305"/>
      <c r="K52" s="305"/>
      <c r="L52" s="305"/>
      <c r="M52" s="306"/>
    </row>
    <row r="53" spans="1:13" ht="31.5" x14ac:dyDescent="0.25">
      <c r="A53" s="372"/>
      <c r="B53" s="65" t="s">
        <v>704</v>
      </c>
      <c r="C53" s="365" t="s">
        <v>978</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2025</v>
      </c>
      <c r="D55" s="305"/>
      <c r="E55" s="305"/>
      <c r="F55" s="305"/>
      <c r="G55" s="305"/>
      <c r="H55" s="305"/>
      <c r="I55" s="305"/>
      <c r="J55" s="305"/>
      <c r="K55" s="305"/>
      <c r="L55" s="305"/>
      <c r="M55" s="306"/>
    </row>
    <row r="56" spans="1:13" ht="15.75" x14ac:dyDescent="0.25">
      <c r="A56" s="371" t="s">
        <v>674</v>
      </c>
      <c r="B56" s="105" t="s">
        <v>675</v>
      </c>
      <c r="C56" s="365" t="str">
        <f>'Plan de acción'!FT37</f>
        <v>Iván Darío Melo Cuellar</v>
      </c>
      <c r="D56" s="305"/>
      <c r="E56" s="305"/>
      <c r="F56" s="305"/>
      <c r="G56" s="305"/>
      <c r="H56" s="305"/>
      <c r="I56" s="305"/>
      <c r="J56" s="305"/>
      <c r="K56" s="305"/>
      <c r="L56" s="305"/>
      <c r="M56" s="306"/>
    </row>
    <row r="57" spans="1:13" ht="15.75" x14ac:dyDescent="0.25">
      <c r="A57" s="372"/>
      <c r="B57" s="105" t="s">
        <v>676</v>
      </c>
      <c r="C57" s="365" t="s">
        <v>969</v>
      </c>
      <c r="D57" s="305"/>
      <c r="E57" s="305"/>
      <c r="F57" s="305"/>
      <c r="G57" s="305"/>
      <c r="H57" s="305"/>
      <c r="I57" s="305"/>
      <c r="J57" s="305"/>
      <c r="K57" s="305"/>
      <c r="L57" s="305"/>
      <c r="M57" s="306"/>
    </row>
    <row r="58" spans="1:13" ht="15.75" x14ac:dyDescent="0.25">
      <c r="A58" s="372"/>
      <c r="B58" s="105" t="s">
        <v>678</v>
      </c>
      <c r="C58" s="365" t="str">
        <f>'Plan de acción'!FR37</f>
        <v>Secretaría Distrital de Ambiente</v>
      </c>
      <c r="D58" s="305"/>
      <c r="E58" s="305"/>
      <c r="F58" s="305"/>
      <c r="G58" s="305"/>
      <c r="H58" s="305"/>
      <c r="I58" s="305"/>
      <c r="J58" s="305"/>
      <c r="K58" s="305"/>
      <c r="L58" s="305"/>
      <c r="M58" s="306"/>
    </row>
    <row r="59" spans="1:13" ht="15.75" x14ac:dyDescent="0.25">
      <c r="A59" s="372"/>
      <c r="B59" s="106" t="s">
        <v>679</v>
      </c>
      <c r="C59" s="365" t="str">
        <f>'Plan de acción'!FS37</f>
        <v>Subdirección de Ecosistemas y Ruralidad</v>
      </c>
      <c r="D59" s="305"/>
      <c r="E59" s="305"/>
      <c r="F59" s="305"/>
      <c r="G59" s="305"/>
      <c r="H59" s="305"/>
      <c r="I59" s="305"/>
      <c r="J59" s="305"/>
      <c r="K59" s="305"/>
      <c r="L59" s="305"/>
      <c r="M59" s="306"/>
    </row>
    <row r="60" spans="1:13" ht="15.75" x14ac:dyDescent="0.25">
      <c r="A60" s="372"/>
      <c r="B60" s="105" t="s">
        <v>680</v>
      </c>
      <c r="C60" s="381" t="str">
        <f>'Plan de acción'!FV37</f>
        <v>ivan.melo@ambientebogota.gov.co</v>
      </c>
      <c r="D60" s="305"/>
      <c r="E60" s="305"/>
      <c r="F60" s="305"/>
      <c r="G60" s="305"/>
      <c r="H60" s="305"/>
      <c r="I60" s="305"/>
      <c r="J60" s="305"/>
      <c r="K60" s="305"/>
      <c r="L60" s="305"/>
      <c r="M60" s="306"/>
    </row>
    <row r="61" spans="1:13" ht="15.75" x14ac:dyDescent="0.25">
      <c r="A61" s="373"/>
      <c r="B61" s="105" t="s">
        <v>681</v>
      </c>
      <c r="C61" s="365">
        <f>'Plan de acción'!FU37</f>
        <v>3778914</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3C47D"/>
    <outlinePr summaryBelow="0" summaryRight="0"/>
  </sheetPr>
  <dimension ref="A1:M65"/>
  <sheetViews>
    <sheetView topLeftCell="A19" zoomScale="80" zoomScaleNormal="8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979</v>
      </c>
      <c r="C1" s="305"/>
      <c r="D1" s="305"/>
      <c r="E1" s="305"/>
      <c r="F1" s="305"/>
      <c r="G1" s="305"/>
      <c r="H1" s="305"/>
      <c r="I1" s="305"/>
      <c r="J1" s="305"/>
      <c r="K1" s="305"/>
      <c r="L1" s="305"/>
      <c r="M1" s="306"/>
    </row>
    <row r="2" spans="1:13" ht="15.75" x14ac:dyDescent="0.25">
      <c r="A2" s="371" t="s">
        <v>588</v>
      </c>
      <c r="B2" s="63" t="s">
        <v>589</v>
      </c>
      <c r="C2" s="365" t="str">
        <f>'Plan de acción'!AR38</f>
        <v>Número de bosques urbanos registrados en el SIGAU.</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acción'!AY38</f>
        <v>No</v>
      </c>
      <c r="D4" s="67"/>
      <c r="E4" s="68"/>
      <c r="F4" s="362" t="s">
        <v>59</v>
      </c>
      <c r="G4" s="306"/>
      <c r="H4" s="69" t="str">
        <f>'Plan de acción'!AZ38</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acción'!FQ38</f>
        <v>Ambiente</v>
      </c>
      <c r="D7" s="309"/>
      <c r="E7" s="70"/>
      <c r="F7" s="70"/>
      <c r="G7" s="71"/>
      <c r="H7" s="72" t="s">
        <v>62</v>
      </c>
      <c r="I7" s="365" t="str">
        <f>'Plan de acción'!FR38</f>
        <v>Jardín Botánico José Celestino Mutis</v>
      </c>
      <c r="J7" s="305"/>
      <c r="K7" s="305"/>
      <c r="L7" s="305"/>
      <c r="M7" s="306"/>
    </row>
    <row r="8" spans="1:13" ht="15.75" x14ac:dyDescent="0.25">
      <c r="A8" s="372"/>
      <c r="B8" s="359" t="s">
        <v>599</v>
      </c>
      <c r="C8" s="358" t="s">
        <v>10</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273" customHeight="1" x14ac:dyDescent="0.25">
      <c r="A11" s="372"/>
      <c r="B11" s="65" t="s">
        <v>603</v>
      </c>
      <c r="C11" s="365" t="s">
        <v>980</v>
      </c>
      <c r="D11" s="305"/>
      <c r="E11" s="305"/>
      <c r="F11" s="305"/>
      <c r="G11" s="305"/>
      <c r="H11" s="305"/>
      <c r="I11" s="305"/>
      <c r="J11" s="305"/>
      <c r="K11" s="305"/>
      <c r="L11" s="305"/>
      <c r="M11" s="306"/>
    </row>
    <row r="12" spans="1:13" ht="75.599999999999994" customHeight="1" x14ac:dyDescent="0.25">
      <c r="A12" s="372"/>
      <c r="B12" s="65" t="s">
        <v>692</v>
      </c>
      <c r="C12" s="365" t="s">
        <v>981</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acción'!AU38</f>
        <v>11. Ciudades y comunidades sostenibles
 15. Vida de ecosistemas terrestres</v>
      </c>
      <c r="D14" s="306"/>
      <c r="E14" s="75" t="s">
        <v>697</v>
      </c>
      <c r="F14" s="365" t="str">
        <f>'Plan de acción'!AV38</f>
        <v>11.3 - Urbanización inclusiva y sostenible
 11.4 - Proteger el patrimonio cultural y natural del mundo
 15.1 - Conservar y Restaurar los Ecosistemas Terrestres y de Agua Dulce
 15.2 - Administrar de manera sostenible todos los bosques
 15.3 - Detener la desertificación y restaurar la tierra degradad</v>
      </c>
      <c r="G14" s="305"/>
      <c r="H14" s="305"/>
      <c r="I14" s="305"/>
      <c r="J14" s="305"/>
      <c r="K14" s="305"/>
      <c r="L14" s="305"/>
      <c r="M14" s="306"/>
    </row>
    <row r="15" spans="1:13" ht="15.75" x14ac:dyDescent="0.25">
      <c r="A15" s="371" t="s">
        <v>605</v>
      </c>
      <c r="B15" s="64" t="s">
        <v>47</v>
      </c>
      <c r="C15" s="365" t="str">
        <f>'Plan de acción'!AW38</f>
        <v>Ambiental
 Territorial</v>
      </c>
      <c r="D15" s="305"/>
      <c r="E15" s="305"/>
      <c r="F15" s="305"/>
      <c r="G15" s="305"/>
      <c r="H15" s="305"/>
      <c r="I15" s="305"/>
      <c r="J15" s="305"/>
      <c r="K15" s="305"/>
      <c r="L15" s="305"/>
      <c r="M15" s="306"/>
    </row>
    <row r="16" spans="1:13" ht="15.75" x14ac:dyDescent="0.25">
      <c r="A16" s="372"/>
      <c r="B16" s="65" t="s">
        <v>698</v>
      </c>
      <c r="C16" s="365" t="str">
        <f>'Plan de acción'!AS38</f>
        <v>Sumatoria de bosques urbanos registrados en el SIGAU.</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982</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acción'!BA38</f>
        <v>ND</v>
      </c>
      <c r="E29" s="47"/>
      <c r="F29" s="79" t="s">
        <v>628</v>
      </c>
      <c r="G29" s="85" t="str">
        <f>'Plan de acción'!BB38</f>
        <v>ND</v>
      </c>
      <c r="H29" s="47"/>
      <c r="I29" s="79" t="s">
        <v>629</v>
      </c>
      <c r="J29" s="366" t="s">
        <v>983</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2042</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acción'!BE38</f>
        <v>1</v>
      </c>
      <c r="E36" s="50">
        <v>2023</v>
      </c>
      <c r="F36" s="50">
        <f>'Plan de acción'!BF38</f>
        <v>1</v>
      </c>
      <c r="G36" s="50">
        <v>2024</v>
      </c>
      <c r="H36" s="50">
        <f>'Plan de acción'!BG38</f>
        <v>1</v>
      </c>
      <c r="I36" s="50">
        <v>2025</v>
      </c>
      <c r="J36" s="50">
        <f>'Plan de acción'!BH38</f>
        <v>1</v>
      </c>
      <c r="K36" s="50">
        <v>2026</v>
      </c>
      <c r="L36" s="50">
        <f>'Plan de acción'!BI38</f>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acción'!BJ38</f>
        <v>1</v>
      </c>
      <c r="E38" s="50">
        <v>2028</v>
      </c>
      <c r="F38" s="50">
        <f>'Plan de acción'!BK38</f>
        <v>1</v>
      </c>
      <c r="G38" s="50">
        <v>2029</v>
      </c>
      <c r="H38" s="50">
        <f>'Plan de acción'!BL38</f>
        <v>1</v>
      </c>
      <c r="I38" s="50">
        <v>2030</v>
      </c>
      <c r="J38" s="50">
        <f>'Plan de acción'!BM38</f>
        <v>1</v>
      </c>
      <c r="K38" s="50">
        <v>2031</v>
      </c>
      <c r="L38" s="50">
        <f>'Plan de acción'!BN38</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acción'!BO38</f>
        <v>1</v>
      </c>
      <c r="E40" s="50">
        <v>2033</v>
      </c>
      <c r="F40" s="50">
        <f>'Plan de acción'!BP38</f>
        <v>1</v>
      </c>
      <c r="G40" s="50">
        <v>2034</v>
      </c>
      <c r="H40" s="50">
        <f>'Plan de acción'!BQ38</f>
        <v>1</v>
      </c>
      <c r="I40" s="50">
        <v>2035</v>
      </c>
      <c r="J40" s="50">
        <f>'Plan de acción'!BR38</f>
        <v>1</v>
      </c>
      <c r="K40" s="50">
        <v>2036</v>
      </c>
      <c r="L40" s="50">
        <f>'Plan de acción'!BS38</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acción'!BT38</f>
        <v>1</v>
      </c>
      <c r="E42" s="50">
        <v>2038</v>
      </c>
      <c r="F42" s="50">
        <f>'Plan de acción'!BU38</f>
        <v>1</v>
      </c>
      <c r="G42" s="50">
        <v>2039</v>
      </c>
      <c r="H42" s="50">
        <f>'Plan de acción'!BV38</f>
        <v>1</v>
      </c>
      <c r="I42" s="50">
        <v>2040</v>
      </c>
      <c r="J42" s="50">
        <f>'Plan de acción'!BW38</f>
        <v>1</v>
      </c>
      <c r="K42" s="50">
        <v>2041</v>
      </c>
      <c r="L42" s="50">
        <f>'Plan de acción'!BX38</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acción'!BY38</f>
        <v>0</v>
      </c>
      <c r="E44" s="50">
        <v>2043</v>
      </c>
      <c r="F44" s="50">
        <f>'Plan de acción'!BZ38</f>
        <v>0</v>
      </c>
      <c r="G44" s="50">
        <v>2044</v>
      </c>
      <c r="H44" s="50">
        <f>'Plan de acción'!CA38</f>
        <v>0</v>
      </c>
      <c r="I44" s="50">
        <v>2045</v>
      </c>
      <c r="J44" s="50">
        <f>'Plan de acción'!CB38</f>
        <v>0</v>
      </c>
      <c r="K44" s="50">
        <v>2046</v>
      </c>
      <c r="L44" s="50">
        <f>'Plan de acción'!CC38</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acción'!CD38</f>
        <v>0</v>
      </c>
      <c r="E46" s="50">
        <v>2048</v>
      </c>
      <c r="F46" s="50">
        <f>'Plan de acción'!CE38</f>
        <v>0</v>
      </c>
      <c r="G46" s="50">
        <v>2049</v>
      </c>
      <c r="H46" s="50">
        <f>'Plan de acción'!CF38</f>
        <v>0</v>
      </c>
      <c r="I46" s="50">
        <v>2050</v>
      </c>
      <c r="J46" s="50"/>
      <c r="K46" s="50"/>
      <c r="L46" s="366">
        <f>'Plan de acción'!CG38</f>
        <v>20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976</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984</v>
      </c>
      <c r="D52" s="305"/>
      <c r="E52" s="305"/>
      <c r="F52" s="305"/>
      <c r="G52" s="305"/>
      <c r="H52" s="305"/>
      <c r="I52" s="305"/>
      <c r="J52" s="305"/>
      <c r="K52" s="305"/>
      <c r="L52" s="305"/>
      <c r="M52" s="306"/>
    </row>
    <row r="53" spans="1:13" ht="31.5" x14ac:dyDescent="0.25">
      <c r="A53" s="372"/>
      <c r="B53" s="65" t="s">
        <v>704</v>
      </c>
      <c r="C53" s="365" t="s">
        <v>985</v>
      </c>
      <c r="D53" s="305"/>
      <c r="E53" s="305"/>
      <c r="F53" s="305"/>
      <c r="G53" s="305"/>
      <c r="H53" s="305"/>
      <c r="I53" s="305"/>
      <c r="J53" s="305"/>
      <c r="K53" s="305"/>
      <c r="L53" s="305"/>
      <c r="M53" s="306"/>
    </row>
    <row r="54" spans="1:13" ht="15.75" x14ac:dyDescent="0.25">
      <c r="A54" s="372"/>
      <c r="B54" s="65" t="s">
        <v>672</v>
      </c>
      <c r="C54" s="365">
        <v>45</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acción'!FT38</f>
        <v>Germán Darío Álvarez Lucero</v>
      </c>
      <c r="D56" s="305"/>
      <c r="E56" s="305"/>
      <c r="F56" s="305"/>
      <c r="G56" s="305"/>
      <c r="H56" s="305"/>
      <c r="I56" s="305"/>
      <c r="J56" s="305"/>
      <c r="K56" s="305"/>
      <c r="L56" s="305"/>
      <c r="M56" s="306"/>
    </row>
    <row r="57" spans="1:13" ht="15.75" x14ac:dyDescent="0.25">
      <c r="A57" s="372"/>
      <c r="B57" s="105" t="s">
        <v>676</v>
      </c>
      <c r="C57" s="365" t="s">
        <v>986</v>
      </c>
      <c r="D57" s="305"/>
      <c r="E57" s="305"/>
      <c r="F57" s="305"/>
      <c r="G57" s="305"/>
      <c r="H57" s="305"/>
      <c r="I57" s="305"/>
      <c r="J57" s="305"/>
      <c r="K57" s="305"/>
      <c r="L57" s="305"/>
      <c r="M57" s="306"/>
    </row>
    <row r="58" spans="1:13" ht="15.75" x14ac:dyDescent="0.25">
      <c r="A58" s="372"/>
      <c r="B58" s="105" t="s">
        <v>678</v>
      </c>
      <c r="C58" s="365" t="str">
        <f>'Plan de acción'!FR38</f>
        <v>Jardín Botánico José Celestino Mutis</v>
      </c>
      <c r="D58" s="305"/>
      <c r="E58" s="305"/>
      <c r="F58" s="305"/>
      <c r="G58" s="305"/>
      <c r="H58" s="305"/>
      <c r="I58" s="305"/>
      <c r="J58" s="305"/>
      <c r="K58" s="305"/>
      <c r="L58" s="305"/>
      <c r="M58" s="306"/>
    </row>
    <row r="59" spans="1:13" ht="15.75" x14ac:dyDescent="0.25">
      <c r="A59" s="372"/>
      <c r="B59" s="106" t="s">
        <v>679</v>
      </c>
      <c r="C59" s="365" t="str">
        <f>'Plan de acción'!FS38</f>
        <v>Subdirección Técnica Operativa</v>
      </c>
      <c r="D59" s="305"/>
      <c r="E59" s="305"/>
      <c r="F59" s="305"/>
      <c r="G59" s="305"/>
      <c r="H59" s="305"/>
      <c r="I59" s="305"/>
      <c r="J59" s="305"/>
      <c r="K59" s="305"/>
      <c r="L59" s="305"/>
      <c r="M59" s="306"/>
    </row>
    <row r="60" spans="1:13" ht="15.75" x14ac:dyDescent="0.25">
      <c r="A60" s="372"/>
      <c r="B60" s="105" t="s">
        <v>680</v>
      </c>
      <c r="C60" s="370" t="str">
        <f>'Plan de acción'!FV38</f>
        <v>soperativa@jbb.gov.co</v>
      </c>
      <c r="D60" s="305"/>
      <c r="E60" s="305"/>
      <c r="F60" s="305"/>
      <c r="G60" s="305"/>
      <c r="H60" s="305"/>
      <c r="I60" s="305"/>
      <c r="J60" s="305"/>
      <c r="K60" s="305"/>
      <c r="L60" s="305"/>
      <c r="M60" s="306"/>
    </row>
    <row r="61" spans="1:13" ht="15.75" x14ac:dyDescent="0.25">
      <c r="A61" s="373"/>
      <c r="B61" s="105" t="s">
        <v>681</v>
      </c>
      <c r="C61" s="365" t="str">
        <f>'Plan de acción'!FU38</f>
        <v>4377060 ext 1008</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t="s">
        <v>987</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3C47D"/>
    <outlinePr summaryBelow="0" summaryRight="0"/>
  </sheetPr>
  <dimension ref="A1:M65"/>
  <sheetViews>
    <sheetView zoomScale="90" zoomScaleNormal="90" workbookViewId="0">
      <selection activeCell="C11" sqref="C11:M11"/>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988</v>
      </c>
      <c r="C1" s="305"/>
      <c r="D1" s="305"/>
      <c r="E1" s="305"/>
      <c r="F1" s="305"/>
      <c r="G1" s="305"/>
      <c r="H1" s="305"/>
      <c r="I1" s="305"/>
      <c r="J1" s="305"/>
      <c r="K1" s="305"/>
      <c r="L1" s="305"/>
      <c r="M1" s="306"/>
    </row>
    <row r="2" spans="1:13" ht="15.75" x14ac:dyDescent="0.25">
      <c r="A2" s="371" t="s">
        <v>588</v>
      </c>
      <c r="B2" s="63" t="s">
        <v>589</v>
      </c>
      <c r="C2" s="365" t="str">
        <f>'Plan de acción'!AR39</f>
        <v>Número de hectáreas con Pago por Servicios Ambientales en el Distrito Capital.</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acción'!AY39</f>
        <v>Si</v>
      </c>
      <c r="D4" s="67"/>
      <c r="E4" s="68"/>
      <c r="F4" s="362" t="s">
        <v>59</v>
      </c>
      <c r="G4" s="306"/>
      <c r="H4" s="69">
        <f>'Plan de acción'!AZ39</f>
        <v>161</v>
      </c>
      <c r="I4" s="378"/>
      <c r="J4" s="357"/>
      <c r="K4" s="357"/>
      <c r="L4" s="357"/>
      <c r="M4" s="342"/>
    </row>
    <row r="5" spans="1:13" ht="31.5" x14ac:dyDescent="0.25">
      <c r="A5" s="372"/>
      <c r="B5" s="65" t="s">
        <v>593</v>
      </c>
      <c r="C5" s="364" t="s">
        <v>989</v>
      </c>
      <c r="D5" s="305"/>
      <c r="E5" s="305"/>
      <c r="F5" s="305"/>
      <c r="G5" s="305"/>
      <c r="H5" s="305"/>
      <c r="I5" s="305"/>
      <c r="J5" s="305"/>
      <c r="K5" s="305"/>
      <c r="L5" s="305"/>
      <c r="M5" s="306"/>
    </row>
    <row r="6" spans="1:13" ht="15.75" x14ac:dyDescent="0.25">
      <c r="A6" s="372"/>
      <c r="B6" s="65" t="s">
        <v>595</v>
      </c>
      <c r="C6" s="365" t="s">
        <v>990</v>
      </c>
      <c r="D6" s="305"/>
      <c r="E6" s="305"/>
      <c r="F6" s="305"/>
      <c r="G6" s="305"/>
      <c r="H6" s="305"/>
      <c r="I6" s="305"/>
      <c r="J6" s="305"/>
      <c r="K6" s="305"/>
      <c r="L6" s="305"/>
      <c r="M6" s="306"/>
    </row>
    <row r="7" spans="1:13" ht="15.75" x14ac:dyDescent="0.25">
      <c r="A7" s="372"/>
      <c r="B7" s="65" t="s">
        <v>597</v>
      </c>
      <c r="C7" s="365" t="str">
        <f>'Plan de acción'!FQ39</f>
        <v>Ambiente</v>
      </c>
      <c r="D7" s="309"/>
      <c r="E7" s="70"/>
      <c r="F7" s="70"/>
      <c r="G7" s="71"/>
      <c r="H7" s="72" t="s">
        <v>62</v>
      </c>
      <c r="I7" s="365" t="str">
        <f>'Plan de acción'!FR39</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1434</v>
      </c>
      <c r="D11" s="305"/>
      <c r="E11" s="305"/>
      <c r="F11" s="305"/>
      <c r="G11" s="305"/>
      <c r="H11" s="305"/>
      <c r="I11" s="305"/>
      <c r="J11" s="305"/>
      <c r="K11" s="305"/>
      <c r="L11" s="305"/>
      <c r="M11" s="306"/>
    </row>
    <row r="12" spans="1:13" ht="43.15" customHeight="1" x14ac:dyDescent="0.25">
      <c r="A12" s="372"/>
      <c r="B12" s="65" t="s">
        <v>692</v>
      </c>
      <c r="C12" s="365" t="s">
        <v>1435</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acción'!AU39</f>
        <v>15. Vida de ecosistemas terrestres</v>
      </c>
      <c r="D14" s="306"/>
      <c r="E14" s="75" t="s">
        <v>697</v>
      </c>
      <c r="F14" s="365" t="str">
        <f>'Plan de acción'!AV39</f>
        <v>15.1  - Conservar y Restaurar los Ecosistemas Terrestres y de Agua Dulce
 15.4 - Garantizar la conservación de los ecosistemas de montaña</v>
      </c>
      <c r="G14" s="305"/>
      <c r="H14" s="305"/>
      <c r="I14" s="305"/>
      <c r="J14" s="305"/>
      <c r="K14" s="305"/>
      <c r="L14" s="305"/>
      <c r="M14" s="306"/>
    </row>
    <row r="15" spans="1:13" ht="15.75" x14ac:dyDescent="0.25">
      <c r="A15" s="371" t="s">
        <v>605</v>
      </c>
      <c r="B15" s="64" t="s">
        <v>47</v>
      </c>
      <c r="C15" s="365" t="str">
        <f>'Plan de acción'!AW39</f>
        <v>Ambiental
 Territorial</v>
      </c>
      <c r="D15" s="305"/>
      <c r="E15" s="305"/>
      <c r="F15" s="305"/>
      <c r="G15" s="305"/>
      <c r="H15" s="305"/>
      <c r="I15" s="305"/>
      <c r="J15" s="305"/>
      <c r="K15" s="305"/>
      <c r="L15" s="305"/>
      <c r="M15" s="306"/>
    </row>
    <row r="16" spans="1:13" ht="15.75" x14ac:dyDescent="0.25">
      <c r="A16" s="372"/>
      <c r="B16" s="65" t="s">
        <v>698</v>
      </c>
      <c r="C16" s="365" t="str">
        <f>'Plan de acción'!AS39</f>
        <v>Sumatoria de hectáreas con Pago por Servicios Ambientales en el Distrito Capital.</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t="s">
        <v>617</v>
      </c>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31.5" x14ac:dyDescent="0.25">
      <c r="A29" s="372"/>
      <c r="B29" s="63"/>
      <c r="C29" s="91" t="s">
        <v>627</v>
      </c>
      <c r="D29" s="92" t="str">
        <f>'Plan de acción'!BA39</f>
        <v>561,6</v>
      </c>
      <c r="E29" s="47"/>
      <c r="F29" s="79" t="s">
        <v>628</v>
      </c>
      <c r="G29" s="85">
        <f>'Plan de acción'!BB39</f>
        <v>2022</v>
      </c>
      <c r="H29" s="47"/>
      <c r="I29" s="79" t="s">
        <v>629</v>
      </c>
      <c r="J29" s="50" t="s">
        <v>991</v>
      </c>
      <c r="K29" s="37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2032</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acción'!BE39</f>
        <v>1050</v>
      </c>
      <c r="E36" s="50">
        <v>2023</v>
      </c>
      <c r="F36" s="157">
        <f>'Plan de acción'!BF39</f>
        <v>1050</v>
      </c>
      <c r="G36" s="50">
        <v>2024</v>
      </c>
      <c r="H36" s="157">
        <f>'Plan de acción'!BG39</f>
        <v>1050</v>
      </c>
      <c r="I36" s="50">
        <v>2025</v>
      </c>
      <c r="J36" s="157">
        <f>'Plan de acción'!BH39</f>
        <v>1050</v>
      </c>
      <c r="K36" s="50">
        <v>2026</v>
      </c>
      <c r="L36" s="157">
        <f>'Plan de acción'!BI39</f>
        <v>1050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acción'!BJ39</f>
        <v>1050</v>
      </c>
      <c r="E38" s="50">
        <v>2028</v>
      </c>
      <c r="F38" s="157">
        <f>'Plan de acción'!BK39</f>
        <v>1050</v>
      </c>
      <c r="G38" s="50">
        <v>2029</v>
      </c>
      <c r="H38" s="157">
        <f>'Plan de acción'!BL39</f>
        <v>1050</v>
      </c>
      <c r="I38" s="50">
        <v>2030</v>
      </c>
      <c r="J38" s="157">
        <f>'Plan de acción'!BM39</f>
        <v>1050</v>
      </c>
      <c r="K38" s="50">
        <v>2031</v>
      </c>
      <c r="L38" s="157">
        <f>'Plan de acción'!BN39</f>
        <v>1050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acción'!BO39</f>
        <v>0</v>
      </c>
      <c r="E40" s="50">
        <v>2033</v>
      </c>
      <c r="F40" s="50">
        <f>'Plan de acción'!BP39</f>
        <v>0</v>
      </c>
      <c r="G40" s="50">
        <v>2034</v>
      </c>
      <c r="H40" s="50">
        <f>'Plan de acción'!BQ39</f>
        <v>0</v>
      </c>
      <c r="I40" s="50">
        <v>2035</v>
      </c>
      <c r="J40" s="50">
        <f>'Plan de acción'!BR39</f>
        <v>0</v>
      </c>
      <c r="K40" s="50">
        <v>2036</v>
      </c>
      <c r="L40" s="50">
        <f>'Plan de acción'!BS39</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acción'!BT39</f>
        <v>0</v>
      </c>
      <c r="E42" s="50">
        <v>2038</v>
      </c>
      <c r="F42" s="50">
        <f>'Plan de acción'!BU39</f>
        <v>0</v>
      </c>
      <c r="G42" s="50">
        <v>2039</v>
      </c>
      <c r="H42" s="50">
        <f>'Plan de acción'!BV39</f>
        <v>0</v>
      </c>
      <c r="I42" s="50">
        <v>2040</v>
      </c>
      <c r="J42" s="50">
        <f>'Plan de acción'!BW39</f>
        <v>0</v>
      </c>
      <c r="K42" s="50">
        <v>2041</v>
      </c>
      <c r="L42" s="50">
        <f>'Plan de acción'!BX39</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acción'!BY39</f>
        <v>0</v>
      </c>
      <c r="E44" s="50">
        <v>2043</v>
      </c>
      <c r="F44" s="50">
        <f>'Plan de acción'!BZ39</f>
        <v>0</v>
      </c>
      <c r="G44" s="50">
        <v>2044</v>
      </c>
      <c r="H44" s="50">
        <f>'Plan de acción'!CA39</f>
        <v>0</v>
      </c>
      <c r="I44" s="50">
        <v>2045</v>
      </c>
      <c r="J44" s="50">
        <f>'Plan de acción'!CB39</f>
        <v>0</v>
      </c>
      <c r="K44" s="50">
        <v>2046</v>
      </c>
      <c r="L44" s="50">
        <f>'Plan de acción'!CC39</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acción'!CD39</f>
        <v>0</v>
      </c>
      <c r="E46" s="50">
        <v>2048</v>
      </c>
      <c r="F46" s="50">
        <f>'Plan de acción'!CE39</f>
        <v>0</v>
      </c>
      <c r="G46" s="50">
        <v>2049</v>
      </c>
      <c r="H46" s="50">
        <f>'Plan de acción'!CF39</f>
        <v>0</v>
      </c>
      <c r="I46" s="50">
        <v>2050</v>
      </c>
      <c r="J46" s="50"/>
      <c r="K46" s="50"/>
      <c r="L46" s="400">
        <f>'Plan de acción'!CG39</f>
        <v>10500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t="s">
        <v>976</v>
      </c>
      <c r="H49" s="318"/>
      <c r="I49" s="318"/>
      <c r="J49" s="311"/>
      <c r="K49" s="101" t="s">
        <v>668</v>
      </c>
      <c r="L49" s="380"/>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992</v>
      </c>
      <c r="D52" s="305"/>
      <c r="E52" s="305"/>
      <c r="F52" s="305"/>
      <c r="G52" s="305"/>
      <c r="H52" s="305"/>
      <c r="I52" s="305"/>
      <c r="J52" s="305"/>
      <c r="K52" s="305"/>
      <c r="L52" s="305"/>
      <c r="M52" s="306"/>
    </row>
    <row r="53" spans="1:13" ht="31.5" x14ac:dyDescent="0.25">
      <c r="A53" s="372"/>
      <c r="B53" s="65" t="s">
        <v>704</v>
      </c>
      <c r="C53" s="365" t="s">
        <v>993</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acción'!FT39</f>
        <v>Iván Darío Melo Cuellar</v>
      </c>
      <c r="D56" s="305"/>
      <c r="E56" s="305"/>
      <c r="F56" s="305"/>
      <c r="G56" s="305"/>
      <c r="H56" s="305"/>
      <c r="I56" s="305"/>
      <c r="J56" s="305"/>
      <c r="K56" s="305"/>
      <c r="L56" s="305"/>
      <c r="M56" s="306"/>
    </row>
    <row r="57" spans="1:13" ht="15.75" x14ac:dyDescent="0.25">
      <c r="A57" s="372"/>
      <c r="B57" s="105" t="s">
        <v>676</v>
      </c>
      <c r="C57" s="365" t="s">
        <v>969</v>
      </c>
      <c r="D57" s="305"/>
      <c r="E57" s="305"/>
      <c r="F57" s="305"/>
      <c r="G57" s="305"/>
      <c r="H57" s="305"/>
      <c r="I57" s="305"/>
      <c r="J57" s="305"/>
      <c r="K57" s="305"/>
      <c r="L57" s="305"/>
      <c r="M57" s="306"/>
    </row>
    <row r="58" spans="1:13" ht="15.75" x14ac:dyDescent="0.25">
      <c r="A58" s="372"/>
      <c r="B58" s="105" t="s">
        <v>678</v>
      </c>
      <c r="C58" s="365" t="str">
        <f>'Plan de acción'!FR39</f>
        <v>Secretaría Distrital de Ambiente</v>
      </c>
      <c r="D58" s="305"/>
      <c r="E58" s="305"/>
      <c r="F58" s="305"/>
      <c r="G58" s="305"/>
      <c r="H58" s="305"/>
      <c r="I58" s="305"/>
      <c r="J58" s="305"/>
      <c r="K58" s="305"/>
      <c r="L58" s="305"/>
      <c r="M58" s="306"/>
    </row>
    <row r="59" spans="1:13" ht="15.75" x14ac:dyDescent="0.25">
      <c r="A59" s="372"/>
      <c r="B59" s="106" t="s">
        <v>679</v>
      </c>
      <c r="C59" s="365" t="str">
        <f>'Plan de acción'!FS39</f>
        <v>Subdirección de Ecosistemas y Ruralidad</v>
      </c>
      <c r="D59" s="305"/>
      <c r="E59" s="305"/>
      <c r="F59" s="305"/>
      <c r="G59" s="305"/>
      <c r="H59" s="305"/>
      <c r="I59" s="305"/>
      <c r="J59" s="305"/>
      <c r="K59" s="305"/>
      <c r="L59" s="305"/>
      <c r="M59" s="306"/>
    </row>
    <row r="60" spans="1:13" ht="15.75" x14ac:dyDescent="0.25">
      <c r="A60" s="372"/>
      <c r="B60" s="105" t="s">
        <v>680</v>
      </c>
      <c r="C60" s="381" t="str">
        <f>'Plan de acción'!FV39</f>
        <v>ivan.melo@ambientebogota.gov.co</v>
      </c>
      <c r="D60" s="305"/>
      <c r="E60" s="305"/>
      <c r="F60" s="305"/>
      <c r="G60" s="305"/>
      <c r="H60" s="305"/>
      <c r="I60" s="305"/>
      <c r="J60" s="305"/>
      <c r="K60" s="305"/>
      <c r="L60" s="305"/>
      <c r="M60" s="306"/>
    </row>
    <row r="61" spans="1:13" ht="15.75" x14ac:dyDescent="0.25">
      <c r="A61" s="373"/>
      <c r="B61" s="105" t="s">
        <v>681</v>
      </c>
      <c r="C61" s="365">
        <v>3778899</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1C232"/>
    <outlinePr summaryBelow="0" summaryRight="0"/>
  </sheetPr>
  <dimension ref="A1:M65"/>
  <sheetViews>
    <sheetView topLeftCell="A45"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994</v>
      </c>
      <c r="C1" s="305"/>
      <c r="D1" s="305"/>
      <c r="E1" s="305"/>
      <c r="F1" s="305"/>
      <c r="G1" s="305"/>
      <c r="H1" s="305"/>
      <c r="I1" s="305"/>
      <c r="J1" s="305"/>
      <c r="K1" s="305"/>
      <c r="L1" s="305"/>
      <c r="M1" s="306"/>
    </row>
    <row r="2" spans="1:13" ht="15.75" x14ac:dyDescent="0.25">
      <c r="A2" s="371" t="s">
        <v>588</v>
      </c>
      <c r="B2" s="63" t="s">
        <v>589</v>
      </c>
      <c r="C2" s="365" t="str">
        <f>'Plan de acción'!AR40</f>
        <v>Número de acciones para reducir la vulnerabilidad en áreas de resiliencia climática y protección por riesgo.</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acción'!AY40</f>
        <v>No</v>
      </c>
      <c r="D4" s="67"/>
      <c r="E4" s="68"/>
      <c r="F4" s="362" t="s">
        <v>59</v>
      </c>
      <c r="G4" s="306"/>
      <c r="H4" s="69" t="str">
        <f>'Plan de acción'!AZ40</f>
        <v>ND</v>
      </c>
      <c r="I4" s="358"/>
      <c r="J4" s="357"/>
      <c r="K4" s="357"/>
      <c r="L4" s="357"/>
      <c r="M4" s="342"/>
    </row>
    <row r="5" spans="1:13" ht="31.5" x14ac:dyDescent="0.25">
      <c r="A5" s="372"/>
      <c r="B5" s="65" t="s">
        <v>593</v>
      </c>
      <c r="C5" s="365" t="s">
        <v>117</v>
      </c>
      <c r="D5" s="305"/>
      <c r="E5" s="305"/>
      <c r="F5" s="305"/>
      <c r="G5" s="305"/>
      <c r="H5" s="305"/>
      <c r="I5" s="305"/>
      <c r="J5" s="305"/>
      <c r="K5" s="305"/>
      <c r="L5" s="305"/>
      <c r="M5" s="306"/>
    </row>
    <row r="6" spans="1:13" ht="15.75" x14ac:dyDescent="0.25">
      <c r="A6" s="372"/>
      <c r="B6" s="65" t="s">
        <v>595</v>
      </c>
      <c r="C6" s="365" t="s">
        <v>117</v>
      </c>
      <c r="D6" s="305"/>
      <c r="E6" s="305"/>
      <c r="F6" s="305"/>
      <c r="G6" s="305"/>
      <c r="H6" s="305"/>
      <c r="I6" s="305"/>
      <c r="J6" s="305"/>
      <c r="K6" s="305"/>
      <c r="L6" s="305"/>
      <c r="M6" s="306"/>
    </row>
    <row r="7" spans="1:13" ht="15.75" x14ac:dyDescent="0.25">
      <c r="A7" s="372"/>
      <c r="B7" s="65" t="s">
        <v>597</v>
      </c>
      <c r="C7" s="365" t="str">
        <f>'Plan de acción'!FQ40</f>
        <v>Ambiente</v>
      </c>
      <c r="D7" s="309"/>
      <c r="E7" s="70"/>
      <c r="F7" s="70"/>
      <c r="G7" s="71"/>
      <c r="H7" s="72" t="s">
        <v>62</v>
      </c>
      <c r="I7" s="365" t="str">
        <f>'Plan de acción'!FR40</f>
        <v>Secretaría Distrital de Ambiente</v>
      </c>
      <c r="J7" s="305"/>
      <c r="K7" s="305"/>
      <c r="L7" s="305"/>
      <c r="M7" s="306"/>
    </row>
    <row r="8" spans="1:13" ht="15.75" x14ac:dyDescent="0.25">
      <c r="A8" s="372"/>
      <c r="B8" s="359" t="s">
        <v>599</v>
      </c>
      <c r="C8" s="358" t="s">
        <v>946</v>
      </c>
      <c r="D8" s="346"/>
      <c r="E8" s="73"/>
      <c r="F8" s="358" t="s">
        <v>995</v>
      </c>
      <c r="G8" s="346"/>
      <c r="H8" s="73"/>
      <c r="I8" s="426" t="s">
        <v>961</v>
      </c>
      <c r="J8" s="346"/>
      <c r="K8" s="47"/>
      <c r="L8" s="426" t="s">
        <v>996</v>
      </c>
      <c r="M8" s="342"/>
    </row>
    <row r="9" spans="1:13" ht="15.75" x14ac:dyDescent="0.25">
      <c r="A9" s="372"/>
      <c r="B9" s="300"/>
      <c r="C9" s="360" t="s">
        <v>62</v>
      </c>
      <c r="D9" s="361"/>
      <c r="E9" s="47"/>
      <c r="F9" s="360" t="s">
        <v>62</v>
      </c>
      <c r="G9" s="361"/>
      <c r="H9" s="47"/>
      <c r="I9" s="360" t="s">
        <v>62</v>
      </c>
      <c r="J9" s="361"/>
      <c r="K9" s="47"/>
      <c r="L9" s="360" t="s">
        <v>62</v>
      </c>
      <c r="M9" s="363"/>
    </row>
    <row r="10" spans="1:13" ht="28.5" customHeight="1" x14ac:dyDescent="0.25">
      <c r="A10" s="372"/>
      <c r="B10" s="301"/>
      <c r="C10" s="358" t="s">
        <v>997</v>
      </c>
      <c r="D10" s="346"/>
      <c r="E10" s="74"/>
      <c r="F10" s="358"/>
      <c r="G10" s="346"/>
      <c r="H10" s="74"/>
      <c r="I10" s="358"/>
      <c r="J10" s="346"/>
      <c r="K10" s="74"/>
      <c r="L10" s="358"/>
      <c r="M10" s="342"/>
    </row>
    <row r="11" spans="1:13" ht="147" customHeight="1" x14ac:dyDescent="0.25">
      <c r="A11" s="372"/>
      <c r="B11" s="65" t="s">
        <v>603</v>
      </c>
      <c r="C11" s="399" t="s">
        <v>998</v>
      </c>
      <c r="D11" s="305"/>
      <c r="E11" s="305"/>
      <c r="F11" s="305"/>
      <c r="G11" s="305"/>
      <c r="H11" s="305"/>
      <c r="I11" s="305"/>
      <c r="J11" s="305"/>
      <c r="K11" s="305"/>
      <c r="L11" s="305"/>
      <c r="M11" s="306"/>
    </row>
    <row r="12" spans="1:13" ht="330.75" customHeight="1" x14ac:dyDescent="0.25">
      <c r="A12" s="372"/>
      <c r="B12" s="65" t="s">
        <v>692</v>
      </c>
      <c r="C12" s="427" t="s">
        <v>1313</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acción'!AU40</f>
        <v>13. Acción por el clima</v>
      </c>
      <c r="D14" s="306"/>
      <c r="E14" s="75" t="s">
        <v>697</v>
      </c>
      <c r="F14" s="365" t="str">
        <f>'Plan de acción'!AV40</f>
        <v>13.1 - Fortalecer la resiliencia y la capacidad de adaptación a los desastres relacionados con el clima</v>
      </c>
      <c r="G14" s="305"/>
      <c r="H14" s="305"/>
      <c r="I14" s="305"/>
      <c r="J14" s="305"/>
      <c r="K14" s="305"/>
      <c r="L14" s="305"/>
      <c r="M14" s="306"/>
    </row>
    <row r="15" spans="1:13" ht="15.75" x14ac:dyDescent="0.25">
      <c r="A15" s="371" t="s">
        <v>605</v>
      </c>
      <c r="B15" s="64" t="s">
        <v>47</v>
      </c>
      <c r="C15" s="365" t="str">
        <f>'Plan de acción'!AW40</f>
        <v>Ambiental
 Territorial</v>
      </c>
      <c r="D15" s="305"/>
      <c r="E15" s="305"/>
      <c r="F15" s="305"/>
      <c r="G15" s="305"/>
      <c r="H15" s="305"/>
      <c r="I15" s="305"/>
      <c r="J15" s="305"/>
      <c r="K15" s="305"/>
      <c r="L15" s="305"/>
      <c r="M15" s="306"/>
    </row>
    <row r="16" spans="1:13" ht="15.75" x14ac:dyDescent="0.25">
      <c r="A16" s="372"/>
      <c r="B16" s="65" t="s">
        <v>698</v>
      </c>
      <c r="C16" s="365" t="str">
        <f>'Plan de acción'!AS40</f>
        <v>Sumatoria de acciones para reducir la vulnerabilidad en áreas de resiliencia climática y protección por riesgo.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acción'!BA40</f>
        <v>ND</v>
      </c>
      <c r="E29" s="47"/>
      <c r="F29" s="79" t="s">
        <v>628</v>
      </c>
      <c r="G29" s="85" t="str">
        <f>'Plan de acción'!BB40</f>
        <v>ND</v>
      </c>
      <c r="H29" s="47"/>
      <c r="I29" s="79" t="s">
        <v>629</v>
      </c>
      <c r="J29" s="50"/>
      <c r="K29" s="35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acción'!BE40</f>
        <v>0</v>
      </c>
      <c r="E36" s="50">
        <v>2023</v>
      </c>
      <c r="F36" s="50">
        <f>'Plan de acción'!BF40</f>
        <v>2</v>
      </c>
      <c r="G36" s="50">
        <v>2024</v>
      </c>
      <c r="H36" s="50">
        <f>'Plan de acción'!BG40</f>
        <v>2</v>
      </c>
      <c r="I36" s="50">
        <v>2025</v>
      </c>
      <c r="J36" s="50">
        <f>'Plan de acción'!BH40</f>
        <v>4</v>
      </c>
      <c r="K36" s="50">
        <v>2026</v>
      </c>
      <c r="L36" s="50">
        <f>'Plan de acción'!BI40</f>
        <v>4</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acción'!BJ40</f>
        <v>4</v>
      </c>
      <c r="E38" s="50">
        <v>2028</v>
      </c>
      <c r="F38" s="50">
        <f>'Plan de acción'!BK40</f>
        <v>4</v>
      </c>
      <c r="G38" s="50">
        <v>2029</v>
      </c>
      <c r="H38" s="50">
        <f>'Plan de acción'!BL40</f>
        <v>4</v>
      </c>
      <c r="I38" s="50">
        <v>2030</v>
      </c>
      <c r="J38" s="50">
        <f>'Plan de acción'!BM40</f>
        <v>4</v>
      </c>
      <c r="K38" s="50">
        <v>2031</v>
      </c>
      <c r="L38" s="50">
        <f>'Plan de acción'!BN40</f>
        <v>4</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acción'!BO40</f>
        <v>4</v>
      </c>
      <c r="E40" s="50">
        <v>2033</v>
      </c>
      <c r="F40" s="50">
        <f>'Plan de acción'!BP40</f>
        <v>4</v>
      </c>
      <c r="G40" s="50">
        <v>2034</v>
      </c>
      <c r="H40" s="50">
        <f>'Plan de acción'!BQ40</f>
        <v>4</v>
      </c>
      <c r="I40" s="50">
        <v>2035</v>
      </c>
      <c r="J40" s="50">
        <f>'Plan de acción'!BR40</f>
        <v>4</v>
      </c>
      <c r="K40" s="50">
        <v>2036</v>
      </c>
      <c r="L40" s="50">
        <f>'Plan de acción'!BS40</f>
        <v>4</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acción'!BT40</f>
        <v>4</v>
      </c>
      <c r="E42" s="50">
        <v>2038</v>
      </c>
      <c r="F42" s="50">
        <f>'Plan de acción'!BU40</f>
        <v>4</v>
      </c>
      <c r="G42" s="50">
        <v>2039</v>
      </c>
      <c r="H42" s="50">
        <f>'Plan de acción'!BV40</f>
        <v>4</v>
      </c>
      <c r="I42" s="50">
        <v>2040</v>
      </c>
      <c r="J42" s="50">
        <f>'Plan de acción'!BW40</f>
        <v>4</v>
      </c>
      <c r="K42" s="50">
        <v>2041</v>
      </c>
      <c r="L42" s="50">
        <f>'Plan de acción'!BX40</f>
        <v>4</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acción'!BY40</f>
        <v>4</v>
      </c>
      <c r="E44" s="50">
        <v>2043</v>
      </c>
      <c r="F44" s="50">
        <f>'Plan de acción'!BZ40</f>
        <v>4</v>
      </c>
      <c r="G44" s="50">
        <v>2044</v>
      </c>
      <c r="H44" s="50">
        <f>'Plan de acción'!CA40</f>
        <v>4</v>
      </c>
      <c r="I44" s="50">
        <v>2045</v>
      </c>
      <c r="J44" s="50">
        <f>'Plan de acción'!CB40</f>
        <v>4</v>
      </c>
      <c r="K44" s="50">
        <v>2046</v>
      </c>
      <c r="L44" s="50">
        <f>'Plan de acción'!CC40</f>
        <v>4</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acción'!CD40</f>
        <v>4</v>
      </c>
      <c r="E46" s="50">
        <v>2048</v>
      </c>
      <c r="F46" s="50">
        <f>'Plan de acción'!CE40</f>
        <v>4</v>
      </c>
      <c r="G46" s="50">
        <v>2049</v>
      </c>
      <c r="H46" s="50">
        <f>'Plan de acción'!CF40</f>
        <v>4</v>
      </c>
      <c r="I46" s="50">
        <v>2050</v>
      </c>
      <c r="J46" s="50"/>
      <c r="K46" s="50"/>
      <c r="L46" s="366">
        <f>'Plan de acción'!CG40</f>
        <v>104</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1000</v>
      </c>
      <c r="D52" s="305"/>
      <c r="E52" s="305"/>
      <c r="F52" s="305"/>
      <c r="G52" s="305"/>
      <c r="H52" s="305"/>
      <c r="I52" s="305"/>
      <c r="J52" s="305"/>
      <c r="K52" s="305"/>
      <c r="L52" s="305"/>
      <c r="M52" s="306"/>
    </row>
    <row r="53" spans="1:13" ht="31.5" x14ac:dyDescent="0.25">
      <c r="A53" s="372"/>
      <c r="B53" s="65" t="s">
        <v>704</v>
      </c>
      <c r="C53" s="365" t="s">
        <v>1001</v>
      </c>
      <c r="D53" s="305"/>
      <c r="E53" s="305"/>
      <c r="F53" s="305"/>
      <c r="G53" s="305"/>
      <c r="H53" s="305"/>
      <c r="I53" s="305"/>
      <c r="J53" s="305"/>
      <c r="K53" s="305"/>
      <c r="L53" s="305"/>
      <c r="M53" s="306"/>
    </row>
    <row r="54" spans="1:13" ht="15.75" x14ac:dyDescent="0.25">
      <c r="A54" s="372"/>
      <c r="B54" s="65" t="s">
        <v>672</v>
      </c>
      <c r="C54" s="365" t="s">
        <v>1002</v>
      </c>
      <c r="D54" s="305"/>
      <c r="E54" s="305"/>
      <c r="F54" s="305"/>
      <c r="G54" s="305"/>
      <c r="H54" s="305"/>
      <c r="I54" s="305"/>
      <c r="J54" s="305"/>
      <c r="K54" s="305"/>
      <c r="L54" s="305"/>
      <c r="M54" s="306"/>
    </row>
    <row r="55" spans="1:13" ht="15.75" x14ac:dyDescent="0.25">
      <c r="A55" s="374"/>
      <c r="B55" s="65" t="s">
        <v>673</v>
      </c>
      <c r="C55" s="365" t="s">
        <v>1003</v>
      </c>
      <c r="D55" s="305"/>
      <c r="E55" s="305"/>
      <c r="F55" s="305"/>
      <c r="G55" s="305"/>
      <c r="H55" s="305"/>
      <c r="I55" s="305"/>
      <c r="J55" s="305"/>
      <c r="K55" s="305"/>
      <c r="L55" s="305"/>
      <c r="M55" s="306"/>
    </row>
    <row r="56" spans="1:13" ht="15.75" x14ac:dyDescent="0.25">
      <c r="A56" s="371" t="s">
        <v>674</v>
      </c>
      <c r="B56" s="105" t="s">
        <v>675</v>
      </c>
      <c r="C56" s="365" t="str">
        <f>'Plan de acción'!FT40</f>
        <v>Edgar Emilio Rodríguez Bastidas</v>
      </c>
      <c r="D56" s="305"/>
      <c r="E56" s="305"/>
      <c r="F56" s="305"/>
      <c r="G56" s="305"/>
      <c r="H56" s="305"/>
      <c r="I56" s="305"/>
      <c r="J56" s="305"/>
      <c r="K56" s="305"/>
      <c r="L56" s="305"/>
      <c r="M56" s="306"/>
    </row>
    <row r="57" spans="1:13" ht="15.75" x14ac:dyDescent="0.25">
      <c r="A57" s="372"/>
      <c r="B57" s="105" t="s">
        <v>676</v>
      </c>
      <c r="C57" s="365" t="s">
        <v>1004</v>
      </c>
      <c r="D57" s="305"/>
      <c r="E57" s="305"/>
      <c r="F57" s="305"/>
      <c r="G57" s="305"/>
      <c r="H57" s="305"/>
      <c r="I57" s="305"/>
      <c r="J57" s="305"/>
      <c r="K57" s="305"/>
      <c r="L57" s="305"/>
      <c r="M57" s="306"/>
    </row>
    <row r="58" spans="1:13" ht="15.75" x14ac:dyDescent="0.25">
      <c r="A58" s="372"/>
      <c r="B58" s="105" t="s">
        <v>678</v>
      </c>
      <c r="C58" s="365" t="str">
        <f>'Plan de acción'!FR40</f>
        <v>Secretaría Distrital de Ambiente</v>
      </c>
      <c r="D58" s="305"/>
      <c r="E58" s="305"/>
      <c r="F58" s="305"/>
      <c r="G58" s="305"/>
      <c r="H58" s="305"/>
      <c r="I58" s="305"/>
      <c r="J58" s="305"/>
      <c r="K58" s="305"/>
      <c r="L58" s="305"/>
      <c r="M58" s="306"/>
    </row>
    <row r="59" spans="1:13" ht="15.75" x14ac:dyDescent="0.25">
      <c r="A59" s="372"/>
      <c r="B59" s="106" t="s">
        <v>679</v>
      </c>
      <c r="C59" s="365" t="str">
        <f>'Plan de acción'!FS40</f>
        <v>Dirección de Gestión Ambiental (Grupo Zonas de Alto Riesgo no Mitigable)</v>
      </c>
      <c r="D59" s="305"/>
      <c r="E59" s="305"/>
      <c r="F59" s="305"/>
      <c r="G59" s="305"/>
      <c r="H59" s="305"/>
      <c r="I59" s="305"/>
      <c r="J59" s="305"/>
      <c r="K59" s="305"/>
      <c r="L59" s="305"/>
      <c r="M59" s="306"/>
    </row>
    <row r="60" spans="1:13" ht="15.75" x14ac:dyDescent="0.25">
      <c r="A60" s="372"/>
      <c r="B60" s="105" t="s">
        <v>680</v>
      </c>
      <c r="C60" s="370" t="str">
        <f>'Plan de acción'!FV40</f>
        <v>emilio.rodriguez@ambientebogota.gov.co</v>
      </c>
      <c r="D60" s="305"/>
      <c r="E60" s="305"/>
      <c r="F60" s="305"/>
      <c r="G60" s="305"/>
      <c r="H60" s="305"/>
      <c r="I60" s="305"/>
      <c r="J60" s="305"/>
      <c r="K60" s="305"/>
      <c r="L60" s="305"/>
      <c r="M60" s="306"/>
    </row>
    <row r="61" spans="1:13" ht="15.75" x14ac:dyDescent="0.25">
      <c r="A61" s="373"/>
      <c r="B61" s="105" t="s">
        <v>681</v>
      </c>
      <c r="C61" s="365">
        <v>0</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D966"/>
    <outlinePr summaryBelow="0" summaryRight="0"/>
  </sheetPr>
  <dimension ref="A1:M65"/>
  <sheetViews>
    <sheetView topLeftCell="A24"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5" width="11.125" customWidth="1"/>
  </cols>
  <sheetData>
    <row r="1" spans="1:13" ht="15.75" x14ac:dyDescent="0.25">
      <c r="A1" s="61"/>
      <c r="B1" s="375" t="s">
        <v>1005</v>
      </c>
      <c r="C1" s="305"/>
      <c r="D1" s="305"/>
      <c r="E1" s="305"/>
      <c r="F1" s="305"/>
      <c r="G1" s="305"/>
      <c r="H1" s="305"/>
      <c r="I1" s="305"/>
      <c r="J1" s="305"/>
      <c r="K1" s="305"/>
      <c r="L1" s="305"/>
      <c r="M1" s="306"/>
    </row>
    <row r="2" spans="1:13" ht="15.75" x14ac:dyDescent="0.25">
      <c r="A2" s="371" t="s">
        <v>588</v>
      </c>
      <c r="B2" s="63" t="s">
        <v>589</v>
      </c>
      <c r="C2" s="365" t="str">
        <f>'Plan de acción'!AR41</f>
        <v>Número de acciones para la protección y el manejo de fuentes hídricas, aguas lluvias y de escorrentía.</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78.75" x14ac:dyDescent="0.25">
      <c r="A4" s="372"/>
      <c r="B4" s="65" t="s">
        <v>58</v>
      </c>
      <c r="C4" s="66" t="str">
        <f>'Plan de acción'!AY41</f>
        <v>Si</v>
      </c>
      <c r="D4" s="67"/>
      <c r="E4" s="68"/>
      <c r="F4" s="362" t="s">
        <v>59</v>
      </c>
      <c r="G4" s="306"/>
      <c r="H4" s="69" t="str">
        <f>'Plan de acción'!AZ41</f>
        <v>200
201
276
287
288</v>
      </c>
      <c r="I4" s="378"/>
      <c r="J4" s="357"/>
      <c r="K4" s="357"/>
      <c r="L4" s="357"/>
      <c r="M4" s="342"/>
    </row>
    <row r="5" spans="1:13" ht="31.5" x14ac:dyDescent="0.25">
      <c r="A5" s="372"/>
      <c r="B5" s="65" t="s">
        <v>593</v>
      </c>
      <c r="C5" s="364" t="s">
        <v>1006</v>
      </c>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acción'!FQ41</f>
        <v>Ambiente</v>
      </c>
      <c r="D7" s="309"/>
      <c r="E7" s="70"/>
      <c r="F7" s="70"/>
      <c r="G7" s="71"/>
      <c r="H7" s="72" t="s">
        <v>62</v>
      </c>
      <c r="I7" s="365" t="str">
        <f>'Plan de acción'!FR41</f>
        <v>Secretaría Distrital de Ambiente</v>
      </c>
      <c r="J7" s="305"/>
      <c r="K7" s="305"/>
      <c r="L7" s="305"/>
      <c r="M7" s="306"/>
    </row>
    <row r="8" spans="1:13" ht="16.5" x14ac:dyDescent="0.3">
      <c r="A8" s="372"/>
      <c r="B8" s="359" t="s">
        <v>599</v>
      </c>
      <c r="C8" s="429" t="s">
        <v>265</v>
      </c>
      <c r="D8" s="309"/>
      <c r="E8" s="172"/>
      <c r="F8" s="429" t="s">
        <v>1007</v>
      </c>
      <c r="G8" s="309"/>
      <c r="H8" s="172"/>
      <c r="I8" s="435" t="s">
        <v>826</v>
      </c>
      <c r="J8" s="309"/>
      <c r="K8" s="172"/>
      <c r="L8" s="435"/>
      <c r="M8" s="309"/>
    </row>
    <row r="9" spans="1:13" ht="15.75" x14ac:dyDescent="0.25">
      <c r="A9" s="372"/>
      <c r="B9" s="300"/>
      <c r="C9" s="430" t="s">
        <v>62</v>
      </c>
      <c r="D9" s="361"/>
      <c r="E9" s="47"/>
      <c r="F9" s="360" t="s">
        <v>62</v>
      </c>
      <c r="G9" s="361"/>
      <c r="H9" s="47"/>
      <c r="I9" s="432" t="s">
        <v>62</v>
      </c>
      <c r="J9" s="433"/>
      <c r="K9" s="434" t="s">
        <v>62</v>
      </c>
      <c r="L9" s="433"/>
      <c r="M9" s="173"/>
    </row>
    <row r="10" spans="1:13" ht="15.75" x14ac:dyDescent="0.25">
      <c r="A10" s="372"/>
      <c r="B10" s="301"/>
      <c r="C10" s="431"/>
      <c r="D10" s="346"/>
      <c r="E10" s="74"/>
      <c r="F10" s="378"/>
      <c r="G10" s="346"/>
      <c r="H10" s="74"/>
      <c r="I10" s="378"/>
      <c r="J10" s="346"/>
      <c r="K10" s="74"/>
      <c r="L10" s="378"/>
      <c r="M10" s="342"/>
    </row>
    <row r="11" spans="1:13" ht="51.75" customHeight="1" x14ac:dyDescent="0.25">
      <c r="A11" s="372"/>
      <c r="B11" s="65" t="s">
        <v>603</v>
      </c>
      <c r="C11" s="427" t="s">
        <v>1008</v>
      </c>
      <c r="D11" s="305"/>
      <c r="E11" s="305"/>
      <c r="F11" s="305"/>
      <c r="G11" s="305"/>
      <c r="H11" s="305"/>
      <c r="I11" s="305"/>
      <c r="J11" s="305"/>
      <c r="K11" s="305"/>
      <c r="L11" s="305"/>
      <c r="M11" s="306"/>
    </row>
    <row r="12" spans="1:13" ht="409.6" customHeight="1" x14ac:dyDescent="0.25">
      <c r="A12" s="372"/>
      <c r="B12" s="65" t="s">
        <v>692</v>
      </c>
      <c r="C12" s="427" t="s">
        <v>1009</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acción'!AU41</f>
        <v>6. Agua limpia y saneamiento
11. Ciudades y comunidades sostenibles
15. Vida de ecosistemas terrestres</v>
      </c>
      <c r="D14" s="306"/>
      <c r="E14" s="75" t="s">
        <v>697</v>
      </c>
      <c r="F14" s="365" t="str">
        <f>'Plan de acción'!AV41</f>
        <v>6.4 - Aumentar la eficiencia en el uso del agua y asegurar los suministros de agua dulce
11.3 - Urbanización inclusiva y sostenible
11.4 - Proteger el patrimonio cultural y natural del mundo
15.1 - Conservar y Restaurar los Ecosistemas Terrestres y de Agua Dulce
15.2 - Administrar de manera sostenible todos los bosque
15.3 - Detener la desertificación y restaurar la tierra degradada</v>
      </c>
      <c r="G14" s="305"/>
      <c r="H14" s="305"/>
      <c r="I14" s="305"/>
      <c r="J14" s="305"/>
      <c r="K14" s="305"/>
      <c r="L14" s="305"/>
      <c r="M14" s="306"/>
    </row>
    <row r="15" spans="1:13" ht="15.75" x14ac:dyDescent="0.25">
      <c r="A15" s="371" t="s">
        <v>605</v>
      </c>
      <c r="B15" s="64" t="s">
        <v>47</v>
      </c>
      <c r="C15" s="365" t="str">
        <f>'Plan de acción'!AW41</f>
        <v>Ambiental
Territorial</v>
      </c>
      <c r="D15" s="305"/>
      <c r="E15" s="305"/>
      <c r="F15" s="305"/>
      <c r="G15" s="305"/>
      <c r="H15" s="305"/>
      <c r="I15" s="305"/>
      <c r="J15" s="305"/>
      <c r="K15" s="305"/>
      <c r="L15" s="305"/>
      <c r="M15" s="306"/>
    </row>
    <row r="16" spans="1:13" ht="15.75" x14ac:dyDescent="0.25">
      <c r="A16" s="372"/>
      <c r="B16" s="65" t="s">
        <v>698</v>
      </c>
      <c r="C16" s="365" t="str">
        <f>'Plan de acción'!AS41</f>
        <v>Sumatoria de acciones para la protección y el manejo de fuentes hídricas, aguas lluvias y de escorrentía.</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752</v>
      </c>
      <c r="E22" s="79" t="s">
        <v>618</v>
      </c>
      <c r="F22" s="436" t="s">
        <v>999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39">
        <v>95</v>
      </c>
      <c r="E29" s="47"/>
      <c r="F29" s="79" t="s">
        <v>628</v>
      </c>
      <c r="G29" s="50">
        <v>2022</v>
      </c>
      <c r="H29" s="47"/>
      <c r="I29" s="79" t="s">
        <v>629</v>
      </c>
      <c r="J29" s="50"/>
      <c r="K29" s="37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v>1</v>
      </c>
      <c r="E36" s="50">
        <v>2023</v>
      </c>
      <c r="F36" s="50">
        <f>'Plan de acción'!BF41</f>
        <v>36</v>
      </c>
      <c r="G36" s="50">
        <v>2024</v>
      </c>
      <c r="H36" s="50">
        <f>'Plan de acción'!BG41</f>
        <v>41</v>
      </c>
      <c r="I36" s="50">
        <v>2025</v>
      </c>
      <c r="J36" s="50">
        <f>'Plan de acción'!BH41</f>
        <v>46</v>
      </c>
      <c r="K36" s="50">
        <v>2026</v>
      </c>
      <c r="L36" s="50">
        <f>'Plan de acción'!BI41</f>
        <v>100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acción'!BJ41</f>
        <v>56</v>
      </c>
      <c r="E38" s="50">
        <v>2028</v>
      </c>
      <c r="F38" s="50">
        <f>'Plan de acción'!BK41</f>
        <v>61</v>
      </c>
      <c r="G38" s="50">
        <v>2029</v>
      </c>
      <c r="H38" s="50">
        <f>'Plan de acción'!BL41</f>
        <v>66</v>
      </c>
      <c r="I38" s="50">
        <v>2030</v>
      </c>
      <c r="J38" s="50">
        <f>'Plan de acción'!BM41</f>
        <v>6</v>
      </c>
      <c r="K38" s="50">
        <v>2031</v>
      </c>
      <c r="L38" s="50">
        <f>'Plan de acción'!BN41</f>
        <v>234</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acción'!BO41</f>
        <v>6</v>
      </c>
      <c r="E40" s="50">
        <v>2033</v>
      </c>
      <c r="F40" s="50">
        <f>'Plan de acción'!BP41</f>
        <v>6</v>
      </c>
      <c r="G40" s="50">
        <v>2034</v>
      </c>
      <c r="H40" s="50">
        <f>'Plan de acción'!BQ41</f>
        <v>6</v>
      </c>
      <c r="I40" s="50">
        <v>2035</v>
      </c>
      <c r="J40" s="50">
        <f>'Plan de acción'!BR41</f>
        <v>6</v>
      </c>
      <c r="K40" s="50">
        <v>2036</v>
      </c>
      <c r="L40" s="50">
        <f>'Plan de acción'!BS41</f>
        <v>6</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acción'!BT41</f>
        <v>6</v>
      </c>
      <c r="E42" s="50">
        <v>2038</v>
      </c>
      <c r="F42" s="50">
        <f>'Plan de acción'!BU41</f>
        <v>6</v>
      </c>
      <c r="G42" s="50">
        <v>2039</v>
      </c>
      <c r="H42" s="50">
        <f>'Plan de acción'!BV41</f>
        <v>6</v>
      </c>
      <c r="I42" s="50">
        <v>2040</v>
      </c>
      <c r="J42" s="50">
        <f>'Plan de acción'!BW41</f>
        <v>6</v>
      </c>
      <c r="K42" s="50">
        <v>2041</v>
      </c>
      <c r="L42" s="50">
        <f>'Plan de acción'!BX41</f>
        <v>6</v>
      </c>
      <c r="M42" s="50">
        <v>2042</v>
      </c>
    </row>
    <row r="43" spans="1:13" ht="15.75" x14ac:dyDescent="0.25">
      <c r="A43" s="372"/>
      <c r="B43" s="300"/>
      <c r="C43" s="46"/>
      <c r="D43" s="47" t="s">
        <v>656</v>
      </c>
      <c r="E43" s="47"/>
      <c r="F43" s="47" t="s">
        <v>657</v>
      </c>
      <c r="G43" s="47"/>
      <c r="H43" s="50" t="s">
        <v>658</v>
      </c>
      <c r="I43" s="47"/>
      <c r="J43" s="47" t="s">
        <v>659</v>
      </c>
      <c r="K43" s="47"/>
      <c r="L43" s="47" t="s">
        <v>660</v>
      </c>
      <c r="M43" s="48"/>
    </row>
    <row r="44" spans="1:13" ht="15.75" x14ac:dyDescent="0.25">
      <c r="A44" s="372"/>
      <c r="B44" s="300"/>
      <c r="C44" s="46"/>
      <c r="D44" s="50">
        <f>'Plan de acción'!BY41</f>
        <v>6</v>
      </c>
      <c r="E44" s="50">
        <v>2043</v>
      </c>
      <c r="F44" s="50">
        <f>'Plan de acción'!BZ41</f>
        <v>6</v>
      </c>
      <c r="G44" s="50">
        <v>2044</v>
      </c>
      <c r="H44" s="50">
        <f>'Plan de acción'!CA41</f>
        <v>6</v>
      </c>
      <c r="I44" s="50">
        <v>2045</v>
      </c>
      <c r="J44" s="50">
        <f>'Plan de acción'!CB41</f>
        <v>6</v>
      </c>
      <c r="K44" s="50">
        <v>2046</v>
      </c>
      <c r="L44" s="50">
        <f>'Plan de acción'!CC41</f>
        <v>6</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acción'!CD41</f>
        <v>6</v>
      </c>
      <c r="E46" s="50">
        <v>2048</v>
      </c>
      <c r="F46" s="50">
        <f>'Plan de acción'!CE41</f>
        <v>6</v>
      </c>
      <c r="G46" s="50">
        <v>2049</v>
      </c>
      <c r="H46" s="50">
        <f>'Plan de acción'!CF41</f>
        <v>6</v>
      </c>
      <c r="I46" s="50">
        <v>2050</v>
      </c>
      <c r="J46" s="112"/>
      <c r="K46" s="50"/>
      <c r="L46" s="366">
        <f>'Plan de acción'!CG41</f>
        <v>756</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1010</v>
      </c>
      <c r="D52" s="305"/>
      <c r="E52" s="305"/>
      <c r="F52" s="305"/>
      <c r="G52" s="305"/>
      <c r="H52" s="305"/>
      <c r="I52" s="305"/>
      <c r="J52" s="305"/>
      <c r="K52" s="305"/>
      <c r="L52" s="305"/>
      <c r="M52" s="306"/>
    </row>
    <row r="53" spans="1:13" ht="31.5" x14ac:dyDescent="0.25">
      <c r="A53" s="372"/>
      <c r="B53" s="65" t="s">
        <v>704</v>
      </c>
      <c r="C53" s="365" t="s">
        <v>1011</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c r="D55" s="305"/>
      <c r="E55" s="305"/>
      <c r="F55" s="305"/>
      <c r="G55" s="305"/>
      <c r="H55" s="305"/>
      <c r="I55" s="305"/>
      <c r="J55" s="305"/>
      <c r="K55" s="305"/>
      <c r="L55" s="305"/>
      <c r="M55" s="306"/>
    </row>
    <row r="56" spans="1:13" ht="15.75" x14ac:dyDescent="0.25">
      <c r="A56" s="371" t="s">
        <v>674</v>
      </c>
      <c r="B56" s="105" t="s">
        <v>675</v>
      </c>
      <c r="C56" s="365" t="str">
        <f>'Plan de acción'!FT41</f>
        <v>Edgar Emilio Rodríguez Bastidas</v>
      </c>
      <c r="D56" s="305"/>
      <c r="E56" s="305"/>
      <c r="F56" s="305"/>
      <c r="G56" s="305"/>
      <c r="H56" s="305"/>
      <c r="I56" s="305"/>
      <c r="J56" s="305"/>
      <c r="K56" s="305"/>
      <c r="L56" s="305"/>
      <c r="M56" s="306"/>
    </row>
    <row r="57" spans="1:13" ht="15.75" x14ac:dyDescent="0.25">
      <c r="A57" s="372"/>
      <c r="B57" s="105" t="s">
        <v>676</v>
      </c>
      <c r="C57" s="365" t="s">
        <v>1004</v>
      </c>
      <c r="D57" s="305"/>
      <c r="E57" s="305"/>
      <c r="F57" s="305"/>
      <c r="G57" s="305"/>
      <c r="H57" s="305"/>
      <c r="I57" s="305"/>
      <c r="J57" s="305"/>
      <c r="K57" s="305"/>
      <c r="L57" s="305"/>
      <c r="M57" s="306"/>
    </row>
    <row r="58" spans="1:13" ht="15.75" x14ac:dyDescent="0.25">
      <c r="A58" s="372"/>
      <c r="B58" s="105" t="s">
        <v>678</v>
      </c>
      <c r="C58" s="365" t="str">
        <f>'Plan de acción'!FR41</f>
        <v>Secretaría Distrital de Ambiente</v>
      </c>
      <c r="D58" s="305"/>
      <c r="E58" s="305"/>
      <c r="F58" s="305"/>
      <c r="G58" s="305"/>
      <c r="H58" s="305"/>
      <c r="I58" s="305"/>
      <c r="J58" s="305"/>
      <c r="K58" s="305"/>
      <c r="L58" s="305"/>
      <c r="M58" s="306"/>
    </row>
    <row r="59" spans="1:13" ht="15.75" x14ac:dyDescent="0.25">
      <c r="A59" s="372"/>
      <c r="B59" s="106" t="s">
        <v>679</v>
      </c>
      <c r="C59" s="365" t="str">
        <f>'Plan de acción'!FS41</f>
        <v>Dirección de Gestión Ambiental</v>
      </c>
      <c r="D59" s="305"/>
      <c r="E59" s="305"/>
      <c r="F59" s="305"/>
      <c r="G59" s="305"/>
      <c r="H59" s="305"/>
      <c r="I59" s="305"/>
      <c r="J59" s="305"/>
      <c r="K59" s="305"/>
      <c r="L59" s="305"/>
      <c r="M59" s="306"/>
    </row>
    <row r="60" spans="1:13" ht="15.75" x14ac:dyDescent="0.25">
      <c r="A60" s="372"/>
      <c r="B60" s="105" t="s">
        <v>680</v>
      </c>
      <c r="C60" s="381" t="str">
        <f>'Plan de acción'!FV41</f>
        <v>emilio.rodriguez@ambientebogota.gov.co</v>
      </c>
      <c r="D60" s="305"/>
      <c r="E60" s="305"/>
      <c r="F60" s="305"/>
      <c r="G60" s="305"/>
      <c r="H60" s="305"/>
      <c r="I60" s="305"/>
      <c r="J60" s="305"/>
      <c r="K60" s="305"/>
      <c r="L60" s="305"/>
      <c r="M60" s="306"/>
    </row>
    <row r="61" spans="1:13" ht="15.75" x14ac:dyDescent="0.25">
      <c r="A61" s="373"/>
      <c r="B61" s="105" t="s">
        <v>681</v>
      </c>
      <c r="C61" s="365">
        <f>'Plan de acción'!FU41</f>
        <v>3778828</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50.25" customHeight="1" x14ac:dyDescent="0.25">
      <c r="A65" s="108" t="s">
        <v>686</v>
      </c>
      <c r="B65" s="105" t="s">
        <v>686</v>
      </c>
      <c r="C65" s="365" t="s">
        <v>1012</v>
      </c>
      <c r="D65" s="305"/>
      <c r="E65" s="305"/>
      <c r="F65" s="305"/>
      <c r="G65" s="305"/>
      <c r="H65" s="305"/>
      <c r="I65" s="305"/>
      <c r="J65" s="305"/>
      <c r="K65" s="305"/>
      <c r="L65" s="305"/>
      <c r="M65" s="306"/>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I9:J9"/>
    <mergeCell ref="K9:L9"/>
    <mergeCell ref="F10:G10"/>
    <mergeCell ref="I10:J10"/>
    <mergeCell ref="L10:M10"/>
    <mergeCell ref="L8:M8"/>
    <mergeCell ref="C6:M6"/>
    <mergeCell ref="C7:D7"/>
    <mergeCell ref="I7:M7"/>
    <mergeCell ref="I8:J8"/>
    <mergeCell ref="B8:B10"/>
    <mergeCell ref="C8:D8"/>
    <mergeCell ref="C9:D9"/>
    <mergeCell ref="C10:D10"/>
    <mergeCell ref="F8:G8"/>
  </mergeCell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3C47D"/>
    <outlinePr summaryBelow="0" summaryRight="0"/>
  </sheetPr>
  <dimension ref="A1:M65"/>
  <sheetViews>
    <sheetView topLeftCell="A38" zoomScale="80" zoomScaleNormal="8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1013</v>
      </c>
      <c r="C1" s="305"/>
      <c r="D1" s="305"/>
      <c r="E1" s="305"/>
      <c r="F1" s="305"/>
      <c r="G1" s="305"/>
      <c r="H1" s="305"/>
      <c r="I1" s="305"/>
      <c r="J1" s="305"/>
      <c r="K1" s="305"/>
      <c r="L1" s="305"/>
      <c r="M1" s="306"/>
    </row>
    <row r="2" spans="1:13" ht="15.75" x14ac:dyDescent="0.25">
      <c r="A2" s="371" t="s">
        <v>588</v>
      </c>
      <c r="B2" s="174" t="s">
        <v>589</v>
      </c>
      <c r="C2" s="117" t="s">
        <v>1014</v>
      </c>
      <c r="D2" s="175"/>
      <c r="E2" s="175"/>
      <c r="F2" s="175"/>
      <c r="G2" s="175"/>
      <c r="H2" s="175"/>
      <c r="I2" s="175"/>
      <c r="J2" s="175"/>
      <c r="K2" s="175"/>
      <c r="L2" s="175"/>
      <c r="M2" s="17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acción'!AY42</f>
        <v>No</v>
      </c>
      <c r="D4" s="67"/>
      <c r="E4" s="68"/>
      <c r="F4" s="362" t="s">
        <v>59</v>
      </c>
      <c r="G4" s="306"/>
      <c r="H4" s="69" t="str">
        <f>'Plan de acción'!AZ42</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acción'!FQ45</f>
        <v>Salud</v>
      </c>
      <c r="D7" s="309"/>
      <c r="E7" s="70"/>
      <c r="F7" s="70"/>
      <c r="G7" s="71"/>
      <c r="H7" s="72" t="s">
        <v>62</v>
      </c>
      <c r="I7" s="365" t="s">
        <v>26</v>
      </c>
      <c r="J7" s="305"/>
      <c r="K7" s="305"/>
      <c r="L7" s="305"/>
      <c r="M7" s="306"/>
    </row>
    <row r="8" spans="1:13" ht="15.75" x14ac:dyDescent="0.25">
      <c r="A8" s="372"/>
      <c r="B8" s="359" t="s">
        <v>599</v>
      </c>
      <c r="C8" s="437"/>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219" customHeight="1" x14ac:dyDescent="0.25">
      <c r="A11" s="372"/>
      <c r="B11" s="65" t="s">
        <v>603</v>
      </c>
      <c r="C11" s="365" t="s">
        <v>1015</v>
      </c>
      <c r="D11" s="305"/>
      <c r="E11" s="305"/>
      <c r="F11" s="305"/>
      <c r="G11" s="305"/>
      <c r="H11" s="305"/>
      <c r="I11" s="305"/>
      <c r="J11" s="305"/>
      <c r="K11" s="305"/>
      <c r="L11" s="305"/>
      <c r="M11" s="306"/>
    </row>
    <row r="12" spans="1:13" ht="217.5" customHeight="1" x14ac:dyDescent="0.25">
      <c r="A12" s="372"/>
      <c r="B12" s="65" t="s">
        <v>692</v>
      </c>
      <c r="C12" s="427" t="s">
        <v>1016</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acción'!AU42</f>
        <v>1. Fin de la pobreza
 2. Hambre cero
 8. Trabajo decente y crecimiento económico
 11. Ciudades y comunidades sostenibles
 12. Producción y consumo responsables</v>
      </c>
      <c r="D14" s="306"/>
      <c r="E14" s="75" t="s">
        <v>697</v>
      </c>
      <c r="F14" s="365" t="str">
        <f>'Plan de acción'!AV42</f>
        <v>1.5  - Fomentar la resiliencia a desastres ambientales, económicos y sociales
2.4 - Producción sostenible de alimentos y prácticas agrícolas resilientes
 8.4 - Mejorar la eficiencia de los recursos en el consumo y la producción
 8.8 - Derechos laborales universales y entornos de trabajo seguros
 11.3 - Urbanización inclusiva y sostenible
 12.3 - Reducir a la mitad los residuos mundiales de alimentos per cápita</v>
      </c>
      <c r="G14" s="305"/>
      <c r="H14" s="305"/>
      <c r="I14" s="305"/>
      <c r="J14" s="305"/>
      <c r="K14" s="305"/>
      <c r="L14" s="305"/>
      <c r="M14" s="306"/>
    </row>
    <row r="15" spans="1:13" ht="15.75" x14ac:dyDescent="0.25">
      <c r="A15" s="371" t="s">
        <v>605</v>
      </c>
      <c r="B15" s="64" t="s">
        <v>47</v>
      </c>
      <c r="C15" s="365" t="str">
        <f>'Plan de acción'!AW42</f>
        <v>Ambiental
 Territorial Poblacional-diferencial</v>
      </c>
      <c r="D15" s="305"/>
      <c r="E15" s="305"/>
      <c r="F15" s="305"/>
      <c r="G15" s="305"/>
      <c r="H15" s="305"/>
      <c r="I15" s="305"/>
      <c r="J15" s="305"/>
      <c r="K15" s="305"/>
      <c r="L15" s="305"/>
      <c r="M15" s="306"/>
    </row>
    <row r="16" spans="1:13" ht="15.75" x14ac:dyDescent="0.25">
      <c r="A16" s="372"/>
      <c r="B16" s="65" t="s">
        <v>698</v>
      </c>
      <c r="C16" s="365" t="str">
        <f>'Plan de acción'!AS42</f>
        <v>Sumatoria de unidades productivas con prácticas de agricultura climáticamente inteligente.</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1017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v>200</v>
      </c>
      <c r="E29" s="47"/>
      <c r="F29" s="79" t="s">
        <v>628</v>
      </c>
      <c r="G29" s="85">
        <v>2022</v>
      </c>
      <c r="H29" s="47"/>
      <c r="I29" s="79" t="s">
        <v>629</v>
      </c>
      <c r="J29" s="366" t="s">
        <v>1018</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c r="E36" s="50">
        <v>2023</v>
      </c>
      <c r="F36" s="50">
        <v>52</v>
      </c>
      <c r="G36" s="50">
        <v>2024</v>
      </c>
      <c r="H36" s="50">
        <v>80</v>
      </c>
      <c r="I36" s="50">
        <v>2025</v>
      </c>
      <c r="J36" s="50">
        <v>80</v>
      </c>
      <c r="K36" s="50">
        <v>2026</v>
      </c>
      <c r="L36" s="50">
        <v>80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v>80</v>
      </c>
      <c r="E38" s="50">
        <v>2028</v>
      </c>
      <c r="F38" s="50">
        <v>80</v>
      </c>
      <c r="G38" s="50">
        <v>2029</v>
      </c>
      <c r="H38" s="50">
        <v>80</v>
      </c>
      <c r="I38" s="50">
        <v>2030</v>
      </c>
      <c r="J38" s="50">
        <v>80</v>
      </c>
      <c r="K38" s="50">
        <v>2031</v>
      </c>
      <c r="L38" s="50">
        <v>80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v>80</v>
      </c>
      <c r="E40" s="50">
        <v>2033</v>
      </c>
      <c r="F40" s="50">
        <v>80</v>
      </c>
      <c r="G40" s="50">
        <v>2034</v>
      </c>
      <c r="H40" s="50">
        <v>80</v>
      </c>
      <c r="I40" s="50">
        <v>2035</v>
      </c>
      <c r="J40" s="50">
        <v>80</v>
      </c>
      <c r="K40" s="50">
        <v>2036</v>
      </c>
      <c r="L40" s="50">
        <v>80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v>80</v>
      </c>
      <c r="E42" s="50">
        <v>2038</v>
      </c>
      <c r="F42" s="50">
        <v>80</v>
      </c>
      <c r="G42" s="50">
        <v>2039</v>
      </c>
      <c r="H42" s="50">
        <v>80</v>
      </c>
      <c r="I42" s="50">
        <v>2040</v>
      </c>
      <c r="J42" s="50">
        <v>80</v>
      </c>
      <c r="K42" s="50">
        <v>2041</v>
      </c>
      <c r="L42" s="50">
        <v>80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v>80</v>
      </c>
      <c r="E44" s="50">
        <v>2043</v>
      </c>
      <c r="F44" s="50">
        <v>80</v>
      </c>
      <c r="G44" s="50">
        <v>2044</v>
      </c>
      <c r="H44" s="50">
        <v>80</v>
      </c>
      <c r="I44" s="50">
        <v>2045</v>
      </c>
      <c r="J44" s="50">
        <v>80</v>
      </c>
      <c r="K44" s="50">
        <v>2046</v>
      </c>
      <c r="L44" s="50">
        <v>80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v>80</v>
      </c>
      <c r="E46" s="50">
        <v>2048</v>
      </c>
      <c r="F46" s="50">
        <v>80</v>
      </c>
      <c r="G46" s="50">
        <v>2049</v>
      </c>
      <c r="H46" s="50">
        <v>80</v>
      </c>
      <c r="I46" s="50">
        <v>2050</v>
      </c>
      <c r="J46" s="50"/>
      <c r="K46" s="50"/>
      <c r="L46" s="400">
        <v>2132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616</v>
      </c>
      <c r="H49" s="318"/>
      <c r="I49" s="318"/>
      <c r="J49" s="311"/>
      <c r="K49" s="101" t="s">
        <v>668</v>
      </c>
      <c r="L49" s="368" t="s">
        <v>1019</v>
      </c>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1020</v>
      </c>
      <c r="D52" s="305"/>
      <c r="E52" s="305"/>
      <c r="F52" s="305"/>
      <c r="G52" s="305"/>
      <c r="H52" s="305"/>
      <c r="I52" s="305"/>
      <c r="J52" s="305"/>
      <c r="K52" s="305"/>
      <c r="L52" s="305"/>
      <c r="M52" s="306"/>
    </row>
    <row r="53" spans="1:13" ht="31.5" x14ac:dyDescent="0.25">
      <c r="A53" s="372"/>
      <c r="B53" s="65" t="s">
        <v>704</v>
      </c>
      <c r="C53" s="365" t="s">
        <v>1021</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acción'!FT45</f>
        <v>Referente del grupo de primera infancia</v>
      </c>
      <c r="D56" s="305"/>
      <c r="E56" s="305"/>
      <c r="F56" s="305"/>
      <c r="G56" s="305"/>
      <c r="H56" s="305"/>
      <c r="I56" s="305"/>
      <c r="J56" s="305"/>
      <c r="K56" s="305"/>
      <c r="L56" s="305"/>
      <c r="M56" s="306"/>
    </row>
    <row r="57" spans="1:13" ht="15.75" x14ac:dyDescent="0.25">
      <c r="A57" s="372"/>
      <c r="B57" s="105" t="s">
        <v>676</v>
      </c>
      <c r="C57" s="365" t="s">
        <v>1022</v>
      </c>
      <c r="D57" s="305"/>
      <c r="E57" s="305"/>
      <c r="F57" s="305"/>
      <c r="G57" s="305"/>
      <c r="H57" s="305"/>
      <c r="I57" s="305"/>
      <c r="J57" s="305"/>
      <c r="K57" s="305"/>
      <c r="L57" s="305"/>
      <c r="M57" s="306"/>
    </row>
    <row r="58" spans="1:13" ht="15.75" x14ac:dyDescent="0.25">
      <c r="A58" s="372"/>
      <c r="B58" s="105" t="s">
        <v>678</v>
      </c>
      <c r="C58" s="365" t="str">
        <f>'Plan de acción'!FR45</f>
        <v>Secretaría Distrital de Salud</v>
      </c>
      <c r="D58" s="305"/>
      <c r="E58" s="305"/>
      <c r="F58" s="305"/>
      <c r="G58" s="305"/>
      <c r="H58" s="305"/>
      <c r="I58" s="305"/>
      <c r="J58" s="305"/>
      <c r="K58" s="305"/>
      <c r="L58" s="305"/>
      <c r="M58" s="306"/>
    </row>
    <row r="59" spans="1:13" ht="15.75" x14ac:dyDescent="0.25">
      <c r="A59" s="372"/>
      <c r="B59" s="106" t="s">
        <v>679</v>
      </c>
      <c r="C59" s="365" t="str">
        <f>'Plan de acción'!FS45</f>
        <v>Subdirección de Determinantes en Salud</v>
      </c>
      <c r="D59" s="305"/>
      <c r="E59" s="305"/>
      <c r="F59" s="305"/>
      <c r="G59" s="305"/>
      <c r="H59" s="305"/>
      <c r="I59" s="305"/>
      <c r="J59" s="305"/>
      <c r="K59" s="305"/>
      <c r="L59" s="305"/>
      <c r="M59" s="306"/>
    </row>
    <row r="60" spans="1:13" ht="15.75" x14ac:dyDescent="0.25">
      <c r="A60" s="372"/>
      <c r="B60" s="105" t="s">
        <v>680</v>
      </c>
      <c r="C60" s="370" t="str">
        <f>'Plan de acción'!FV45</f>
        <v>amardila@saludcapital.gov.co</v>
      </c>
      <c r="D60" s="305"/>
      <c r="E60" s="305"/>
      <c r="F60" s="305"/>
      <c r="G60" s="305"/>
      <c r="H60" s="305"/>
      <c r="I60" s="305"/>
      <c r="J60" s="305"/>
      <c r="K60" s="305"/>
      <c r="L60" s="305"/>
      <c r="M60" s="306"/>
    </row>
    <row r="61" spans="1:13" ht="15.75" x14ac:dyDescent="0.25">
      <c r="A61" s="373"/>
      <c r="B61" s="105" t="s">
        <v>681</v>
      </c>
      <c r="C61" s="365">
        <f>'Plan de acción'!FU45</f>
        <v>0</v>
      </c>
      <c r="D61" s="305"/>
      <c r="E61" s="305"/>
      <c r="F61" s="305"/>
      <c r="G61" s="305"/>
      <c r="H61" s="305"/>
      <c r="I61" s="305"/>
      <c r="J61" s="305"/>
      <c r="K61" s="305"/>
      <c r="L61" s="305"/>
      <c r="M61" s="306"/>
    </row>
    <row r="62" spans="1:13" ht="21.75" customHeight="1" x14ac:dyDescent="0.25">
      <c r="A62" s="371" t="s">
        <v>682</v>
      </c>
      <c r="B62" s="105" t="s">
        <v>683</v>
      </c>
      <c r="C62" s="365" t="s">
        <v>1382</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26</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7">
    <mergeCell ref="A56:A61"/>
    <mergeCell ref="A62:A64"/>
    <mergeCell ref="B1:M1"/>
    <mergeCell ref="C3:M3"/>
    <mergeCell ref="I4:M4"/>
    <mergeCell ref="C5:M5"/>
    <mergeCell ref="C6:M6"/>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7:D7"/>
    <mergeCell ref="I7:M7"/>
    <mergeCell ref="B8:B10"/>
    <mergeCell ref="C8:D8"/>
    <mergeCell ref="C9:D9"/>
    <mergeCell ref="C10:D10"/>
    <mergeCell ref="F8:G8"/>
    <mergeCell ref="I8:J8"/>
    <mergeCell ref="I10:J10"/>
    <mergeCell ref="L10:M10"/>
    <mergeCell ref="F10:G10"/>
  </mergeCells>
  <pageMargins left="0.7" right="0.7" top="0.75" bottom="0.75" header="0" footer="0"/>
  <pageSetup orientation="landscape"/>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D966"/>
    <outlinePr summaryBelow="0" summaryRight="0"/>
  </sheetPr>
  <dimension ref="A1:M65"/>
  <sheetViews>
    <sheetView topLeftCell="A47" zoomScale="90" zoomScaleNormal="90" workbookViewId="0">
      <selection activeCell="C64" sqref="C64:M64"/>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1024</v>
      </c>
      <c r="C1" s="305"/>
      <c r="D1" s="305"/>
      <c r="E1" s="305"/>
      <c r="F1" s="305"/>
      <c r="G1" s="305"/>
      <c r="H1" s="305"/>
      <c r="I1" s="305"/>
      <c r="J1" s="305"/>
      <c r="K1" s="305"/>
      <c r="L1" s="305"/>
      <c r="M1" s="306"/>
    </row>
    <row r="2" spans="1:13" ht="15.75" x14ac:dyDescent="0.25">
      <c r="A2" s="371" t="s">
        <v>588</v>
      </c>
      <c r="B2" s="63" t="s">
        <v>589</v>
      </c>
      <c r="C2" s="365" t="str">
        <f>'Plan de acción'!AR43</f>
        <v>Metodología del índice ponderado de Seguridad Alimentaria para el Distrito Capital</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acción'!AY43</f>
        <v>No</v>
      </c>
      <c r="D4" s="67"/>
      <c r="E4" s="68"/>
      <c r="F4" s="362" t="s">
        <v>59</v>
      </c>
      <c r="G4" s="306"/>
      <c r="H4" s="69" t="str">
        <f>'Plan de acción'!AZ43</f>
        <v>ND</v>
      </c>
      <c r="I4" s="378"/>
      <c r="J4" s="357"/>
      <c r="K4" s="357"/>
      <c r="L4" s="357"/>
      <c r="M4" s="342"/>
    </row>
    <row r="5" spans="1:13" ht="31.5" x14ac:dyDescent="0.25">
      <c r="A5" s="372"/>
      <c r="B5" s="65" t="s">
        <v>593</v>
      </c>
      <c r="C5" s="364" t="s">
        <v>1025</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
        <v>24</v>
      </c>
      <c r="D7" s="309"/>
      <c r="E7" s="70"/>
      <c r="F7" s="70"/>
      <c r="G7" s="71"/>
      <c r="H7" s="72" t="s">
        <v>62</v>
      </c>
      <c r="I7" s="365" t="s">
        <v>26</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21.15" customHeight="1" x14ac:dyDescent="0.25">
      <c r="A11" s="372"/>
      <c r="B11" s="65" t="s">
        <v>603</v>
      </c>
      <c r="C11" s="365" t="s">
        <v>1026</v>
      </c>
      <c r="D11" s="305"/>
      <c r="E11" s="305"/>
      <c r="F11" s="305"/>
      <c r="G11" s="305"/>
      <c r="H11" s="305"/>
      <c r="I11" s="305"/>
      <c r="J11" s="305"/>
      <c r="K11" s="305"/>
      <c r="L11" s="305"/>
      <c r="M11" s="306"/>
    </row>
    <row r="12" spans="1:13" ht="35.450000000000003" customHeight="1" x14ac:dyDescent="0.25">
      <c r="A12" s="372"/>
      <c r="B12" s="65" t="s">
        <v>692</v>
      </c>
      <c r="C12" s="365" t="s">
        <v>1027</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acción'!AU43</f>
        <v>2. Hambre cero
 13. Acción por el clima</v>
      </c>
      <c r="D14" s="306"/>
      <c r="E14" s="75" t="s">
        <v>697</v>
      </c>
      <c r="F14" s="365" t="str">
        <f>'Plan de acción'!AV43</f>
        <v>2.4  - Producción sostenible de alimentos y prácticas agrícolas resilientes
 13.b - Promover mecanismos para aumentar la capacidad de planeación y gestión</v>
      </c>
      <c r="G14" s="305"/>
      <c r="H14" s="305"/>
      <c r="I14" s="305"/>
      <c r="J14" s="305"/>
      <c r="K14" s="305"/>
      <c r="L14" s="305"/>
      <c r="M14" s="306"/>
    </row>
    <row r="15" spans="1:13" ht="15.75" x14ac:dyDescent="0.25">
      <c r="A15" s="371" t="s">
        <v>605</v>
      </c>
      <c r="B15" s="64" t="s">
        <v>47</v>
      </c>
      <c r="C15" s="365" t="str">
        <f>'Plan de acción'!AW43</f>
        <v>Ambiental</v>
      </c>
      <c r="D15" s="305"/>
      <c r="E15" s="305"/>
      <c r="F15" s="305"/>
      <c r="G15" s="305"/>
      <c r="H15" s="305"/>
      <c r="I15" s="305"/>
      <c r="J15" s="305"/>
      <c r="K15" s="305"/>
      <c r="L15" s="305"/>
      <c r="M15" s="306"/>
    </row>
    <row r="16" spans="1:13" ht="15.75" x14ac:dyDescent="0.25">
      <c r="A16" s="372"/>
      <c r="B16" s="65" t="s">
        <v>698</v>
      </c>
      <c r="C16" s="365" t="str">
        <f>'Plan de acción'!AS43</f>
        <v>(Número de etapas finalizadas / Número de etapas definidas) *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617</v>
      </c>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
        <v>117</v>
      </c>
      <c r="E29" s="47"/>
      <c r="F29" s="79" t="s">
        <v>628</v>
      </c>
      <c r="G29" s="85" t="s">
        <v>117</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2024</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acción'!BE43</f>
        <v>0.2</v>
      </c>
      <c r="E36" s="50">
        <v>2023</v>
      </c>
      <c r="F36" s="112">
        <f>'Plan de acción'!BF43</f>
        <v>0.8</v>
      </c>
      <c r="G36" s="50">
        <v>2024</v>
      </c>
      <c r="H36" s="112">
        <f>'Plan de acción'!BG43</f>
        <v>0</v>
      </c>
      <c r="I36" s="50">
        <v>2025</v>
      </c>
      <c r="J36" s="112">
        <f>'Plan de acción'!BH43</f>
        <v>0</v>
      </c>
      <c r="K36" s="50">
        <v>2026</v>
      </c>
      <c r="L36" s="112">
        <f>'Plan de acción'!BI43</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acción'!BJ43</f>
        <v>0</v>
      </c>
      <c r="E38" s="50">
        <v>2028</v>
      </c>
      <c r="F38" s="112">
        <f>'Plan de acción'!BK43</f>
        <v>0</v>
      </c>
      <c r="G38" s="50">
        <v>2029</v>
      </c>
      <c r="H38" s="112">
        <f>'Plan de acción'!BL43</f>
        <v>0</v>
      </c>
      <c r="I38" s="50">
        <v>2030</v>
      </c>
      <c r="J38" s="112">
        <f>'Plan de acción'!BM43</f>
        <v>0</v>
      </c>
      <c r="K38" s="50">
        <v>2031</v>
      </c>
      <c r="L38" s="112">
        <f>'Plan de acción'!BN43</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acción'!BO43</f>
        <v>0</v>
      </c>
      <c r="E40" s="50">
        <v>2033</v>
      </c>
      <c r="F40" s="112">
        <f>'Plan de acción'!BP43</f>
        <v>0</v>
      </c>
      <c r="G40" s="50">
        <v>2034</v>
      </c>
      <c r="H40" s="112">
        <f>'Plan de acción'!BQ43</f>
        <v>0</v>
      </c>
      <c r="I40" s="50">
        <v>2035</v>
      </c>
      <c r="J40" s="112">
        <f>'Plan de acción'!BR43</f>
        <v>0</v>
      </c>
      <c r="K40" s="50">
        <v>2036</v>
      </c>
      <c r="L40" s="112">
        <f>'Plan de acción'!BS43</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acción'!BT43</f>
        <v>0</v>
      </c>
      <c r="E42" s="50">
        <v>2038</v>
      </c>
      <c r="F42" s="112">
        <f>'Plan de acción'!BU43</f>
        <v>0</v>
      </c>
      <c r="G42" s="50">
        <v>2039</v>
      </c>
      <c r="H42" s="112">
        <f>'Plan de acción'!BV43</f>
        <v>0</v>
      </c>
      <c r="I42" s="50">
        <v>2040</v>
      </c>
      <c r="J42" s="112">
        <f>'Plan de acción'!BW43</f>
        <v>0</v>
      </c>
      <c r="K42" s="50">
        <v>2041</v>
      </c>
      <c r="L42" s="112">
        <f>'Plan de acción'!BX43</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acción'!BY43</f>
        <v>0</v>
      </c>
      <c r="E44" s="50">
        <v>2043</v>
      </c>
      <c r="F44" s="112">
        <f>'Plan de acción'!BZ43</f>
        <v>0</v>
      </c>
      <c r="G44" s="50">
        <v>2044</v>
      </c>
      <c r="H44" s="112">
        <f>'Plan de acción'!CA43</f>
        <v>0</v>
      </c>
      <c r="I44" s="50">
        <v>2045</v>
      </c>
      <c r="J44" s="112">
        <f>'Plan de acción'!CB43</f>
        <v>0</v>
      </c>
      <c r="K44" s="50">
        <v>2046</v>
      </c>
      <c r="L44" s="112">
        <f>'Plan de acción'!CC43</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acción'!CD43</f>
        <v>0</v>
      </c>
      <c r="E46" s="50">
        <v>2048</v>
      </c>
      <c r="F46" s="112">
        <f>'Plan de acción'!CE43</f>
        <v>0</v>
      </c>
      <c r="G46" s="50">
        <v>2049</v>
      </c>
      <c r="H46" s="112">
        <f>'Plan de acción'!CF43</f>
        <v>0</v>
      </c>
      <c r="I46" s="50">
        <v>2050</v>
      </c>
      <c r="J46" s="112"/>
      <c r="K46" s="50"/>
      <c r="L46" s="384">
        <f>'Plan de acción'!CG43</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1028</v>
      </c>
      <c r="D52" s="305"/>
      <c r="E52" s="305"/>
      <c r="F52" s="305"/>
      <c r="G52" s="305"/>
      <c r="H52" s="305"/>
      <c r="I52" s="305"/>
      <c r="J52" s="305"/>
      <c r="K52" s="305"/>
      <c r="L52" s="305"/>
      <c r="M52" s="306"/>
    </row>
    <row r="53" spans="1:13" ht="31.5" x14ac:dyDescent="0.25">
      <c r="A53" s="372"/>
      <c r="B53" s="65" t="s">
        <v>704</v>
      </c>
      <c r="C53" s="365" t="s">
        <v>1029</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
        <v>1372</v>
      </c>
      <c r="D56" s="305"/>
      <c r="E56" s="305"/>
      <c r="F56" s="305"/>
      <c r="G56" s="305"/>
      <c r="H56" s="305"/>
      <c r="I56" s="305"/>
      <c r="J56" s="305"/>
      <c r="K56" s="305"/>
      <c r="L56" s="305"/>
      <c r="M56" s="306"/>
    </row>
    <row r="57" spans="1:13" ht="15.75" x14ac:dyDescent="0.25">
      <c r="A57" s="372"/>
      <c r="B57" s="105" t="s">
        <v>676</v>
      </c>
      <c r="C57" s="365" t="s">
        <v>1381</v>
      </c>
      <c r="D57" s="305"/>
      <c r="E57" s="305"/>
      <c r="F57" s="305"/>
      <c r="G57" s="305"/>
      <c r="H57" s="305"/>
      <c r="I57" s="305"/>
      <c r="J57" s="305"/>
      <c r="K57" s="305"/>
      <c r="L57" s="305"/>
      <c r="M57" s="306"/>
    </row>
    <row r="58" spans="1:13" ht="15.75" x14ac:dyDescent="0.25">
      <c r="A58" s="372"/>
      <c r="B58" s="105" t="s">
        <v>678</v>
      </c>
      <c r="C58" s="365" t="s">
        <v>1379</v>
      </c>
      <c r="D58" s="305"/>
      <c r="E58" s="305"/>
      <c r="F58" s="305"/>
      <c r="G58" s="305"/>
      <c r="H58" s="305"/>
      <c r="I58" s="305"/>
      <c r="J58" s="305"/>
      <c r="K58" s="305"/>
      <c r="L58" s="305"/>
      <c r="M58" s="306"/>
    </row>
    <row r="59" spans="1:13" ht="15.75" x14ac:dyDescent="0.25">
      <c r="A59" s="372"/>
      <c r="B59" s="106" t="s">
        <v>679</v>
      </c>
      <c r="C59" s="365" t="s">
        <v>1380</v>
      </c>
      <c r="D59" s="305"/>
      <c r="E59" s="305"/>
      <c r="F59" s="305"/>
      <c r="G59" s="305"/>
      <c r="H59" s="305"/>
      <c r="I59" s="305"/>
      <c r="J59" s="305"/>
      <c r="K59" s="305"/>
      <c r="L59" s="305"/>
      <c r="M59" s="306"/>
    </row>
    <row r="60" spans="1:13" ht="15.75" x14ac:dyDescent="0.25">
      <c r="A60" s="372"/>
      <c r="B60" s="105" t="s">
        <v>680</v>
      </c>
      <c r="C60" s="438" t="s">
        <v>1373</v>
      </c>
      <c r="D60" s="305"/>
      <c r="E60" s="305"/>
      <c r="F60" s="305"/>
      <c r="G60" s="305"/>
      <c r="H60" s="305"/>
      <c r="I60" s="305"/>
      <c r="J60" s="305"/>
      <c r="K60" s="305"/>
      <c r="L60" s="305"/>
      <c r="M60" s="306"/>
    </row>
    <row r="61" spans="1:13" ht="15.75" x14ac:dyDescent="0.25">
      <c r="A61" s="373"/>
      <c r="B61" s="105" t="s">
        <v>681</v>
      </c>
      <c r="C61" s="365">
        <f>'Plan de acción'!FU46</f>
        <v>3778914</v>
      </c>
      <c r="D61" s="305"/>
      <c r="E61" s="305"/>
      <c r="F61" s="305"/>
      <c r="G61" s="305"/>
      <c r="H61" s="305"/>
      <c r="I61" s="305"/>
      <c r="J61" s="305"/>
      <c r="K61" s="305"/>
      <c r="L61" s="305"/>
      <c r="M61" s="306"/>
    </row>
    <row r="62" spans="1:13" ht="21.75" customHeight="1" x14ac:dyDescent="0.25">
      <c r="A62" s="371" t="s">
        <v>682</v>
      </c>
      <c r="B62" s="105" t="s">
        <v>683</v>
      </c>
      <c r="C62" s="365" t="s">
        <v>1378</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26</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hyperlinks>
    <hyperlink ref="C60" r:id="rId1" xr:uid="{AC156ED9-5399-46EB-B7AE-62795CFB96F7}"/>
  </hyperlinks>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3C47D"/>
    <outlinePr summaryBelow="0" summaryRight="0"/>
  </sheetPr>
  <dimension ref="A1:M65"/>
  <sheetViews>
    <sheetView topLeftCell="A52" zoomScale="90" zoomScaleNormal="90" workbookViewId="0">
      <selection activeCell="C52" sqref="C52:M5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1440</v>
      </c>
      <c r="C1" s="305"/>
      <c r="D1" s="305"/>
      <c r="E1" s="305"/>
      <c r="F1" s="305"/>
      <c r="G1" s="305"/>
      <c r="H1" s="305"/>
      <c r="I1" s="305"/>
      <c r="J1" s="305"/>
      <c r="K1" s="305"/>
      <c r="L1" s="305"/>
      <c r="M1" s="306"/>
    </row>
    <row r="2" spans="1:13" ht="15.75" x14ac:dyDescent="0.25">
      <c r="A2" s="371" t="s">
        <v>588</v>
      </c>
      <c r="B2" s="63" t="s">
        <v>589</v>
      </c>
      <c r="C2" s="365" t="str">
        <f>'Plan de acción'!AR44</f>
        <v>Índice de vulnerabilidad en salud ante la variabilidad y el cambio climático.</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acción'!AY44</f>
        <v>No</v>
      </c>
      <c r="D4" s="67"/>
      <c r="E4" s="68"/>
      <c r="F4" s="362" t="s">
        <v>59</v>
      </c>
      <c r="G4" s="306"/>
      <c r="H4" s="69" t="str">
        <f>'Plan de acción'!AZ44</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
        <v>155</v>
      </c>
      <c r="D7" s="309"/>
      <c r="E7" s="70"/>
      <c r="F7" s="70"/>
      <c r="G7" s="71"/>
      <c r="H7" s="72" t="s">
        <v>62</v>
      </c>
      <c r="I7" s="365" t="s">
        <v>379</v>
      </c>
      <c r="J7" s="305"/>
      <c r="K7" s="305"/>
      <c r="L7" s="305"/>
      <c r="M7" s="306"/>
    </row>
    <row r="8" spans="1:13" ht="15.75" x14ac:dyDescent="0.25">
      <c r="A8" s="372"/>
      <c r="B8" s="359" t="s">
        <v>599</v>
      </c>
      <c r="C8" s="376" t="s">
        <v>1030</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72.599999999999994" customHeight="1" x14ac:dyDescent="0.25">
      <c r="A11" s="372"/>
      <c r="B11" s="65" t="s">
        <v>603</v>
      </c>
      <c r="C11" s="401" t="s">
        <v>1431</v>
      </c>
      <c r="D11" s="402"/>
      <c r="E11" s="402"/>
      <c r="F11" s="402"/>
      <c r="G11" s="402"/>
      <c r="H11" s="402"/>
      <c r="I11" s="402"/>
      <c r="J11" s="402"/>
      <c r="K11" s="402"/>
      <c r="L11" s="402"/>
      <c r="M11" s="403"/>
    </row>
    <row r="12" spans="1:13" ht="173.45" customHeight="1" x14ac:dyDescent="0.25">
      <c r="A12" s="372"/>
      <c r="B12" s="65" t="s">
        <v>692</v>
      </c>
      <c r="C12" s="439" t="s">
        <v>1432</v>
      </c>
      <c r="D12" s="402"/>
      <c r="E12" s="402"/>
      <c r="F12" s="402"/>
      <c r="G12" s="402"/>
      <c r="H12" s="402"/>
      <c r="I12" s="402"/>
      <c r="J12" s="402"/>
      <c r="K12" s="402"/>
      <c r="L12" s="402"/>
      <c r="M12" s="403"/>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acción'!AU44</f>
        <v>13. Acción por el clima</v>
      </c>
      <c r="D14" s="306"/>
      <c r="E14" s="75" t="s">
        <v>697</v>
      </c>
      <c r="F14" s="365" t="str">
        <f>'Plan de acción'!AV44</f>
        <v>13.1 - Fortalecer la resiliencia y la capacidad de adaptación a los desastres relacionados con el clima</v>
      </c>
      <c r="G14" s="305"/>
      <c r="H14" s="305"/>
      <c r="I14" s="305"/>
      <c r="J14" s="305"/>
      <c r="K14" s="305"/>
      <c r="L14" s="305"/>
      <c r="M14" s="306"/>
    </row>
    <row r="15" spans="1:13" ht="15.75" x14ac:dyDescent="0.25">
      <c r="A15" s="371" t="s">
        <v>605</v>
      </c>
      <c r="B15" s="64" t="s">
        <v>47</v>
      </c>
      <c r="C15" s="365" t="str">
        <f>'Plan de acción'!AW44</f>
        <v>Ambiental
 Territorial
Poblacional-diferencial</v>
      </c>
      <c r="D15" s="305"/>
      <c r="E15" s="305"/>
      <c r="F15" s="305"/>
      <c r="G15" s="305"/>
      <c r="H15" s="305"/>
      <c r="I15" s="305"/>
      <c r="J15" s="305"/>
      <c r="K15" s="305"/>
      <c r="L15" s="305"/>
      <c r="M15" s="306"/>
    </row>
    <row r="16" spans="1:13" ht="15.75" x14ac:dyDescent="0.25">
      <c r="A16" s="372"/>
      <c r="B16" s="65" t="s">
        <v>698</v>
      </c>
      <c r="C16" s="365" t="str">
        <f>'Plan de acción'!AS44</f>
        <v>Sumatoria del subíndice de eventos climáticos extremos + subíndice de salud + subíndice climático + subíndice de pobreza multidimensional</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1031</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v>1</v>
      </c>
      <c r="E29" s="47"/>
      <c r="F29" s="79" t="s">
        <v>628</v>
      </c>
      <c r="G29" s="284">
        <v>2015</v>
      </c>
      <c r="H29" s="47"/>
      <c r="I29" s="79" t="s">
        <v>629</v>
      </c>
      <c r="J29" s="366" t="s">
        <v>1032</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acción'!BE44</f>
        <v>1</v>
      </c>
      <c r="E36" s="50">
        <v>2023</v>
      </c>
      <c r="F36" s="50">
        <f>'Plan de acción'!BF44</f>
        <v>1</v>
      </c>
      <c r="G36" s="50">
        <v>2024</v>
      </c>
      <c r="H36" s="50">
        <f>'Plan de acción'!BG44</f>
        <v>1</v>
      </c>
      <c r="I36" s="50">
        <v>2025</v>
      </c>
      <c r="J36" s="50">
        <f>'Plan de acción'!BH44</f>
        <v>1</v>
      </c>
      <c r="K36" s="50">
        <v>2026</v>
      </c>
      <c r="L36" s="50">
        <f>'Plan de acción'!BI44</f>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acción'!BJ44</f>
        <v>1</v>
      </c>
      <c r="E38" s="50">
        <v>2028</v>
      </c>
      <c r="F38" s="50">
        <f>'Plan de acción'!BK44</f>
        <v>1</v>
      </c>
      <c r="G38" s="50">
        <v>2029</v>
      </c>
      <c r="H38" s="50">
        <f>'Plan de acción'!BL44</f>
        <v>1</v>
      </c>
      <c r="I38" s="50">
        <v>2030</v>
      </c>
      <c r="J38" s="50">
        <f>'Plan de acción'!BM44</f>
        <v>1</v>
      </c>
      <c r="K38" s="50">
        <v>2031</v>
      </c>
      <c r="L38" s="50">
        <f>'Plan de acción'!BN44</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acción'!BO44</f>
        <v>1</v>
      </c>
      <c r="E40" s="50">
        <v>2033</v>
      </c>
      <c r="F40" s="50">
        <f>'Plan de acción'!BP44</f>
        <v>1</v>
      </c>
      <c r="G40" s="50">
        <v>2034</v>
      </c>
      <c r="H40" s="50">
        <f>'Plan de acción'!BQ44</f>
        <v>1</v>
      </c>
      <c r="I40" s="50">
        <v>2035</v>
      </c>
      <c r="J40" s="50">
        <f>'Plan de acción'!BR44</f>
        <v>1</v>
      </c>
      <c r="K40" s="50">
        <v>2036</v>
      </c>
      <c r="L40" s="50">
        <f>'Plan de acción'!BS44</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acción'!BT44</f>
        <v>1</v>
      </c>
      <c r="E42" s="50">
        <v>2038</v>
      </c>
      <c r="F42" s="50">
        <f>'Plan de acción'!BU44</f>
        <v>1</v>
      </c>
      <c r="G42" s="50">
        <v>2039</v>
      </c>
      <c r="H42" s="50">
        <f>'Plan de acción'!BV44</f>
        <v>1</v>
      </c>
      <c r="I42" s="50">
        <v>2040</v>
      </c>
      <c r="J42" s="50">
        <f>'Plan de acción'!BW44</f>
        <v>1</v>
      </c>
      <c r="K42" s="50">
        <v>2041</v>
      </c>
      <c r="L42" s="50">
        <f>'Plan de acción'!BX44</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acción'!BY44</f>
        <v>1</v>
      </c>
      <c r="E44" s="50">
        <v>2043</v>
      </c>
      <c r="F44" s="50">
        <f>'Plan de acción'!BZ44</f>
        <v>1</v>
      </c>
      <c r="G44" s="50">
        <v>2044</v>
      </c>
      <c r="H44" s="50">
        <f>'Plan de acción'!CA44</f>
        <v>1</v>
      </c>
      <c r="I44" s="50">
        <v>2045</v>
      </c>
      <c r="J44" s="50">
        <f>'Plan de acción'!CB44</f>
        <v>1</v>
      </c>
      <c r="K44" s="50">
        <v>2046</v>
      </c>
      <c r="L44" s="50">
        <f>'Plan de acción'!CC44</f>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acción'!CD44</f>
        <v>1</v>
      </c>
      <c r="E46" s="50">
        <v>2048</v>
      </c>
      <c r="F46" s="50">
        <f>'Plan de acción'!CE44</f>
        <v>1</v>
      </c>
      <c r="G46" s="50">
        <v>2049</v>
      </c>
      <c r="H46" s="50">
        <f>'Plan de acción'!CF44</f>
        <v>1</v>
      </c>
      <c r="I46" s="50">
        <v>2050</v>
      </c>
      <c r="J46" s="50"/>
      <c r="K46" s="50"/>
      <c r="L46" s="366">
        <v>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976</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249" customHeight="1" x14ac:dyDescent="0.25">
      <c r="A52" s="372"/>
      <c r="B52" s="65" t="s">
        <v>669</v>
      </c>
      <c r="C52" s="401" t="s">
        <v>1433</v>
      </c>
      <c r="D52" s="402"/>
      <c r="E52" s="402"/>
      <c r="F52" s="402"/>
      <c r="G52" s="402"/>
      <c r="H52" s="402"/>
      <c r="I52" s="402"/>
      <c r="J52" s="402"/>
      <c r="K52" s="402"/>
      <c r="L52" s="402"/>
      <c r="M52" s="403"/>
    </row>
    <row r="53" spans="1:13" ht="31.5" x14ac:dyDescent="0.25">
      <c r="A53" s="372"/>
      <c r="B53" s="65" t="s">
        <v>704</v>
      </c>
      <c r="C53" s="365" t="s">
        <v>756</v>
      </c>
      <c r="D53" s="305"/>
      <c r="E53" s="305"/>
      <c r="F53" s="305"/>
      <c r="G53" s="305"/>
      <c r="H53" s="305"/>
      <c r="I53" s="305"/>
      <c r="J53" s="305"/>
      <c r="K53" s="305"/>
      <c r="L53" s="305"/>
      <c r="M53" s="306"/>
    </row>
    <row r="54" spans="1:13" ht="15.75" x14ac:dyDescent="0.25">
      <c r="A54" s="372"/>
      <c r="B54" s="65" t="s">
        <v>672</v>
      </c>
      <c r="C54" s="365">
        <v>365</v>
      </c>
      <c r="D54" s="305"/>
      <c r="E54" s="305"/>
      <c r="F54" s="305"/>
      <c r="G54" s="305"/>
      <c r="H54" s="305"/>
      <c r="I54" s="305"/>
      <c r="J54" s="305"/>
      <c r="K54" s="305"/>
      <c r="L54" s="305"/>
      <c r="M54" s="306"/>
    </row>
    <row r="55" spans="1:13" ht="15.75" x14ac:dyDescent="0.25">
      <c r="A55" s="374"/>
      <c r="B55" s="65" t="s">
        <v>673</v>
      </c>
      <c r="C55" s="365" t="s">
        <v>1033</v>
      </c>
      <c r="D55" s="305"/>
      <c r="E55" s="305"/>
      <c r="F55" s="305"/>
      <c r="G55" s="305"/>
      <c r="H55" s="305"/>
      <c r="I55" s="305"/>
      <c r="J55" s="305"/>
      <c r="K55" s="305"/>
      <c r="L55" s="305"/>
      <c r="M55" s="306"/>
    </row>
    <row r="56" spans="1:13" ht="15.75" x14ac:dyDescent="0.25">
      <c r="A56" s="371" t="s">
        <v>674</v>
      </c>
      <c r="B56" s="105" t="s">
        <v>675</v>
      </c>
      <c r="C56" s="365" t="str">
        <f>'Plan de acción'!FT44</f>
        <v xml:space="preserve">Alejandro Peralta Puentes - Referente línea de Cambio Climático </v>
      </c>
      <c r="D56" s="305"/>
      <c r="E56" s="305"/>
      <c r="F56" s="305"/>
      <c r="G56" s="305"/>
      <c r="H56" s="305"/>
      <c r="I56" s="305"/>
      <c r="J56" s="305"/>
      <c r="K56" s="305"/>
      <c r="L56" s="305"/>
      <c r="M56" s="306"/>
    </row>
    <row r="57" spans="1:13" ht="15.75" x14ac:dyDescent="0.25">
      <c r="A57" s="372"/>
      <c r="B57" s="105" t="s">
        <v>676</v>
      </c>
      <c r="C57" s="365"/>
      <c r="D57" s="305"/>
      <c r="E57" s="305"/>
      <c r="F57" s="305"/>
      <c r="G57" s="305"/>
      <c r="H57" s="305"/>
      <c r="I57" s="305"/>
      <c r="J57" s="305"/>
      <c r="K57" s="305"/>
      <c r="L57" s="305"/>
      <c r="M57" s="306"/>
    </row>
    <row r="58" spans="1:13" ht="15.75" x14ac:dyDescent="0.25">
      <c r="A58" s="372"/>
      <c r="B58" s="105" t="s">
        <v>678</v>
      </c>
      <c r="C58" s="365" t="str">
        <f>'Plan de acción'!FR44</f>
        <v>Secretaría Distrital de Salud</v>
      </c>
      <c r="D58" s="305"/>
      <c r="E58" s="305"/>
      <c r="F58" s="305"/>
      <c r="G58" s="305"/>
      <c r="H58" s="305"/>
      <c r="I58" s="305"/>
      <c r="J58" s="305"/>
      <c r="K58" s="305"/>
      <c r="L58" s="305"/>
      <c r="M58" s="306"/>
    </row>
    <row r="59" spans="1:13" ht="15.75" x14ac:dyDescent="0.25">
      <c r="A59" s="372"/>
      <c r="B59" s="106" t="s">
        <v>679</v>
      </c>
      <c r="C59" s="365" t="str">
        <f>'Plan de acción'!FS44</f>
        <v>Subdirección de Vigilancia en Salud Pública</v>
      </c>
      <c r="D59" s="305"/>
      <c r="E59" s="305"/>
      <c r="F59" s="305"/>
      <c r="G59" s="305"/>
      <c r="H59" s="305"/>
      <c r="I59" s="305"/>
      <c r="J59" s="305"/>
      <c r="K59" s="305"/>
      <c r="L59" s="305"/>
      <c r="M59" s="306"/>
    </row>
    <row r="60" spans="1:13" ht="15.75" x14ac:dyDescent="0.25">
      <c r="A60" s="372"/>
      <c r="B60" s="105" t="s">
        <v>680</v>
      </c>
      <c r="C60" s="370" t="str">
        <f>'Plan de acción'!FV44</f>
        <v>a1peralta@saludcapital.gov.co</v>
      </c>
      <c r="D60" s="305"/>
      <c r="E60" s="305"/>
      <c r="F60" s="305"/>
      <c r="G60" s="305"/>
      <c r="H60" s="305"/>
      <c r="I60" s="305"/>
      <c r="J60" s="305"/>
      <c r="K60" s="305"/>
      <c r="L60" s="305"/>
      <c r="M60" s="306"/>
    </row>
    <row r="61" spans="1:13" ht="15.75" x14ac:dyDescent="0.25">
      <c r="A61" s="373"/>
      <c r="B61" s="105" t="s">
        <v>681</v>
      </c>
      <c r="C61" s="365">
        <f>'Plan de acción'!FU44</f>
        <v>0</v>
      </c>
      <c r="D61" s="305"/>
      <c r="E61" s="305"/>
      <c r="F61" s="305"/>
      <c r="G61" s="305"/>
      <c r="H61" s="305"/>
      <c r="I61" s="305"/>
      <c r="J61" s="305"/>
      <c r="K61" s="305"/>
      <c r="L61" s="305"/>
      <c r="M61" s="306"/>
    </row>
    <row r="62" spans="1:13" ht="21.75" customHeight="1" x14ac:dyDescent="0.25">
      <c r="A62" s="371" t="s">
        <v>682</v>
      </c>
      <c r="B62" s="105" t="s">
        <v>683</v>
      </c>
      <c r="C62" s="365" t="s">
        <v>758</v>
      </c>
      <c r="D62" s="305"/>
      <c r="E62" s="305"/>
      <c r="F62" s="305"/>
      <c r="G62" s="305"/>
      <c r="H62" s="305"/>
      <c r="I62" s="305"/>
      <c r="J62" s="305"/>
      <c r="K62" s="305"/>
      <c r="L62" s="305"/>
      <c r="M62" s="306"/>
    </row>
    <row r="63" spans="1:13" ht="21.75" customHeight="1" x14ac:dyDescent="0.25">
      <c r="A63" s="372"/>
      <c r="B63" s="105" t="s">
        <v>684</v>
      </c>
      <c r="C63" s="365" t="s">
        <v>1034</v>
      </c>
      <c r="D63" s="305"/>
      <c r="E63" s="305"/>
      <c r="F63" s="305"/>
      <c r="G63" s="305"/>
      <c r="H63" s="305"/>
      <c r="I63" s="305"/>
      <c r="J63" s="305"/>
      <c r="K63" s="305"/>
      <c r="L63" s="305"/>
      <c r="M63" s="306"/>
    </row>
    <row r="64" spans="1:13" ht="21.75" customHeight="1" x14ac:dyDescent="0.25">
      <c r="A64" s="374"/>
      <c r="B64" s="107" t="s">
        <v>62</v>
      </c>
      <c r="C64" s="365" t="s">
        <v>379</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3C47D"/>
    <outlinePr summaryBelow="0" summaryRight="0"/>
  </sheetPr>
  <dimension ref="A1:M65"/>
  <sheetViews>
    <sheetView topLeftCell="A51" zoomScale="90" zoomScaleNormal="90" workbookViewId="0">
      <selection activeCell="C56" sqref="C56:M56"/>
    </sheetView>
  </sheetViews>
  <sheetFormatPr baseColWidth="10" defaultColWidth="11.25" defaultRowHeight="15" customHeight="1" x14ac:dyDescent="0.25"/>
  <cols>
    <col min="1" max="1" width="16.5" customWidth="1"/>
    <col min="2" max="2" width="18.5" customWidth="1"/>
    <col min="3" max="26" width="11.125" customWidth="1"/>
  </cols>
  <sheetData>
    <row r="1" spans="1:13" ht="26.25" customHeight="1" x14ac:dyDescent="0.25">
      <c r="A1" s="61"/>
      <c r="B1" s="375" t="s">
        <v>1035</v>
      </c>
      <c r="C1" s="305"/>
      <c r="D1" s="305"/>
      <c r="E1" s="305"/>
      <c r="F1" s="305"/>
      <c r="G1" s="305"/>
      <c r="H1" s="305"/>
      <c r="I1" s="305"/>
      <c r="J1" s="305"/>
      <c r="K1" s="305"/>
      <c r="L1" s="305"/>
      <c r="M1" s="306"/>
    </row>
    <row r="2" spans="1:13" ht="15.75" x14ac:dyDescent="0.25">
      <c r="A2" s="371" t="s">
        <v>588</v>
      </c>
      <c r="B2" s="63" t="s">
        <v>589</v>
      </c>
      <c r="C2" s="365" t="str">
        <f>'Plan de acción'!AR45</f>
        <v>Número de acciones que componen la estrategia implementada para la disminución de enfermedades priorizadas en la primera infancia posiblemente asociadas a la variabilidad y al cambio climático.</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15.75" x14ac:dyDescent="0.25">
      <c r="A4" s="372"/>
      <c r="B4" s="65" t="s">
        <v>58</v>
      </c>
      <c r="C4" s="66" t="str">
        <f>'Plan de acción'!AY45</f>
        <v>No</v>
      </c>
      <c r="D4" s="67"/>
      <c r="E4" s="68"/>
      <c r="F4" s="362" t="s">
        <v>59</v>
      </c>
      <c r="G4" s="306"/>
      <c r="H4" s="69" t="str">
        <f>'Plan de acción'!AZ45</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
        <v>155</v>
      </c>
      <c r="D7" s="309"/>
      <c r="E7" s="70"/>
      <c r="F7" s="70"/>
      <c r="G7" s="71"/>
      <c r="H7" s="72" t="s">
        <v>62</v>
      </c>
      <c r="I7" s="365" t="s">
        <v>379</v>
      </c>
      <c r="J7" s="305"/>
      <c r="K7" s="305"/>
      <c r="L7" s="305"/>
      <c r="M7" s="306"/>
    </row>
    <row r="8" spans="1:13" ht="15.75" x14ac:dyDescent="0.25">
      <c r="A8" s="372"/>
      <c r="B8" s="359" t="s">
        <v>599</v>
      </c>
      <c r="C8" s="358" t="s">
        <v>1030</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111" customHeight="1" x14ac:dyDescent="0.25">
      <c r="A11" s="372"/>
      <c r="B11" s="65" t="s">
        <v>603</v>
      </c>
      <c r="C11" s="365" t="s">
        <v>1439</v>
      </c>
      <c r="D11" s="305"/>
      <c r="E11" s="305"/>
      <c r="F11" s="305"/>
      <c r="G11" s="305"/>
      <c r="H11" s="305"/>
      <c r="I11" s="305"/>
      <c r="J11" s="305"/>
      <c r="K11" s="305"/>
      <c r="L11" s="305"/>
      <c r="M11" s="306"/>
    </row>
    <row r="12" spans="1:13" ht="187.15" customHeight="1" x14ac:dyDescent="0.25">
      <c r="A12" s="372"/>
      <c r="B12" s="65" t="s">
        <v>692</v>
      </c>
      <c r="C12" s="365" t="s">
        <v>1436</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acción'!AU45</f>
        <v>3. Salud y bienestar</v>
      </c>
      <c r="D14" s="306"/>
      <c r="E14" s="75" t="s">
        <v>697</v>
      </c>
      <c r="F14" s="365" t="str">
        <f>'Plan de acción'!AV45</f>
        <v>3.3 - Lucha contra las enfermedades transmisibles</v>
      </c>
      <c r="G14" s="305"/>
      <c r="H14" s="305"/>
      <c r="I14" s="305"/>
      <c r="J14" s="305"/>
      <c r="K14" s="305"/>
      <c r="L14" s="305"/>
      <c r="M14" s="306"/>
    </row>
    <row r="15" spans="1:13" ht="15.75" x14ac:dyDescent="0.25">
      <c r="A15" s="371" t="s">
        <v>605</v>
      </c>
      <c r="B15" s="64" t="s">
        <v>47</v>
      </c>
      <c r="C15" s="365" t="str">
        <f>'Plan de acción'!AW45</f>
        <v>Ambiental
 Territorial
Poblacional-diferencial</v>
      </c>
      <c r="D15" s="305"/>
      <c r="E15" s="305"/>
      <c r="F15" s="305"/>
      <c r="G15" s="305"/>
      <c r="H15" s="305"/>
      <c r="I15" s="305"/>
      <c r="J15" s="305"/>
      <c r="K15" s="305"/>
      <c r="L15" s="305"/>
      <c r="M15" s="306"/>
    </row>
    <row r="16" spans="1:13" ht="15.75" x14ac:dyDescent="0.25">
      <c r="A16" s="372"/>
      <c r="B16" s="65" t="s">
        <v>698</v>
      </c>
      <c r="C16" s="365" t="str">
        <f>'Plan de acción'!AS45</f>
        <v>Sumatoria de acciones que componen la estrategia implementada para la disminución de enfermedades priorizadas en la primera infancia posiblemente asociadas a la variabilidad y al cambio climático.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acción'!BA45</f>
        <v>1</v>
      </c>
      <c r="E29" s="47"/>
      <c r="F29" s="79" t="s">
        <v>628</v>
      </c>
      <c r="G29" s="85">
        <f>'Plan de acción'!BB45</f>
        <v>2023</v>
      </c>
      <c r="H29" s="47"/>
      <c r="I29" s="79" t="s">
        <v>629</v>
      </c>
      <c r="J29" s="366" t="s">
        <v>156</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v>1</v>
      </c>
      <c r="E36" s="50">
        <v>2023</v>
      </c>
      <c r="F36" s="50">
        <v>1</v>
      </c>
      <c r="G36" s="50">
        <v>2024</v>
      </c>
      <c r="H36" s="50">
        <v>1</v>
      </c>
      <c r="I36" s="50">
        <v>2025</v>
      </c>
      <c r="J36" s="50">
        <v>1</v>
      </c>
      <c r="K36" s="50">
        <v>2026</v>
      </c>
      <c r="L36" s="50">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v>1</v>
      </c>
      <c r="E38" s="50">
        <v>2028</v>
      </c>
      <c r="F38" s="50">
        <v>1</v>
      </c>
      <c r="G38" s="50">
        <v>2029</v>
      </c>
      <c r="H38" s="50">
        <v>1</v>
      </c>
      <c r="I38" s="50">
        <v>2030</v>
      </c>
      <c r="J38" s="50">
        <v>1</v>
      </c>
      <c r="K38" s="50">
        <v>2031</v>
      </c>
      <c r="L38" s="50">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v>1</v>
      </c>
      <c r="E40" s="50">
        <v>2033</v>
      </c>
      <c r="F40" s="50">
        <v>1</v>
      </c>
      <c r="G40" s="50">
        <v>2034</v>
      </c>
      <c r="H40" s="50">
        <v>1</v>
      </c>
      <c r="I40" s="50">
        <v>2035</v>
      </c>
      <c r="J40" s="50">
        <v>1</v>
      </c>
      <c r="K40" s="50">
        <v>2036</v>
      </c>
      <c r="L40" s="50">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v>1</v>
      </c>
      <c r="E42" s="50">
        <v>2038</v>
      </c>
      <c r="F42" s="50">
        <v>1</v>
      </c>
      <c r="G42" s="50">
        <v>2039</v>
      </c>
      <c r="H42" s="50">
        <v>1</v>
      </c>
      <c r="I42" s="50">
        <v>2040</v>
      </c>
      <c r="J42" s="50">
        <v>1</v>
      </c>
      <c r="K42" s="50">
        <v>2041</v>
      </c>
      <c r="L42" s="50">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v>1</v>
      </c>
      <c r="E44" s="50">
        <v>2043</v>
      </c>
      <c r="F44" s="50">
        <v>1</v>
      </c>
      <c r="G44" s="50">
        <v>2044</v>
      </c>
      <c r="H44" s="50">
        <v>1</v>
      </c>
      <c r="I44" s="50">
        <v>2045</v>
      </c>
      <c r="J44" s="50">
        <v>1</v>
      </c>
      <c r="K44" s="50">
        <v>2046</v>
      </c>
      <c r="L44" s="50">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v>1</v>
      </c>
      <c r="E46" s="50">
        <v>2048</v>
      </c>
      <c r="F46" s="50">
        <v>1</v>
      </c>
      <c r="G46" s="50">
        <v>2049</v>
      </c>
      <c r="H46" s="50">
        <v>1</v>
      </c>
      <c r="I46" s="50">
        <v>2050</v>
      </c>
      <c r="J46" s="112"/>
      <c r="K46" s="50"/>
      <c r="L46" s="366">
        <v>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1437</v>
      </c>
      <c r="D52" s="305"/>
      <c r="E52" s="305"/>
      <c r="F52" s="305"/>
      <c r="G52" s="305"/>
      <c r="H52" s="305"/>
      <c r="I52" s="305"/>
      <c r="J52" s="305"/>
      <c r="K52" s="305"/>
      <c r="L52" s="305"/>
      <c r="M52" s="306"/>
    </row>
    <row r="53" spans="1:13" ht="31.5" x14ac:dyDescent="0.25">
      <c r="A53" s="372"/>
      <c r="B53" s="65" t="s">
        <v>704</v>
      </c>
      <c r="C53" s="365" t="s">
        <v>1438</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t="s">
        <v>1036</v>
      </c>
      <c r="D55" s="305"/>
      <c r="E55" s="305"/>
      <c r="F55" s="305"/>
      <c r="G55" s="305"/>
      <c r="H55" s="305"/>
      <c r="I55" s="305"/>
      <c r="J55" s="305"/>
      <c r="K55" s="305"/>
      <c r="L55" s="305"/>
      <c r="M55" s="306"/>
    </row>
    <row r="56" spans="1:13" ht="15.75" x14ac:dyDescent="0.25">
      <c r="A56" s="371" t="s">
        <v>674</v>
      </c>
      <c r="B56" s="105" t="s">
        <v>675</v>
      </c>
      <c r="C56" s="365" t="str">
        <f>'Plan de acción'!FT45</f>
        <v>Referente del grupo de primera infancia</v>
      </c>
      <c r="D56" s="305"/>
      <c r="E56" s="305"/>
      <c r="F56" s="305"/>
      <c r="G56" s="305"/>
      <c r="H56" s="305"/>
      <c r="I56" s="305"/>
      <c r="J56" s="305"/>
      <c r="K56" s="305"/>
      <c r="L56" s="305"/>
      <c r="M56" s="306"/>
    </row>
    <row r="57" spans="1:13" ht="15.75" x14ac:dyDescent="0.25">
      <c r="A57" s="372"/>
      <c r="B57" s="153" t="s">
        <v>676</v>
      </c>
      <c r="C57" s="365">
        <f>'Plan de acción'!FU45</f>
        <v>0</v>
      </c>
      <c r="D57" s="305"/>
      <c r="E57" s="305"/>
      <c r="F57" s="305"/>
      <c r="G57" s="305"/>
      <c r="H57" s="305"/>
      <c r="I57" s="305"/>
      <c r="J57" s="305"/>
      <c r="K57" s="305"/>
      <c r="L57" s="305"/>
      <c r="M57" s="306"/>
    </row>
    <row r="58" spans="1:13" ht="15.75" x14ac:dyDescent="0.25">
      <c r="A58" s="372"/>
      <c r="B58" s="105" t="s">
        <v>678</v>
      </c>
      <c r="C58" s="365" t="str">
        <f>'Plan de acción'!FR45</f>
        <v>Secretaría Distrital de Salud</v>
      </c>
      <c r="D58" s="305"/>
      <c r="E58" s="305"/>
      <c r="F58" s="305"/>
      <c r="G58" s="305"/>
      <c r="H58" s="305"/>
      <c r="I58" s="305"/>
      <c r="J58" s="305"/>
      <c r="K58" s="305"/>
      <c r="L58" s="305"/>
      <c r="M58" s="306"/>
    </row>
    <row r="59" spans="1:13" ht="15.75" x14ac:dyDescent="0.25">
      <c r="A59" s="372"/>
      <c r="B59" s="106" t="s">
        <v>679</v>
      </c>
      <c r="C59" s="365" t="str">
        <f>'Plan de acción'!FS45</f>
        <v>Subdirección de Determinantes en Salud</v>
      </c>
      <c r="D59" s="305"/>
      <c r="E59" s="305"/>
      <c r="F59" s="305"/>
      <c r="G59" s="305"/>
      <c r="H59" s="305"/>
      <c r="I59" s="305"/>
      <c r="J59" s="305"/>
      <c r="K59" s="305"/>
      <c r="L59" s="305"/>
      <c r="M59" s="306"/>
    </row>
    <row r="60" spans="1:13" ht="15.75" x14ac:dyDescent="0.25">
      <c r="A60" s="372"/>
      <c r="B60" s="105" t="s">
        <v>680</v>
      </c>
      <c r="C60" s="370" t="str">
        <f>'Plan de acción'!FV45</f>
        <v>amardila@saludcapital.gov.co</v>
      </c>
      <c r="D60" s="305"/>
      <c r="E60" s="305"/>
      <c r="F60" s="305"/>
      <c r="G60" s="305"/>
      <c r="H60" s="305"/>
      <c r="I60" s="305"/>
      <c r="J60" s="305"/>
      <c r="K60" s="305"/>
      <c r="L60" s="305"/>
      <c r="M60" s="306"/>
    </row>
    <row r="61" spans="1:13" ht="15.75" x14ac:dyDescent="0.25">
      <c r="A61" s="373"/>
      <c r="B61" s="105" t="s">
        <v>681</v>
      </c>
      <c r="C61" s="365">
        <f>'Plan de acción'!FU45</f>
        <v>0</v>
      </c>
      <c r="D61" s="305"/>
      <c r="E61" s="305"/>
      <c r="F61" s="305"/>
      <c r="G61" s="305"/>
      <c r="H61" s="305"/>
      <c r="I61" s="305"/>
      <c r="J61" s="305"/>
      <c r="K61" s="305"/>
      <c r="L61" s="305"/>
      <c r="M61" s="306"/>
    </row>
    <row r="62" spans="1:13" ht="21.75" customHeight="1" x14ac:dyDescent="0.25">
      <c r="A62" s="371" t="s">
        <v>682</v>
      </c>
      <c r="B62" s="105" t="s">
        <v>683</v>
      </c>
      <c r="C62" s="365" t="s">
        <v>758</v>
      </c>
      <c r="D62" s="305"/>
      <c r="E62" s="305"/>
      <c r="F62" s="305"/>
      <c r="G62" s="305"/>
      <c r="H62" s="305"/>
      <c r="I62" s="305"/>
      <c r="J62" s="305"/>
      <c r="K62" s="305"/>
      <c r="L62" s="305"/>
      <c r="M62" s="306"/>
    </row>
    <row r="63" spans="1:13" ht="21.75" customHeight="1" x14ac:dyDescent="0.25">
      <c r="A63" s="372"/>
      <c r="B63" s="105" t="s">
        <v>684</v>
      </c>
      <c r="C63" s="365" t="s">
        <v>1034</v>
      </c>
      <c r="D63" s="305"/>
      <c r="E63" s="305"/>
      <c r="F63" s="305"/>
      <c r="G63" s="305"/>
      <c r="H63" s="305"/>
      <c r="I63" s="305"/>
      <c r="J63" s="305"/>
      <c r="K63" s="305"/>
      <c r="L63" s="305"/>
      <c r="M63" s="306"/>
    </row>
    <row r="64" spans="1:13" ht="21.75" customHeight="1" x14ac:dyDescent="0.25">
      <c r="A64" s="374"/>
      <c r="B64" s="107" t="s">
        <v>62</v>
      </c>
      <c r="C64" s="365" t="s">
        <v>379</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3C47D"/>
    <outlinePr summaryBelow="0" summaryRight="0"/>
  </sheetPr>
  <dimension ref="A1:M65"/>
  <sheetViews>
    <sheetView topLeftCell="A50" zoomScale="80" zoomScaleNormal="8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30.75" customHeight="1" x14ac:dyDescent="0.25">
      <c r="A1" s="61"/>
      <c r="B1" s="375" t="s">
        <v>1037</v>
      </c>
      <c r="C1" s="305"/>
      <c r="D1" s="305"/>
      <c r="E1" s="305"/>
      <c r="F1" s="305"/>
      <c r="G1" s="305"/>
      <c r="H1" s="305"/>
      <c r="I1" s="305"/>
      <c r="J1" s="305"/>
      <c r="K1" s="305"/>
      <c r="L1" s="305"/>
      <c r="M1" s="306"/>
    </row>
    <row r="2" spans="1:13" ht="15.75" x14ac:dyDescent="0.25">
      <c r="A2" s="371" t="s">
        <v>588</v>
      </c>
      <c r="B2" s="63" t="s">
        <v>589</v>
      </c>
      <c r="C2" s="365" t="str">
        <f>'Plan de acción'!AR46</f>
        <v>Número de hectáreas intervenidas en el Distrito Capital con procesos de restauración ecológica.</v>
      </c>
      <c r="D2" s="305"/>
      <c r="E2" s="305"/>
      <c r="F2" s="305"/>
      <c r="G2" s="305"/>
      <c r="H2" s="305"/>
      <c r="I2" s="305"/>
      <c r="J2" s="305"/>
      <c r="K2" s="305"/>
      <c r="L2" s="305"/>
      <c r="M2" s="306"/>
    </row>
    <row r="3" spans="1:13" ht="63" x14ac:dyDescent="0.25">
      <c r="A3" s="372"/>
      <c r="B3" s="64" t="s">
        <v>688</v>
      </c>
      <c r="C3" s="365" t="s">
        <v>273</v>
      </c>
      <c r="D3" s="305"/>
      <c r="E3" s="305"/>
      <c r="F3" s="305"/>
      <c r="G3" s="305"/>
      <c r="H3" s="305"/>
      <c r="I3" s="305"/>
      <c r="J3" s="305"/>
      <c r="K3" s="305"/>
      <c r="L3" s="305"/>
      <c r="M3" s="306"/>
    </row>
    <row r="4" spans="1:13" ht="31.5" x14ac:dyDescent="0.25">
      <c r="A4" s="372"/>
      <c r="B4" s="65" t="s">
        <v>58</v>
      </c>
      <c r="C4" s="66" t="str">
        <f>'Plan de acción'!AY46</f>
        <v>Si</v>
      </c>
      <c r="D4" s="67"/>
      <c r="E4" s="68"/>
      <c r="F4" s="362" t="s">
        <v>59</v>
      </c>
      <c r="G4" s="306"/>
      <c r="H4" s="69" t="str">
        <f>'Plan de acción'!AZ46</f>
        <v>214
 216</v>
      </c>
      <c r="I4" s="358"/>
      <c r="J4" s="357"/>
      <c r="K4" s="357"/>
      <c r="L4" s="357"/>
      <c r="M4" s="342"/>
    </row>
    <row r="5" spans="1:13" ht="31.5" x14ac:dyDescent="0.25">
      <c r="A5" s="372"/>
      <c r="B5" s="65" t="s">
        <v>593</v>
      </c>
      <c r="C5" s="364" t="s">
        <v>989</v>
      </c>
      <c r="D5" s="305"/>
      <c r="E5" s="305"/>
      <c r="F5" s="305"/>
      <c r="G5" s="305"/>
      <c r="H5" s="305"/>
      <c r="I5" s="305"/>
      <c r="J5" s="305"/>
      <c r="K5" s="305"/>
      <c r="L5" s="305"/>
      <c r="M5" s="306"/>
    </row>
    <row r="6" spans="1:13" ht="15.75" x14ac:dyDescent="0.25">
      <c r="A6" s="372"/>
      <c r="B6" s="65" t="s">
        <v>595</v>
      </c>
      <c r="C6" s="364" t="s">
        <v>1038</v>
      </c>
      <c r="D6" s="305"/>
      <c r="E6" s="305"/>
      <c r="F6" s="305"/>
      <c r="G6" s="305"/>
      <c r="H6" s="305"/>
      <c r="I6" s="305"/>
      <c r="J6" s="305"/>
      <c r="K6" s="305"/>
      <c r="L6" s="305"/>
      <c r="M6" s="306"/>
    </row>
    <row r="7" spans="1:13" ht="15.75" x14ac:dyDescent="0.25">
      <c r="A7" s="372"/>
      <c r="B7" s="65" t="s">
        <v>597</v>
      </c>
      <c r="C7" s="365" t="str">
        <f>'Plan de acción'!FQ50</f>
        <v>Ambiente</v>
      </c>
      <c r="D7" s="309"/>
      <c r="E7" s="70"/>
      <c r="F7" s="70"/>
      <c r="G7" s="71"/>
      <c r="H7" s="72" t="s">
        <v>62</v>
      </c>
      <c r="I7" s="365" t="str">
        <f>'Plan de acción'!FR50</f>
        <v>Secretaría Distrital de Ambiente</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116.45" customHeight="1" x14ac:dyDescent="0.25">
      <c r="A11" s="372"/>
      <c r="B11" s="65" t="s">
        <v>603</v>
      </c>
      <c r="C11" s="365" t="s">
        <v>1039</v>
      </c>
      <c r="D11" s="305"/>
      <c r="E11" s="305"/>
      <c r="F11" s="305"/>
      <c r="G11" s="305"/>
      <c r="H11" s="305"/>
      <c r="I11" s="305"/>
      <c r="J11" s="305"/>
      <c r="K11" s="305"/>
      <c r="L11" s="305"/>
      <c r="M11" s="306"/>
    </row>
    <row r="12" spans="1:13" ht="185.45" customHeight="1" x14ac:dyDescent="0.25">
      <c r="A12" s="372"/>
      <c r="B12" s="65" t="s">
        <v>692</v>
      </c>
      <c r="C12" s="365" t="s">
        <v>1040</v>
      </c>
      <c r="D12" s="305"/>
      <c r="E12" s="305"/>
      <c r="F12" s="305"/>
      <c r="G12" s="305"/>
      <c r="H12" s="305"/>
      <c r="I12" s="305"/>
      <c r="J12" s="305"/>
      <c r="K12" s="305"/>
      <c r="L12" s="305"/>
      <c r="M12" s="306"/>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acción'!AU46</f>
        <v>15. Vida de ecosistemas terrestres</v>
      </c>
      <c r="D14" s="306"/>
      <c r="E14" s="75" t="s">
        <v>697</v>
      </c>
      <c r="F14" s="365" t="str">
        <f>'Plan de acción'!AV46</f>
        <v>15.1 - Conservar y Restaurar los Ecosistemas Terrestres y de Agua Dulce</v>
      </c>
      <c r="G14" s="305"/>
      <c r="H14" s="305"/>
      <c r="I14" s="305"/>
      <c r="J14" s="305"/>
      <c r="K14" s="305"/>
      <c r="L14" s="305"/>
      <c r="M14" s="306"/>
    </row>
    <row r="15" spans="1:13" ht="15.75" x14ac:dyDescent="0.25">
      <c r="A15" s="371" t="s">
        <v>605</v>
      </c>
      <c r="B15" s="64" t="s">
        <v>47</v>
      </c>
      <c r="C15" s="365" t="str">
        <f>'Plan de acción'!AW46</f>
        <v>Ambiental</v>
      </c>
      <c r="D15" s="305"/>
      <c r="E15" s="305"/>
      <c r="F15" s="305"/>
      <c r="G15" s="305"/>
      <c r="H15" s="305"/>
      <c r="I15" s="305"/>
      <c r="J15" s="305"/>
      <c r="K15" s="305"/>
      <c r="L15" s="305"/>
      <c r="M15" s="306"/>
    </row>
    <row r="16" spans="1:13" ht="15.75" x14ac:dyDescent="0.25">
      <c r="A16" s="372"/>
      <c r="B16" s="65" t="s">
        <v>698</v>
      </c>
      <c r="C16" s="365" t="str">
        <f>'Plan de acción'!AS46</f>
        <v>Sumatoria de hectáreas intervenidas en el Distrito Capital con procesos de restauración ecológica.</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t="s">
        <v>617</v>
      </c>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acción'!BA46</f>
        <v>676,15</v>
      </c>
      <c r="E29" s="47"/>
      <c r="F29" s="79" t="s">
        <v>628</v>
      </c>
      <c r="G29" s="85">
        <f>'Plan de acción'!BB46</f>
        <v>2022</v>
      </c>
      <c r="H29" s="47"/>
      <c r="I29" s="79" t="s">
        <v>629</v>
      </c>
      <c r="J29" s="366" t="s">
        <v>966</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t="str">
        <f>'Plan de acción'!BE46</f>
        <v>959,7</v>
      </c>
      <c r="E36" s="50">
        <v>2023</v>
      </c>
      <c r="F36" s="112">
        <f>'Plan de acción'!BF46</f>
        <v>0.8</v>
      </c>
      <c r="G36" s="50">
        <v>2024</v>
      </c>
      <c r="H36" s="50">
        <f>'Plan de acción'!BG46</f>
        <v>985</v>
      </c>
      <c r="I36" s="50">
        <v>2025</v>
      </c>
      <c r="J36" s="157">
        <f>'Plan de acción'!BH46</f>
        <v>1010</v>
      </c>
      <c r="K36" s="50">
        <v>2026</v>
      </c>
      <c r="L36" s="157">
        <f>'Plan de acción'!BI46</f>
        <v>1035</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acción'!BJ46</f>
        <v>1060</v>
      </c>
      <c r="E38" s="50">
        <v>2028</v>
      </c>
      <c r="F38" s="157">
        <f>'Plan de acción'!BK46</f>
        <v>1085</v>
      </c>
      <c r="G38" s="50">
        <v>2029</v>
      </c>
      <c r="H38" s="157">
        <f>'Plan de acción'!BL46</f>
        <v>1110</v>
      </c>
      <c r="I38" s="50">
        <v>2030</v>
      </c>
      <c r="J38" s="157">
        <f>'Plan de acción'!BM46</f>
        <v>1135</v>
      </c>
      <c r="K38" s="50">
        <v>2031</v>
      </c>
      <c r="L38" s="157">
        <f>'Plan de acción'!BN46</f>
        <v>1160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57">
        <f>'Plan de acción'!BO46</f>
        <v>1185</v>
      </c>
      <c r="E40" s="50">
        <v>2033</v>
      </c>
      <c r="F40" s="157">
        <f>'Plan de acción'!BP46</f>
        <v>1210</v>
      </c>
      <c r="G40" s="50">
        <v>2034</v>
      </c>
      <c r="H40" s="157">
        <f>'Plan de acción'!BQ46</f>
        <v>1235</v>
      </c>
      <c r="I40" s="50">
        <v>2035</v>
      </c>
      <c r="J40" s="157">
        <f>'Plan de acción'!BR46</f>
        <v>1260</v>
      </c>
      <c r="K40" s="50">
        <v>2036</v>
      </c>
      <c r="L40" s="157">
        <f>'Plan de acción'!BS46</f>
        <v>1285</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57">
        <f>'Plan de acción'!BT46</f>
        <v>1310</v>
      </c>
      <c r="E42" s="50">
        <v>2038</v>
      </c>
      <c r="F42" s="157">
        <f>'Plan de acción'!BU46</f>
        <v>1335</v>
      </c>
      <c r="G42" s="50">
        <v>2039</v>
      </c>
      <c r="H42" s="157">
        <f>'Plan de acción'!BV46</f>
        <v>1360</v>
      </c>
      <c r="I42" s="50">
        <v>2040</v>
      </c>
      <c r="J42" s="157">
        <f>'Plan de acción'!BW46</f>
        <v>1385</v>
      </c>
      <c r="K42" s="50">
        <v>2041</v>
      </c>
      <c r="L42" s="157">
        <f>'Plan de acción'!BX46</f>
        <v>1410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57">
        <f>'Plan de acción'!BY46</f>
        <v>1435</v>
      </c>
      <c r="E44" s="50">
        <v>2043</v>
      </c>
      <c r="F44" s="157">
        <f>'Plan de acción'!BZ46</f>
        <v>1460</v>
      </c>
      <c r="G44" s="50">
        <v>2044</v>
      </c>
      <c r="H44" s="157">
        <f>'Plan de acción'!CA46</f>
        <v>1485</v>
      </c>
      <c r="I44" s="50">
        <v>2045</v>
      </c>
      <c r="J44" s="157">
        <f>'Plan de acción'!CB46</f>
        <v>1510</v>
      </c>
      <c r="K44" s="50">
        <v>2046</v>
      </c>
      <c r="L44" s="157">
        <f>'Plan de acción'!CC46</f>
        <v>1535</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57">
        <f>'Plan de acción'!CD46</f>
        <v>1560</v>
      </c>
      <c r="E46" s="50">
        <v>2048</v>
      </c>
      <c r="F46" s="157">
        <f>'Plan de acción'!CE46</f>
        <v>1585</v>
      </c>
      <c r="G46" s="50">
        <v>2049</v>
      </c>
      <c r="H46" s="157">
        <f>'Plan de acción'!CF46</f>
        <v>1610</v>
      </c>
      <c r="I46" s="50">
        <v>2050</v>
      </c>
      <c r="J46" s="50"/>
      <c r="K46" s="50"/>
      <c r="L46" s="400">
        <f>'Plan de acción'!CG46</f>
        <v>1610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976</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1041</v>
      </c>
      <c r="D52" s="305"/>
      <c r="E52" s="305"/>
      <c r="F52" s="305"/>
      <c r="G52" s="305"/>
      <c r="H52" s="305"/>
      <c r="I52" s="305"/>
      <c r="J52" s="305"/>
      <c r="K52" s="305"/>
      <c r="L52" s="305"/>
      <c r="M52" s="306"/>
    </row>
    <row r="53" spans="1:13" ht="31.5" x14ac:dyDescent="0.25">
      <c r="A53" s="372"/>
      <c r="B53" s="65" t="s">
        <v>704</v>
      </c>
      <c r="C53" s="365" t="s">
        <v>1042</v>
      </c>
      <c r="D53" s="305"/>
      <c r="E53" s="305"/>
      <c r="F53" s="305"/>
      <c r="G53" s="305"/>
      <c r="H53" s="305"/>
      <c r="I53" s="305"/>
      <c r="J53" s="305"/>
      <c r="K53" s="305"/>
      <c r="L53" s="305"/>
      <c r="M53" s="306"/>
    </row>
    <row r="54" spans="1:13" ht="15.75" x14ac:dyDescent="0.25">
      <c r="A54" s="372"/>
      <c r="B54" s="65" t="s">
        <v>672</v>
      </c>
      <c r="C54" s="365">
        <v>90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acción'!FT46</f>
        <v>Iván Darío Melo Cuellar</v>
      </c>
      <c r="D56" s="305"/>
      <c r="E56" s="305"/>
      <c r="F56" s="305"/>
      <c r="G56" s="305"/>
      <c r="H56" s="305"/>
      <c r="I56" s="305"/>
      <c r="J56" s="305"/>
      <c r="K56" s="305"/>
      <c r="L56" s="305"/>
      <c r="M56" s="306"/>
    </row>
    <row r="57" spans="1:13" ht="15.75" x14ac:dyDescent="0.25">
      <c r="A57" s="372"/>
      <c r="B57" s="105" t="s">
        <v>676</v>
      </c>
      <c r="C57" s="365" t="s">
        <v>969</v>
      </c>
      <c r="D57" s="305"/>
      <c r="E57" s="305"/>
      <c r="F57" s="305"/>
      <c r="G57" s="305"/>
      <c r="H57" s="305"/>
      <c r="I57" s="305"/>
      <c r="J57" s="305"/>
      <c r="K57" s="305"/>
      <c r="L57" s="305"/>
      <c r="M57" s="306"/>
    </row>
    <row r="58" spans="1:13" ht="15.75" x14ac:dyDescent="0.25">
      <c r="A58" s="372"/>
      <c r="B58" s="105" t="s">
        <v>678</v>
      </c>
      <c r="C58" s="365" t="str">
        <f>'Plan de acción'!FR46</f>
        <v>Secretaría Distrital de Ambiente</v>
      </c>
      <c r="D58" s="305"/>
      <c r="E58" s="305"/>
      <c r="F58" s="305"/>
      <c r="G58" s="305"/>
      <c r="H58" s="305"/>
      <c r="I58" s="305"/>
      <c r="J58" s="305"/>
      <c r="K58" s="305"/>
      <c r="L58" s="305"/>
      <c r="M58" s="306"/>
    </row>
    <row r="59" spans="1:13" ht="15.75" x14ac:dyDescent="0.25">
      <c r="A59" s="372"/>
      <c r="B59" s="106" t="s">
        <v>679</v>
      </c>
      <c r="C59" s="365" t="str">
        <f>'Plan de acción'!FS46</f>
        <v>Subdirección de Ecosistemas y Ruralidad</v>
      </c>
      <c r="D59" s="305"/>
      <c r="E59" s="305"/>
      <c r="F59" s="305"/>
      <c r="G59" s="305"/>
      <c r="H59" s="305"/>
      <c r="I59" s="305"/>
      <c r="J59" s="305"/>
      <c r="K59" s="305"/>
      <c r="L59" s="305"/>
      <c r="M59" s="306"/>
    </row>
    <row r="60" spans="1:13" ht="15.75" x14ac:dyDescent="0.25">
      <c r="A60" s="372"/>
      <c r="B60" s="105" t="s">
        <v>680</v>
      </c>
      <c r="C60" s="370" t="str">
        <f>'Plan de acción'!FV46</f>
        <v>ivan.melo@ambientebogota.gov.co</v>
      </c>
      <c r="D60" s="305"/>
      <c r="E60" s="305"/>
      <c r="F60" s="305"/>
      <c r="G60" s="305"/>
      <c r="H60" s="305"/>
      <c r="I60" s="305"/>
      <c r="J60" s="305"/>
      <c r="K60" s="305"/>
      <c r="L60" s="305"/>
      <c r="M60" s="306"/>
    </row>
    <row r="61" spans="1:13" ht="15.75" x14ac:dyDescent="0.25">
      <c r="A61" s="373"/>
      <c r="B61" s="105" t="s">
        <v>681</v>
      </c>
      <c r="C61" s="365">
        <f>'Plan de acción'!FU46</f>
        <v>3778914</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tr">
        <f>C58</f>
        <v>Secretaría Distrital de Ambiente</v>
      </c>
      <c r="D64" s="305"/>
      <c r="E64" s="305"/>
      <c r="F64" s="305"/>
      <c r="G64" s="305"/>
      <c r="H64" s="305"/>
      <c r="I64" s="305"/>
      <c r="J64" s="305"/>
      <c r="K64" s="305"/>
      <c r="L64" s="305"/>
      <c r="M64" s="306"/>
    </row>
    <row r="65" spans="1:13" ht="15.75" x14ac:dyDescent="0.25">
      <c r="A65" s="108" t="s">
        <v>686</v>
      </c>
      <c r="B65" s="107"/>
      <c r="C65" s="358" t="s">
        <v>1043</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3C47D"/>
    <outlinePr summaryBelow="0" summaryRight="0"/>
  </sheetPr>
  <dimension ref="A1:M65"/>
  <sheetViews>
    <sheetView topLeftCell="A45" zoomScale="90" zoomScaleNormal="9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30.75" customHeight="1" x14ac:dyDescent="0.25">
      <c r="A1" s="61"/>
      <c r="B1" s="375" t="s">
        <v>1044</v>
      </c>
      <c r="C1" s="305"/>
      <c r="D1" s="305"/>
      <c r="E1" s="305"/>
      <c r="F1" s="305"/>
      <c r="G1" s="305"/>
      <c r="H1" s="305"/>
      <c r="I1" s="305"/>
      <c r="J1" s="305"/>
      <c r="K1" s="305"/>
      <c r="L1" s="305"/>
      <c r="M1" s="306"/>
    </row>
    <row r="2" spans="1:13" ht="15.75" x14ac:dyDescent="0.25">
      <c r="A2" s="371" t="s">
        <v>588</v>
      </c>
      <c r="B2" s="63" t="s">
        <v>589</v>
      </c>
      <c r="C2" s="365" t="str">
        <f>'Plan de acción'!AR47</f>
        <v>Número de acciones de SbN para el manejo de la escasez hídrica en las fuentes de abastecimiento de agua del D.C.</v>
      </c>
      <c r="D2" s="305"/>
      <c r="E2" s="305"/>
      <c r="F2" s="305"/>
      <c r="G2" s="305"/>
      <c r="H2" s="305"/>
      <c r="I2" s="305"/>
      <c r="J2" s="305"/>
      <c r="K2" s="305"/>
      <c r="L2" s="305"/>
      <c r="M2" s="306"/>
    </row>
    <row r="3" spans="1:13" ht="63" x14ac:dyDescent="0.25">
      <c r="A3" s="372"/>
      <c r="B3" s="64" t="s">
        <v>688</v>
      </c>
      <c r="C3" s="365" t="s">
        <v>1045</v>
      </c>
      <c r="D3" s="305"/>
      <c r="E3" s="305"/>
      <c r="F3" s="305"/>
      <c r="G3" s="305"/>
      <c r="H3" s="305"/>
      <c r="I3" s="305"/>
      <c r="J3" s="305"/>
      <c r="K3" s="305"/>
      <c r="L3" s="305"/>
      <c r="M3" s="306"/>
    </row>
    <row r="4" spans="1:13" ht="15.75" x14ac:dyDescent="0.25">
      <c r="A4" s="372"/>
      <c r="B4" s="65" t="s">
        <v>58</v>
      </c>
      <c r="C4" s="66" t="str">
        <f>'Plan de acción'!AY47</f>
        <v>Si</v>
      </c>
      <c r="D4" s="67"/>
      <c r="E4" s="68"/>
      <c r="F4" s="362" t="s">
        <v>59</v>
      </c>
      <c r="G4" s="306"/>
      <c r="H4" s="69">
        <f>'Plan de acción'!AZ47</f>
        <v>209</v>
      </c>
      <c r="I4" s="358"/>
      <c r="J4" s="357"/>
      <c r="K4" s="357"/>
      <c r="L4" s="357"/>
      <c r="M4" s="342"/>
    </row>
    <row r="5" spans="1:13" ht="31.5" x14ac:dyDescent="0.25">
      <c r="A5" s="372"/>
      <c r="B5" s="152" t="s">
        <v>593</v>
      </c>
      <c r="C5" s="445" t="s">
        <v>1046</v>
      </c>
      <c r="D5" s="305"/>
      <c r="E5" s="305"/>
      <c r="F5" s="305"/>
      <c r="G5" s="305"/>
      <c r="H5" s="305"/>
      <c r="I5" s="305"/>
      <c r="J5" s="305"/>
      <c r="K5" s="305"/>
      <c r="L5" s="305"/>
      <c r="M5" s="306"/>
    </row>
    <row r="6" spans="1:13" ht="15.75" x14ac:dyDescent="0.25">
      <c r="A6" s="372"/>
      <c r="B6" s="152" t="s">
        <v>595</v>
      </c>
      <c r="C6" s="440" t="s">
        <v>1047</v>
      </c>
      <c r="D6" s="357"/>
      <c r="E6" s="357"/>
      <c r="F6" s="357"/>
      <c r="G6" s="357"/>
      <c r="H6" s="357"/>
      <c r="I6" s="357"/>
      <c r="J6" s="357"/>
      <c r="K6" s="357"/>
      <c r="L6" s="357"/>
      <c r="M6" s="342"/>
    </row>
    <row r="7" spans="1:13" ht="15.75" x14ac:dyDescent="0.25">
      <c r="A7" s="372"/>
      <c r="B7" s="65" t="s">
        <v>597</v>
      </c>
      <c r="C7" s="365" t="s">
        <v>12</v>
      </c>
      <c r="D7" s="309"/>
      <c r="E7" s="70"/>
      <c r="F7" s="70"/>
      <c r="G7" s="71"/>
      <c r="H7" s="72" t="s">
        <v>62</v>
      </c>
      <c r="I7" s="365" t="s">
        <v>265</v>
      </c>
      <c r="J7" s="305"/>
      <c r="K7" s="305"/>
      <c r="L7" s="305"/>
      <c r="M7" s="306"/>
    </row>
    <row r="8" spans="1:13" ht="15.75" x14ac:dyDescent="0.25">
      <c r="A8" s="372"/>
      <c r="B8" s="359" t="s">
        <v>599</v>
      </c>
      <c r="C8" s="358" t="s">
        <v>325</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152" t="s">
        <v>603</v>
      </c>
      <c r="C11" s="441" t="s">
        <v>1048</v>
      </c>
      <c r="D11" s="305"/>
      <c r="E11" s="305"/>
      <c r="F11" s="305"/>
      <c r="G11" s="305"/>
      <c r="H11" s="305"/>
      <c r="I11" s="305"/>
      <c r="J11" s="305"/>
      <c r="K11" s="305"/>
      <c r="L11" s="305"/>
      <c r="M11" s="306"/>
    </row>
    <row r="12" spans="1:13" ht="31.5" x14ac:dyDescent="0.25">
      <c r="A12" s="372"/>
      <c r="B12" s="152" t="s">
        <v>692</v>
      </c>
      <c r="C12" s="442" t="s">
        <v>1049</v>
      </c>
      <c r="D12" s="357"/>
      <c r="E12" s="357"/>
      <c r="F12" s="357"/>
      <c r="G12" s="357"/>
      <c r="H12" s="357"/>
      <c r="I12" s="357"/>
      <c r="J12" s="357"/>
      <c r="K12" s="357"/>
      <c r="L12" s="357"/>
      <c r="M12" s="342"/>
    </row>
    <row r="13" spans="1:13" ht="63" x14ac:dyDescent="0.25">
      <c r="A13" s="372"/>
      <c r="B13" s="65" t="s">
        <v>694</v>
      </c>
      <c r="C13" s="365" t="s">
        <v>964</v>
      </c>
      <c r="D13" s="305"/>
      <c r="E13" s="305"/>
      <c r="F13" s="305"/>
      <c r="G13" s="305"/>
      <c r="H13" s="305"/>
      <c r="I13" s="305"/>
      <c r="J13" s="305"/>
      <c r="K13" s="305"/>
      <c r="L13" s="305"/>
      <c r="M13" s="306"/>
    </row>
    <row r="14" spans="1:13" ht="47.25" x14ac:dyDescent="0.25">
      <c r="A14" s="374"/>
      <c r="B14" s="63" t="s">
        <v>696</v>
      </c>
      <c r="C14" s="364" t="str">
        <f>'Plan de acción'!AU47</f>
        <v>15. Vida de ecosistemas terrestres</v>
      </c>
      <c r="D14" s="306"/>
      <c r="E14" s="75" t="s">
        <v>697</v>
      </c>
      <c r="F14" s="365" t="str">
        <f>'Plan de acción'!AV47</f>
        <v>15.1 - Conservar y Restaurar los Ecosistemas Terrestres y de Agua Dulce</v>
      </c>
      <c r="G14" s="305"/>
      <c r="H14" s="305"/>
      <c r="I14" s="305"/>
      <c r="J14" s="305"/>
      <c r="K14" s="305"/>
      <c r="L14" s="305"/>
      <c r="M14" s="306"/>
    </row>
    <row r="15" spans="1:13" ht="15.75" x14ac:dyDescent="0.25">
      <c r="A15" s="371" t="s">
        <v>605</v>
      </c>
      <c r="B15" s="64" t="s">
        <v>47</v>
      </c>
      <c r="C15" s="365" t="str">
        <f>'Plan de acción'!AW47</f>
        <v>Ambiental
Territorial</v>
      </c>
      <c r="D15" s="305"/>
      <c r="E15" s="305"/>
      <c r="F15" s="305"/>
      <c r="G15" s="305"/>
      <c r="H15" s="305"/>
      <c r="I15" s="305"/>
      <c r="J15" s="305"/>
      <c r="K15" s="305"/>
      <c r="L15" s="305"/>
      <c r="M15" s="306"/>
    </row>
    <row r="16" spans="1:13" ht="15.75" x14ac:dyDescent="0.25">
      <c r="A16" s="372"/>
      <c r="B16" s="65" t="s">
        <v>698</v>
      </c>
      <c r="C16" s="365" t="str">
        <f>'Plan de acción'!AS47</f>
        <v>Sumatoria de acciones de SbN  para el manejo de la escasez hídrica en las fuentes de abastecimiento de agua del D.C.</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13" t="s">
        <v>617</v>
      </c>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39">
        <f>'Plan de acción'!BA47</f>
        <v>0</v>
      </c>
      <c r="E29" s="47"/>
      <c r="F29" s="47" t="s">
        <v>628</v>
      </c>
      <c r="G29" s="50">
        <f>'Plan de acción'!BB47</f>
        <v>2022</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2025</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acción'!BE47</f>
        <v>0</v>
      </c>
      <c r="E36" s="50">
        <v>2023</v>
      </c>
      <c r="F36" s="50">
        <f>'Plan de acción'!BF47</f>
        <v>0</v>
      </c>
      <c r="G36" s="50">
        <v>2024</v>
      </c>
      <c r="H36" s="50">
        <f>'Plan de acción'!BG47</f>
        <v>1</v>
      </c>
      <c r="I36" s="50">
        <v>2025</v>
      </c>
      <c r="J36" s="50">
        <f>'Plan de acción'!BH47</f>
        <v>0</v>
      </c>
      <c r="K36" s="50">
        <v>2026</v>
      </c>
      <c r="L36" s="50">
        <f>'Plan de acción'!BI47</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acción'!BJ47</f>
        <v>1</v>
      </c>
      <c r="E38" s="50">
        <v>2028</v>
      </c>
      <c r="F38" s="50">
        <f>'Plan de acción'!BK47</f>
        <v>1</v>
      </c>
      <c r="G38" s="50">
        <v>2029</v>
      </c>
      <c r="H38" s="50">
        <f>'Plan de acción'!BL47</f>
        <v>0</v>
      </c>
      <c r="I38" s="50">
        <v>2030</v>
      </c>
      <c r="J38" s="50">
        <f>'Plan de acción'!BM47</f>
        <v>0</v>
      </c>
      <c r="K38" s="50">
        <v>2031</v>
      </c>
      <c r="L38" s="50">
        <f>'Plan de acción'!BN47</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acción'!BO47</f>
        <v>2</v>
      </c>
      <c r="E40" s="50">
        <v>2033</v>
      </c>
      <c r="F40" s="50">
        <f>'Plan de acción'!BP47</f>
        <v>0</v>
      </c>
      <c r="G40" s="50">
        <v>2034</v>
      </c>
      <c r="H40" s="50">
        <f>'Plan de acción'!BQ47</f>
        <v>0</v>
      </c>
      <c r="I40" s="50">
        <v>2035</v>
      </c>
      <c r="J40" s="50">
        <f>'Plan de acción'!BR47</f>
        <v>0</v>
      </c>
      <c r="K40" s="50">
        <v>2036</v>
      </c>
      <c r="L40" s="50">
        <f>'Plan de acción'!BS47</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acción'!BT47</f>
        <v>1</v>
      </c>
      <c r="E42" s="50">
        <v>2038</v>
      </c>
      <c r="F42" s="50">
        <f>'Plan de acción'!BU47</f>
        <v>0</v>
      </c>
      <c r="G42" s="50">
        <v>2039</v>
      </c>
      <c r="H42" s="50">
        <f>'Plan de acción'!BV47</f>
        <v>0</v>
      </c>
      <c r="I42" s="50">
        <v>2040</v>
      </c>
      <c r="J42" s="50">
        <f>'Plan de acción'!BW47</f>
        <v>1</v>
      </c>
      <c r="K42" s="50">
        <v>2041</v>
      </c>
      <c r="L42" s="50">
        <f>'Plan de acción'!BX47</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acción'!BY47</f>
        <v>1</v>
      </c>
      <c r="E44" s="50">
        <v>2043</v>
      </c>
      <c r="F44" s="50">
        <f>'Plan de acción'!BZ47</f>
        <v>0</v>
      </c>
      <c r="G44" s="50">
        <v>2044</v>
      </c>
      <c r="H44" s="50">
        <f>'Plan de acción'!CA47</f>
        <v>1</v>
      </c>
      <c r="I44" s="50">
        <v>2045</v>
      </c>
      <c r="J44" s="50">
        <f>'Plan de acción'!CB47</f>
        <v>0</v>
      </c>
      <c r="K44" s="50">
        <v>2046</v>
      </c>
      <c r="L44" s="50">
        <f>'Plan de acción'!CC47</f>
        <v>0</v>
      </c>
      <c r="M44" s="50">
        <v>2048</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acción'!CD47</f>
        <v>1</v>
      </c>
      <c r="E46" s="50">
        <v>2048</v>
      </c>
      <c r="F46" s="50">
        <f>'Plan de acción'!CE47</f>
        <v>1</v>
      </c>
      <c r="G46" s="50">
        <v>2049</v>
      </c>
      <c r="H46" s="50">
        <f>'Plan de acción'!CF47</f>
        <v>0</v>
      </c>
      <c r="I46" s="50">
        <v>2050</v>
      </c>
      <c r="J46" s="50"/>
      <c r="K46" s="50"/>
      <c r="L46" s="400">
        <f>'Plan de acción'!CG47</f>
        <v>12</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1050</v>
      </c>
      <c r="D52" s="305"/>
      <c r="E52" s="305"/>
      <c r="F52" s="305"/>
      <c r="G52" s="305"/>
      <c r="H52" s="305"/>
      <c r="I52" s="305"/>
      <c r="J52" s="305"/>
      <c r="K52" s="305"/>
      <c r="L52" s="305"/>
      <c r="M52" s="306"/>
    </row>
    <row r="53" spans="1:13" ht="31.5" x14ac:dyDescent="0.25">
      <c r="A53" s="372"/>
      <c r="B53" s="65" t="s">
        <v>704</v>
      </c>
      <c r="C53" s="365" t="s">
        <v>1051</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acción'!FT47</f>
        <v>Octavio Augusto Reyes Avila</v>
      </c>
      <c r="D56" s="305"/>
      <c r="E56" s="305"/>
      <c r="F56" s="305"/>
      <c r="G56" s="305"/>
      <c r="H56" s="305"/>
      <c r="I56" s="305"/>
      <c r="J56" s="305"/>
      <c r="K56" s="305"/>
      <c r="L56" s="305"/>
      <c r="M56" s="306"/>
    </row>
    <row r="57" spans="1:13" ht="15.75" x14ac:dyDescent="0.25">
      <c r="A57" s="372"/>
      <c r="B57" s="105" t="s">
        <v>676</v>
      </c>
      <c r="C57" s="365" t="s">
        <v>1343</v>
      </c>
      <c r="D57" s="305"/>
      <c r="E57" s="305"/>
      <c r="F57" s="305"/>
      <c r="G57" s="305"/>
      <c r="H57" s="305"/>
      <c r="I57" s="305"/>
      <c r="J57" s="305"/>
      <c r="K57" s="305"/>
      <c r="L57" s="305"/>
      <c r="M57" s="306"/>
    </row>
    <row r="58" spans="1:13" ht="15.75" x14ac:dyDescent="0.25">
      <c r="A58" s="372"/>
      <c r="B58" s="105" t="s">
        <v>678</v>
      </c>
      <c r="C58" s="365" t="str">
        <f>'Plan de acción'!FR47</f>
        <v>Empresa de Acueducto y Alcantarillado de Bogotá</v>
      </c>
      <c r="D58" s="305"/>
      <c r="E58" s="305"/>
      <c r="F58" s="305"/>
      <c r="G58" s="305"/>
      <c r="H58" s="305"/>
      <c r="I58" s="305"/>
      <c r="J58" s="305"/>
      <c r="K58" s="305"/>
      <c r="L58" s="305"/>
      <c r="M58" s="306"/>
    </row>
    <row r="59" spans="1:13" ht="15.75" x14ac:dyDescent="0.25">
      <c r="A59" s="372"/>
      <c r="B59" s="106" t="s">
        <v>679</v>
      </c>
      <c r="C59" s="365" t="str">
        <f>'Plan de acción'!FS47</f>
        <v>Gerencia Corporativa Ambiental</v>
      </c>
      <c r="D59" s="305"/>
      <c r="E59" s="305"/>
      <c r="F59" s="305"/>
      <c r="G59" s="305"/>
      <c r="H59" s="305"/>
      <c r="I59" s="305"/>
      <c r="J59" s="305"/>
      <c r="K59" s="305"/>
      <c r="L59" s="305"/>
      <c r="M59" s="306"/>
    </row>
    <row r="60" spans="1:13" ht="15.75" x14ac:dyDescent="0.25">
      <c r="A60" s="372"/>
      <c r="B60" s="105" t="s">
        <v>680</v>
      </c>
      <c r="C60" s="370" t="str">
        <f>'Plan de acción'!FV47</f>
        <v>oreyesa@acueducto.com.co</v>
      </c>
      <c r="D60" s="305"/>
      <c r="E60" s="305"/>
      <c r="F60" s="305"/>
      <c r="G60" s="305"/>
      <c r="H60" s="305"/>
      <c r="I60" s="305"/>
      <c r="J60" s="305"/>
      <c r="K60" s="305"/>
      <c r="L60" s="305"/>
      <c r="M60" s="306"/>
    </row>
    <row r="61" spans="1:13" ht="15.75" x14ac:dyDescent="0.25">
      <c r="A61" s="373"/>
      <c r="B61" s="105" t="s">
        <v>681</v>
      </c>
      <c r="C61" s="365">
        <f>'Plan de acción'!FU47</f>
        <v>3447043</v>
      </c>
      <c r="D61" s="305"/>
      <c r="E61" s="305"/>
      <c r="F61" s="305"/>
      <c r="G61" s="305"/>
      <c r="H61" s="305"/>
      <c r="I61" s="305"/>
      <c r="J61" s="305"/>
      <c r="K61" s="305"/>
      <c r="L61" s="305"/>
      <c r="M61" s="306"/>
    </row>
    <row r="62" spans="1:13" ht="21.75" customHeight="1" x14ac:dyDescent="0.25">
      <c r="A62" s="371" t="s">
        <v>682</v>
      </c>
      <c r="B62" s="153" t="s">
        <v>683</v>
      </c>
      <c r="C62" s="443" t="s">
        <v>1342</v>
      </c>
      <c r="D62" s="305"/>
      <c r="E62" s="305"/>
      <c r="F62" s="305"/>
      <c r="G62" s="305"/>
      <c r="H62" s="305"/>
      <c r="I62" s="305"/>
      <c r="J62" s="305"/>
      <c r="K62" s="305"/>
      <c r="L62" s="305"/>
      <c r="M62" s="306"/>
    </row>
    <row r="63" spans="1:13" ht="21.75" customHeight="1" x14ac:dyDescent="0.25">
      <c r="A63" s="372"/>
      <c r="B63" s="153" t="s">
        <v>684</v>
      </c>
      <c r="C63" s="444" t="s">
        <v>1052</v>
      </c>
      <c r="D63" s="319"/>
      <c r="E63" s="319"/>
      <c r="F63" s="319"/>
      <c r="G63" s="319"/>
      <c r="H63" s="319"/>
      <c r="I63" s="319"/>
      <c r="J63" s="319"/>
      <c r="K63" s="319"/>
      <c r="L63" s="319"/>
      <c r="M63" s="313"/>
    </row>
    <row r="64" spans="1:13" ht="21.75" customHeight="1" x14ac:dyDescent="0.25">
      <c r="A64" s="374"/>
      <c r="B64" s="107" t="s">
        <v>62</v>
      </c>
      <c r="C64" s="365" t="str">
        <f>C58</f>
        <v>Empresa de Acueducto y Alcantarillado de Bogotá</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3C47D"/>
    <outlinePr summaryBelow="0" summaryRight="0"/>
  </sheetPr>
  <dimension ref="A1:M1004"/>
  <sheetViews>
    <sheetView topLeftCell="A39" zoomScale="90" zoomScaleNormal="90" workbookViewId="0">
      <selection activeCell="C52" sqref="C52:M52"/>
    </sheetView>
  </sheetViews>
  <sheetFormatPr baseColWidth="10" defaultColWidth="11.25" defaultRowHeight="15" customHeight="1" x14ac:dyDescent="0.25"/>
  <cols>
    <col min="1" max="1" width="11.125" customWidth="1"/>
    <col min="2" max="2" width="18.125" customWidth="1"/>
    <col min="3" max="26" width="11.125" customWidth="1"/>
  </cols>
  <sheetData>
    <row r="1" spans="1:13" ht="15" customHeight="1" x14ac:dyDescent="0.25">
      <c r="A1" s="16"/>
      <c r="B1" s="321" t="s">
        <v>1053</v>
      </c>
      <c r="C1" s="322"/>
      <c r="D1" s="322"/>
      <c r="E1" s="322"/>
      <c r="F1" s="322"/>
      <c r="G1" s="322"/>
      <c r="H1" s="322"/>
      <c r="I1" s="322"/>
      <c r="J1" s="322"/>
      <c r="K1" s="322"/>
      <c r="L1" s="322"/>
      <c r="M1" s="323"/>
    </row>
    <row r="2" spans="1:13" ht="15" customHeight="1" x14ac:dyDescent="0.25">
      <c r="A2" s="338" t="s">
        <v>588</v>
      </c>
      <c r="B2" s="17" t="s">
        <v>589</v>
      </c>
      <c r="C2" s="324" t="str">
        <f>'Plan de acción'!E48</f>
        <v>Número de acciones de conocimiento para la acción climática</v>
      </c>
      <c r="D2" s="319"/>
      <c r="E2" s="319"/>
      <c r="F2" s="319"/>
      <c r="G2" s="319"/>
      <c r="H2" s="319"/>
      <c r="I2" s="319"/>
      <c r="J2" s="319"/>
      <c r="K2" s="319"/>
      <c r="L2" s="319"/>
      <c r="M2" s="325"/>
    </row>
    <row r="3" spans="1:13" ht="15" customHeight="1" x14ac:dyDescent="0.25">
      <c r="A3" s="339"/>
      <c r="B3" s="18" t="s">
        <v>590</v>
      </c>
      <c r="C3" s="324" t="s">
        <v>1054</v>
      </c>
      <c r="D3" s="319"/>
      <c r="E3" s="319"/>
      <c r="F3" s="319"/>
      <c r="G3" s="319"/>
      <c r="H3" s="319"/>
      <c r="I3" s="319"/>
      <c r="J3" s="319"/>
      <c r="K3" s="319"/>
      <c r="L3" s="319"/>
      <c r="M3" s="325"/>
    </row>
    <row r="4" spans="1:13" ht="15" customHeight="1" x14ac:dyDescent="0.25">
      <c r="A4" s="339"/>
      <c r="B4" s="17" t="s">
        <v>58</v>
      </c>
      <c r="C4" s="19" t="s">
        <v>117</v>
      </c>
      <c r="D4" s="20"/>
      <c r="E4" s="21"/>
      <c r="F4" s="341" t="s">
        <v>592</v>
      </c>
      <c r="G4" s="342"/>
      <c r="H4" s="19" t="s">
        <v>117</v>
      </c>
      <c r="I4" s="20"/>
      <c r="J4" s="20"/>
      <c r="K4" s="20"/>
      <c r="L4" s="20"/>
      <c r="M4" s="22"/>
    </row>
    <row r="5" spans="1:13" ht="15" customHeight="1" x14ac:dyDescent="0.25">
      <c r="A5" s="339"/>
      <c r="B5" s="18" t="s">
        <v>593</v>
      </c>
      <c r="C5" s="324" t="s">
        <v>117</v>
      </c>
      <c r="D5" s="319"/>
      <c r="E5" s="319"/>
      <c r="F5" s="319"/>
      <c r="G5" s="319"/>
      <c r="H5" s="319"/>
      <c r="I5" s="319"/>
      <c r="J5" s="319"/>
      <c r="K5" s="319"/>
      <c r="L5" s="319"/>
      <c r="M5" s="325"/>
    </row>
    <row r="6" spans="1:13" ht="15" customHeight="1" x14ac:dyDescent="0.25">
      <c r="A6" s="339"/>
      <c r="B6" s="17" t="s">
        <v>595</v>
      </c>
      <c r="C6" s="20" t="s">
        <v>117</v>
      </c>
      <c r="D6" s="20"/>
      <c r="E6" s="20"/>
      <c r="F6" s="20"/>
      <c r="G6" s="20"/>
      <c r="H6" s="20"/>
      <c r="I6" s="20"/>
      <c r="J6" s="20"/>
      <c r="K6" s="20"/>
      <c r="L6" s="20"/>
      <c r="M6" s="22"/>
    </row>
    <row r="7" spans="1:13" ht="15" customHeight="1" x14ac:dyDescent="0.25">
      <c r="A7" s="339"/>
      <c r="B7" s="17" t="s">
        <v>597</v>
      </c>
      <c r="C7" s="324" t="s">
        <v>8</v>
      </c>
      <c r="D7" s="325"/>
      <c r="E7" s="20"/>
      <c r="F7" s="20"/>
      <c r="G7" s="19"/>
      <c r="H7" s="23" t="s">
        <v>62</v>
      </c>
      <c r="I7" s="324" t="s">
        <v>10</v>
      </c>
      <c r="J7" s="319"/>
      <c r="K7" s="319"/>
      <c r="L7" s="319"/>
      <c r="M7" s="325"/>
    </row>
    <row r="8" spans="1:13" ht="15" customHeight="1" x14ac:dyDescent="0.25">
      <c r="A8" s="339"/>
      <c r="B8" s="351" t="s">
        <v>599</v>
      </c>
      <c r="C8" s="24"/>
      <c r="D8" s="24"/>
      <c r="E8" s="24"/>
      <c r="F8" s="24"/>
      <c r="G8" s="24"/>
      <c r="H8" s="24"/>
      <c r="I8" s="24"/>
      <c r="J8" s="24"/>
      <c r="K8" s="24"/>
      <c r="L8" s="24"/>
      <c r="M8" s="25"/>
    </row>
    <row r="9" spans="1:13" ht="15" customHeight="1" x14ac:dyDescent="0.25">
      <c r="A9" s="339"/>
      <c r="B9" s="352"/>
      <c r="C9" s="324"/>
      <c r="D9" s="325"/>
      <c r="E9" s="24"/>
      <c r="F9" s="324"/>
      <c r="G9" s="319"/>
      <c r="H9" s="24"/>
      <c r="I9" s="324"/>
      <c r="J9" s="319"/>
      <c r="K9" s="24"/>
      <c r="L9" s="24"/>
      <c r="M9" s="25"/>
    </row>
    <row r="10" spans="1:13" ht="15" customHeight="1" x14ac:dyDescent="0.25">
      <c r="A10" s="339"/>
      <c r="B10" s="325"/>
      <c r="C10" s="354" t="s">
        <v>602</v>
      </c>
      <c r="D10" s="353"/>
      <c r="E10" s="20"/>
      <c r="F10" s="354" t="s">
        <v>602</v>
      </c>
      <c r="G10" s="346"/>
      <c r="H10" s="20"/>
      <c r="I10" s="354" t="s">
        <v>602</v>
      </c>
      <c r="J10" s="346"/>
      <c r="K10" s="20"/>
      <c r="L10" s="20"/>
      <c r="M10" s="22"/>
    </row>
    <row r="11" spans="1:13" ht="15" customHeight="1" x14ac:dyDescent="0.25">
      <c r="A11" s="340"/>
      <c r="B11" s="18" t="s">
        <v>603</v>
      </c>
      <c r="C11" s="382" t="s">
        <v>1055</v>
      </c>
      <c r="D11" s="357"/>
      <c r="E11" s="357"/>
      <c r="F11" s="357"/>
      <c r="G11" s="357"/>
      <c r="H11" s="357"/>
      <c r="I11" s="357"/>
      <c r="J11" s="357"/>
      <c r="K11" s="357"/>
      <c r="L11" s="357"/>
      <c r="M11" s="353"/>
    </row>
    <row r="12" spans="1:13" ht="15" customHeight="1" x14ac:dyDescent="0.25">
      <c r="A12" s="355" t="s">
        <v>605</v>
      </c>
      <c r="B12" s="17" t="s">
        <v>47</v>
      </c>
      <c r="C12" s="324" t="str">
        <f>'Plan de acción'!G48</f>
        <v>Ambiental</v>
      </c>
      <c r="D12" s="325"/>
      <c r="E12" s="20"/>
      <c r="F12" s="20"/>
      <c r="G12" s="20"/>
      <c r="H12" s="20"/>
      <c r="I12" s="20"/>
      <c r="J12" s="20"/>
      <c r="K12" s="20"/>
      <c r="L12" s="20"/>
      <c r="M12" s="22"/>
    </row>
    <row r="13" spans="1:13" ht="15" customHeight="1" x14ac:dyDescent="0.25">
      <c r="A13" s="339"/>
      <c r="B13" s="351" t="s">
        <v>606</v>
      </c>
      <c r="C13" s="24"/>
      <c r="D13" s="24"/>
      <c r="E13" s="24"/>
      <c r="F13" s="24"/>
      <c r="G13" s="24"/>
      <c r="H13" s="24"/>
      <c r="I13" s="24"/>
      <c r="J13" s="24"/>
      <c r="K13" s="24"/>
      <c r="L13" s="24"/>
      <c r="M13" s="25"/>
    </row>
    <row r="14" spans="1:13" ht="15" customHeight="1" x14ac:dyDescent="0.25">
      <c r="A14" s="339"/>
      <c r="B14" s="352"/>
      <c r="C14" s="24"/>
      <c r="D14" s="20"/>
      <c r="E14" s="24"/>
      <c r="F14" s="20"/>
      <c r="G14" s="24"/>
      <c r="H14" s="20"/>
      <c r="I14" s="24"/>
      <c r="J14" s="20"/>
      <c r="K14" s="24"/>
      <c r="L14" s="24"/>
      <c r="M14" s="25"/>
    </row>
    <row r="15" spans="1:13" ht="15" customHeight="1" x14ac:dyDescent="0.25">
      <c r="A15" s="339"/>
      <c r="B15" s="352"/>
      <c r="C15" s="26" t="s">
        <v>607</v>
      </c>
      <c r="D15" s="19"/>
      <c r="E15" s="26" t="s">
        <v>608</v>
      </c>
      <c r="F15" s="19"/>
      <c r="G15" s="26" t="s">
        <v>609</v>
      </c>
      <c r="H15" s="19"/>
      <c r="I15" s="26" t="s">
        <v>610</v>
      </c>
      <c r="J15" s="19"/>
      <c r="K15" s="27"/>
      <c r="L15" s="27"/>
      <c r="M15" s="25"/>
    </row>
    <row r="16" spans="1:13" ht="15" customHeight="1" x14ac:dyDescent="0.25">
      <c r="A16" s="339"/>
      <c r="B16" s="352"/>
      <c r="C16" s="26" t="s">
        <v>611</v>
      </c>
      <c r="D16" s="19"/>
      <c r="E16" s="26" t="s">
        <v>612</v>
      </c>
      <c r="F16" s="19"/>
      <c r="G16" s="26" t="s">
        <v>613</v>
      </c>
      <c r="H16" s="19"/>
      <c r="I16" s="27"/>
      <c r="J16" s="24"/>
      <c r="K16" s="27"/>
      <c r="L16" s="27"/>
      <c r="M16" s="25"/>
    </row>
    <row r="17" spans="1:13" ht="15" customHeight="1" x14ac:dyDescent="0.25">
      <c r="A17" s="339"/>
      <c r="B17" s="352"/>
      <c r="C17" s="26" t="s">
        <v>614</v>
      </c>
      <c r="D17" s="19"/>
      <c r="E17" s="26" t="s">
        <v>615</v>
      </c>
      <c r="F17" s="19"/>
      <c r="G17" s="27"/>
      <c r="H17" s="24"/>
      <c r="I17" s="27"/>
      <c r="J17" s="24"/>
      <c r="K17" s="27"/>
      <c r="L17" s="27"/>
      <c r="M17" s="25"/>
    </row>
    <row r="18" spans="1:13" ht="15" customHeight="1" x14ac:dyDescent="0.25">
      <c r="A18" s="339"/>
      <c r="B18" s="352"/>
      <c r="C18" s="26" t="s">
        <v>616</v>
      </c>
      <c r="D18" s="19" t="s">
        <v>617</v>
      </c>
      <c r="E18" s="27" t="s">
        <v>618</v>
      </c>
      <c r="F18" s="20" t="s">
        <v>999</v>
      </c>
      <c r="G18" s="20"/>
      <c r="H18" s="20"/>
      <c r="I18" s="20"/>
      <c r="J18" s="20"/>
      <c r="K18" s="20"/>
      <c r="L18" s="20"/>
      <c r="M18" s="22"/>
    </row>
    <row r="19" spans="1:13" ht="15" customHeight="1" x14ac:dyDescent="0.25">
      <c r="A19" s="339"/>
      <c r="B19" s="325"/>
      <c r="C19" s="20"/>
      <c r="D19" s="20"/>
      <c r="E19" s="20"/>
      <c r="F19" s="20"/>
      <c r="G19" s="20"/>
      <c r="H19" s="20"/>
      <c r="I19" s="20"/>
      <c r="J19" s="20"/>
      <c r="K19" s="20"/>
      <c r="L19" s="20"/>
      <c r="M19" s="22"/>
    </row>
    <row r="20" spans="1:13" ht="15" customHeight="1" x14ac:dyDescent="0.25">
      <c r="A20" s="339"/>
      <c r="B20" s="351" t="s">
        <v>620</v>
      </c>
      <c r="C20" s="24"/>
      <c r="D20" s="20"/>
      <c r="E20" s="24"/>
      <c r="F20" s="24"/>
      <c r="G20" s="20"/>
      <c r="H20" s="24"/>
      <c r="I20" s="24"/>
      <c r="J20" s="20"/>
      <c r="K20" s="24"/>
      <c r="L20" s="24"/>
      <c r="M20" s="25"/>
    </row>
    <row r="21" spans="1:13" ht="15" customHeight="1" x14ac:dyDescent="0.25">
      <c r="A21" s="339"/>
      <c r="B21" s="352"/>
      <c r="C21" s="26" t="s">
        <v>621</v>
      </c>
      <c r="D21" s="19"/>
      <c r="E21" s="24"/>
      <c r="F21" s="26" t="s">
        <v>622</v>
      </c>
      <c r="G21" s="19"/>
      <c r="H21" s="24"/>
      <c r="I21" s="26" t="s">
        <v>623</v>
      </c>
      <c r="J21" s="19" t="s">
        <v>617</v>
      </c>
      <c r="K21" s="24"/>
      <c r="L21" s="24"/>
      <c r="M21" s="25"/>
    </row>
    <row r="22" spans="1:13" ht="15" customHeight="1" x14ac:dyDescent="0.25">
      <c r="A22" s="339"/>
      <c r="B22" s="352"/>
      <c r="C22" s="26" t="s">
        <v>624</v>
      </c>
      <c r="D22" s="19"/>
      <c r="E22" s="24"/>
      <c r="F22" s="26" t="s">
        <v>625</v>
      </c>
      <c r="G22" s="19"/>
      <c r="H22" s="24"/>
      <c r="I22" s="24"/>
      <c r="J22" s="24"/>
      <c r="K22" s="24"/>
      <c r="L22" s="24"/>
      <c r="M22" s="25"/>
    </row>
    <row r="23" spans="1:13" ht="15" customHeight="1" x14ac:dyDescent="0.25">
      <c r="A23" s="339"/>
      <c r="B23" s="325"/>
      <c r="C23" s="20"/>
      <c r="D23" s="20"/>
      <c r="E23" s="20"/>
      <c r="F23" s="20"/>
      <c r="G23" s="20"/>
      <c r="H23" s="20"/>
      <c r="I23" s="20"/>
      <c r="J23" s="20"/>
      <c r="K23" s="20"/>
      <c r="L23" s="20"/>
      <c r="M23" s="22"/>
    </row>
    <row r="24" spans="1:13" ht="15" customHeight="1" x14ac:dyDescent="0.25">
      <c r="A24" s="339"/>
      <c r="B24" s="28" t="s">
        <v>626</v>
      </c>
      <c r="C24" s="24"/>
      <c r="D24" s="20"/>
      <c r="E24" s="24"/>
      <c r="F24" s="24"/>
      <c r="G24" s="20"/>
      <c r="H24" s="24"/>
      <c r="I24" s="24"/>
      <c r="J24" s="20"/>
      <c r="K24" s="20"/>
      <c r="L24" s="20"/>
      <c r="M24" s="25"/>
    </row>
    <row r="25" spans="1:13" ht="15" customHeight="1" x14ac:dyDescent="0.25">
      <c r="A25" s="339"/>
      <c r="B25" s="25"/>
      <c r="C25" s="26" t="s">
        <v>627</v>
      </c>
      <c r="D25" s="114" t="str">
        <f>'Plan de acción'!I48</f>
        <v>ND</v>
      </c>
      <c r="E25" s="24"/>
      <c r="F25" s="30" t="s">
        <v>628</v>
      </c>
      <c r="G25" s="19" t="str">
        <f>'Plan de acción'!J48</f>
        <v>ND</v>
      </c>
      <c r="H25" s="24"/>
      <c r="I25" s="30" t="s">
        <v>629</v>
      </c>
      <c r="J25" s="354" t="s">
        <v>117</v>
      </c>
      <c r="K25" s="357"/>
      <c r="L25" s="342"/>
      <c r="M25" s="25"/>
    </row>
    <row r="26" spans="1:13" ht="15" customHeight="1" x14ac:dyDescent="0.25">
      <c r="A26" s="339"/>
      <c r="B26" s="18"/>
      <c r="C26" s="20"/>
      <c r="D26" s="20"/>
      <c r="E26" s="20"/>
      <c r="F26" s="20"/>
      <c r="G26" s="20"/>
      <c r="H26" s="20"/>
      <c r="I26" s="20"/>
      <c r="J26" s="20"/>
      <c r="K26" s="20"/>
      <c r="L26" s="20"/>
      <c r="M26" s="22"/>
    </row>
    <row r="27" spans="1:13" ht="15" customHeight="1" x14ac:dyDescent="0.25">
      <c r="A27" s="339"/>
      <c r="B27" s="351" t="s">
        <v>631</v>
      </c>
      <c r="C27" s="34"/>
      <c r="D27" s="33"/>
      <c r="E27" s="34"/>
      <c r="F27" s="34"/>
      <c r="G27" s="33"/>
      <c r="H27" s="34"/>
      <c r="I27" s="34"/>
      <c r="J27" s="34"/>
      <c r="K27" s="34"/>
      <c r="L27" s="24"/>
      <c r="M27" s="25"/>
    </row>
    <row r="28" spans="1:13" ht="15" customHeight="1" x14ac:dyDescent="0.25">
      <c r="A28" s="339"/>
      <c r="B28" s="352"/>
      <c r="C28" s="115" t="s">
        <v>632</v>
      </c>
      <c r="D28" s="113">
        <v>2023</v>
      </c>
      <c r="E28" s="34"/>
      <c r="F28" s="37" t="s">
        <v>633</v>
      </c>
      <c r="G28" s="36" t="s">
        <v>634</v>
      </c>
      <c r="H28" s="34"/>
      <c r="I28" s="38"/>
      <c r="J28" s="34"/>
      <c r="K28" s="34"/>
      <c r="L28" s="24"/>
      <c r="M28" s="25"/>
    </row>
    <row r="29" spans="1:13" ht="15" customHeight="1" x14ac:dyDescent="0.25">
      <c r="A29" s="339"/>
      <c r="B29" s="352"/>
      <c r="C29" s="54"/>
      <c r="D29" s="40"/>
      <c r="E29" s="33"/>
      <c r="F29" s="20"/>
      <c r="G29" s="33"/>
      <c r="H29" s="33"/>
      <c r="I29" s="41"/>
      <c r="J29" s="33"/>
      <c r="K29" s="33"/>
      <c r="L29" s="20"/>
      <c r="M29" s="22"/>
    </row>
    <row r="30" spans="1:13" ht="15" customHeight="1" x14ac:dyDescent="0.25">
      <c r="A30" s="339"/>
      <c r="B30" s="28" t="s">
        <v>635</v>
      </c>
      <c r="C30" s="43"/>
      <c r="D30" s="97"/>
      <c r="E30" s="97"/>
      <c r="F30" s="97"/>
      <c r="G30" s="97"/>
      <c r="H30" s="97"/>
      <c r="I30" s="97"/>
      <c r="J30" s="97"/>
      <c r="K30" s="97"/>
      <c r="L30" s="97"/>
      <c r="M30" s="98"/>
    </row>
    <row r="31" spans="1:13" ht="15" customHeight="1" x14ac:dyDescent="0.25">
      <c r="A31" s="339"/>
      <c r="B31" s="25"/>
      <c r="C31" s="46"/>
      <c r="D31" s="47" t="s">
        <v>636</v>
      </c>
      <c r="E31" s="47"/>
      <c r="F31" s="47" t="s">
        <v>637</v>
      </c>
      <c r="G31" s="47"/>
      <c r="H31" s="47" t="s">
        <v>638</v>
      </c>
      <c r="I31" s="70"/>
      <c r="J31" s="47" t="s">
        <v>639</v>
      </c>
      <c r="K31" s="47"/>
      <c r="L31" s="47" t="s">
        <v>640</v>
      </c>
      <c r="M31" s="48"/>
    </row>
    <row r="32" spans="1:13" ht="15" customHeight="1" x14ac:dyDescent="0.25">
      <c r="A32" s="339"/>
      <c r="B32" s="25"/>
      <c r="C32" s="46"/>
      <c r="D32" s="157">
        <f>'Plan de acción'!M48</f>
        <v>5</v>
      </c>
      <c r="E32" s="50">
        <v>2023</v>
      </c>
      <c r="F32" s="157">
        <f>'Plan de acción'!N48</f>
        <v>127</v>
      </c>
      <c r="G32" s="50">
        <v>2024</v>
      </c>
      <c r="H32" s="157">
        <f>'Plan de acción'!O48</f>
        <v>138</v>
      </c>
      <c r="I32" s="50">
        <v>2025</v>
      </c>
      <c r="J32" s="157">
        <f>'Plan de acción'!P48</f>
        <v>148</v>
      </c>
      <c r="K32" s="50">
        <v>2026</v>
      </c>
      <c r="L32" s="157">
        <f>'Plan de acción'!Q48</f>
        <v>156</v>
      </c>
      <c r="M32" s="50">
        <v>2027</v>
      </c>
    </row>
    <row r="33" spans="1:13" ht="15" customHeight="1" x14ac:dyDescent="0.25">
      <c r="A33" s="339"/>
      <c r="B33" s="25"/>
      <c r="C33" s="46"/>
      <c r="D33" s="47" t="s">
        <v>641</v>
      </c>
      <c r="E33" s="47"/>
      <c r="F33" s="47" t="s">
        <v>642</v>
      </c>
      <c r="G33" s="47"/>
      <c r="H33" s="47" t="s">
        <v>643</v>
      </c>
      <c r="I33" s="84"/>
      <c r="J33" s="47" t="s">
        <v>644</v>
      </c>
      <c r="K33" s="47"/>
      <c r="L33" s="47" t="s">
        <v>645</v>
      </c>
      <c r="M33" s="48"/>
    </row>
    <row r="34" spans="1:13" ht="15" customHeight="1" x14ac:dyDescent="0.25">
      <c r="A34" s="339"/>
      <c r="B34" s="25"/>
      <c r="C34" s="46"/>
      <c r="D34" s="157">
        <f>'Plan de acción'!R48</f>
        <v>164</v>
      </c>
      <c r="E34" s="50">
        <v>2028</v>
      </c>
      <c r="F34" s="157">
        <f>'Plan de acción'!S48</f>
        <v>174</v>
      </c>
      <c r="G34" s="50">
        <v>2029</v>
      </c>
      <c r="H34" s="157">
        <f>'Plan de acción'!T48</f>
        <v>185</v>
      </c>
      <c r="I34" s="50">
        <v>2030</v>
      </c>
      <c r="J34" s="157">
        <f>'Plan de acción'!U48</f>
        <v>197</v>
      </c>
      <c r="K34" s="50">
        <v>2031</v>
      </c>
      <c r="L34" s="157">
        <f>'Plan de acción'!V48</f>
        <v>206</v>
      </c>
      <c r="M34" s="50">
        <v>2032</v>
      </c>
    </row>
    <row r="35" spans="1:13" ht="15" customHeight="1" x14ac:dyDescent="0.25">
      <c r="A35" s="339"/>
      <c r="B35" s="25"/>
      <c r="C35" s="46"/>
      <c r="D35" s="47" t="s">
        <v>646</v>
      </c>
      <c r="E35" s="47"/>
      <c r="F35" s="47" t="s">
        <v>647</v>
      </c>
      <c r="G35" s="47"/>
      <c r="H35" s="47" t="s">
        <v>648</v>
      </c>
      <c r="I35" s="84"/>
      <c r="J35" s="47" t="s">
        <v>649</v>
      </c>
      <c r="K35" s="47"/>
      <c r="L35" s="47" t="s">
        <v>650</v>
      </c>
      <c r="M35" s="48"/>
    </row>
    <row r="36" spans="1:13" ht="15" customHeight="1" x14ac:dyDescent="0.25">
      <c r="A36" s="339"/>
      <c r="B36" s="25"/>
      <c r="C36" s="46"/>
      <c r="D36" s="157">
        <f>'Plan de acción'!W48</f>
        <v>221</v>
      </c>
      <c r="E36" s="50">
        <v>2033</v>
      </c>
      <c r="F36" s="157">
        <f>'Plan de acción'!X48</f>
        <v>236</v>
      </c>
      <c r="G36" s="50">
        <v>2034</v>
      </c>
      <c r="H36" s="157">
        <f>'Plan de acción'!Y48</f>
        <v>252</v>
      </c>
      <c r="I36" s="50">
        <v>2035</v>
      </c>
      <c r="J36" s="157">
        <f>'Plan de acción'!Z48</f>
        <v>271</v>
      </c>
      <c r="K36" s="50">
        <v>2036</v>
      </c>
      <c r="L36" s="157">
        <f>'Plan de acción'!AA48</f>
        <v>282</v>
      </c>
      <c r="M36" s="50">
        <v>2037</v>
      </c>
    </row>
    <row r="37" spans="1:13" ht="15" customHeight="1" x14ac:dyDescent="0.25">
      <c r="A37" s="339"/>
      <c r="B37" s="25"/>
      <c r="C37" s="46"/>
      <c r="D37" s="47" t="s">
        <v>651</v>
      </c>
      <c r="E37" s="47"/>
      <c r="F37" s="47" t="s">
        <v>652</v>
      </c>
      <c r="G37" s="47"/>
      <c r="H37" s="47" t="s">
        <v>653</v>
      </c>
      <c r="I37" s="47"/>
      <c r="J37" s="47" t="s">
        <v>654</v>
      </c>
      <c r="K37" s="47"/>
      <c r="L37" s="47" t="s">
        <v>655</v>
      </c>
      <c r="M37" s="48"/>
    </row>
    <row r="38" spans="1:13" ht="15" customHeight="1" x14ac:dyDescent="0.25">
      <c r="A38" s="339"/>
      <c r="B38" s="25"/>
      <c r="C38" s="46"/>
      <c r="D38" s="157">
        <f>'Plan de acción'!AB48</f>
        <v>302</v>
      </c>
      <c r="E38" s="50">
        <v>2038</v>
      </c>
      <c r="F38" s="157">
        <f>'Plan de acción'!AC48</f>
        <v>324</v>
      </c>
      <c r="G38" s="50">
        <v>2039</v>
      </c>
      <c r="H38" s="157">
        <f>'Plan de acción'!AD48</f>
        <v>338</v>
      </c>
      <c r="I38" s="50">
        <v>2040</v>
      </c>
      <c r="J38" s="157">
        <f>'Plan de acción'!AE48</f>
        <v>363</v>
      </c>
      <c r="K38" s="50">
        <v>2041</v>
      </c>
      <c r="L38" s="157">
        <f>'Plan de acción'!AF48</f>
        <v>394</v>
      </c>
      <c r="M38" s="50">
        <v>2042</v>
      </c>
    </row>
    <row r="39" spans="1:13" ht="15" customHeight="1" x14ac:dyDescent="0.25">
      <c r="A39" s="339"/>
      <c r="B39" s="25"/>
      <c r="C39" s="46"/>
      <c r="D39" s="47" t="s">
        <v>656</v>
      </c>
      <c r="E39" s="47"/>
      <c r="F39" s="47" t="s">
        <v>657</v>
      </c>
      <c r="G39" s="47"/>
      <c r="H39" s="47" t="s">
        <v>658</v>
      </c>
      <c r="I39" s="47"/>
      <c r="J39" s="47" t="s">
        <v>659</v>
      </c>
      <c r="K39" s="47"/>
      <c r="L39" s="47" t="s">
        <v>660</v>
      </c>
      <c r="M39" s="48"/>
    </row>
    <row r="40" spans="1:13" ht="15" customHeight="1" x14ac:dyDescent="0.25">
      <c r="A40" s="339"/>
      <c r="B40" s="25"/>
      <c r="C40" s="46"/>
      <c r="D40" s="157">
        <f>'Plan de acción'!AG48</f>
        <v>423</v>
      </c>
      <c r="E40" s="50">
        <v>2043</v>
      </c>
      <c r="F40" s="157">
        <f>'Plan de acción'!AH48</f>
        <v>442</v>
      </c>
      <c r="G40" s="50">
        <v>2044</v>
      </c>
      <c r="H40" s="157">
        <f>'Plan de acción'!AI48</f>
        <v>474</v>
      </c>
      <c r="I40" s="50">
        <v>2045</v>
      </c>
      <c r="J40" s="157">
        <f>'Plan de acción'!AJ48</f>
        <v>509</v>
      </c>
      <c r="K40" s="50">
        <v>2046</v>
      </c>
      <c r="L40" s="157">
        <f>'Plan de acción'!AK48</f>
        <v>547</v>
      </c>
      <c r="M40" s="50">
        <v>2047</v>
      </c>
    </row>
    <row r="41" spans="1:13" ht="15" customHeight="1" x14ac:dyDescent="0.25">
      <c r="A41" s="339"/>
      <c r="B41" s="25"/>
      <c r="C41" s="46"/>
      <c r="D41" s="47" t="s">
        <v>661</v>
      </c>
      <c r="E41" s="47"/>
      <c r="F41" s="47" t="s">
        <v>662</v>
      </c>
      <c r="G41" s="47"/>
      <c r="H41" s="47" t="s">
        <v>663</v>
      </c>
      <c r="I41" s="47"/>
      <c r="J41" s="47"/>
      <c r="K41" s="47"/>
      <c r="L41" s="47" t="s">
        <v>664</v>
      </c>
      <c r="M41" s="48"/>
    </row>
    <row r="42" spans="1:13" ht="15" customHeight="1" x14ac:dyDescent="0.25">
      <c r="A42" s="339"/>
      <c r="B42" s="25"/>
      <c r="C42" s="46"/>
      <c r="D42" s="157">
        <f>'Plan de acción'!AL48</f>
        <v>573</v>
      </c>
      <c r="E42" s="50">
        <v>2048</v>
      </c>
      <c r="F42" s="157">
        <f>'Plan de acción'!AM48</f>
        <v>615</v>
      </c>
      <c r="G42" s="50">
        <v>2049</v>
      </c>
      <c r="H42" s="157">
        <f>'Plan de acción'!AN48</f>
        <v>662</v>
      </c>
      <c r="I42" s="50">
        <v>2050</v>
      </c>
      <c r="J42" s="112"/>
      <c r="K42" s="50"/>
      <c r="L42" s="400">
        <f>D32+F32+H32+J32+L32+L34+J34+H34+F34+D34+D36+F36+H36+J36+L36+L38+J38++H38+F38+D38+D40+F40+H40+J40+L40+D42+F42+H42</f>
        <v>8728</v>
      </c>
      <c r="M42" s="306"/>
    </row>
    <row r="43" spans="1:13" ht="15" customHeight="1" x14ac:dyDescent="0.25">
      <c r="A43" s="339"/>
      <c r="B43" s="18"/>
      <c r="C43" s="51"/>
      <c r="D43" s="52"/>
      <c r="E43" s="52"/>
      <c r="F43" s="52"/>
      <c r="G43" s="52"/>
      <c r="H43" s="52"/>
      <c r="I43" s="52"/>
      <c r="J43" s="52"/>
      <c r="K43" s="52"/>
      <c r="L43" s="52"/>
      <c r="M43" s="53"/>
    </row>
    <row r="44" spans="1:13" ht="15" customHeight="1" x14ac:dyDescent="0.25">
      <c r="A44" s="339"/>
      <c r="B44" s="351" t="s">
        <v>665</v>
      </c>
      <c r="C44" s="24"/>
      <c r="D44" s="24"/>
      <c r="E44" s="24"/>
      <c r="F44" s="24"/>
      <c r="G44" s="20"/>
      <c r="H44" s="20"/>
      <c r="I44" s="20"/>
      <c r="J44" s="20"/>
      <c r="K44" s="24"/>
      <c r="L44" s="20"/>
      <c r="M44" s="22"/>
    </row>
    <row r="45" spans="1:13" ht="15" customHeight="1" x14ac:dyDescent="0.25">
      <c r="A45" s="339"/>
      <c r="B45" s="352"/>
      <c r="C45" s="24"/>
      <c r="D45" s="54" t="s">
        <v>666</v>
      </c>
      <c r="E45" s="54" t="s">
        <v>134</v>
      </c>
      <c r="F45" s="331" t="s">
        <v>667</v>
      </c>
      <c r="G45" s="333"/>
      <c r="H45" s="334"/>
      <c r="I45" s="334"/>
      <c r="J45" s="335"/>
      <c r="K45" s="55" t="s">
        <v>668</v>
      </c>
      <c r="L45" s="337"/>
      <c r="M45" s="296"/>
    </row>
    <row r="46" spans="1:13" ht="15" customHeight="1" x14ac:dyDescent="0.25">
      <c r="A46" s="339"/>
      <c r="B46" s="352"/>
      <c r="C46" s="37"/>
      <c r="D46" s="19"/>
      <c r="E46" s="19" t="s">
        <v>617</v>
      </c>
      <c r="F46" s="332"/>
      <c r="G46" s="336"/>
      <c r="H46" s="319"/>
      <c r="I46" s="319"/>
      <c r="J46" s="313"/>
      <c r="K46" s="37"/>
      <c r="L46" s="296"/>
      <c r="M46" s="296"/>
    </row>
    <row r="47" spans="1:13" ht="15" customHeight="1" x14ac:dyDescent="0.25">
      <c r="A47" s="339"/>
      <c r="B47" s="325"/>
      <c r="C47" s="20"/>
      <c r="D47" s="20"/>
      <c r="E47" s="20"/>
      <c r="F47" s="20"/>
      <c r="G47" s="20"/>
      <c r="H47" s="20"/>
      <c r="I47" s="20"/>
      <c r="J47" s="20"/>
      <c r="K47" s="20"/>
      <c r="L47" s="20"/>
      <c r="M47" s="22"/>
    </row>
    <row r="48" spans="1:13" ht="15" customHeight="1" x14ac:dyDescent="0.25">
      <c r="A48" s="339"/>
      <c r="B48" s="17" t="s">
        <v>669</v>
      </c>
      <c r="C48" s="382" t="s">
        <v>1056</v>
      </c>
      <c r="D48" s="357"/>
      <c r="E48" s="357"/>
      <c r="F48" s="357"/>
      <c r="G48" s="357"/>
      <c r="H48" s="357"/>
      <c r="I48" s="357"/>
      <c r="J48" s="357"/>
      <c r="K48" s="357"/>
      <c r="L48" s="357"/>
      <c r="M48" s="353"/>
    </row>
    <row r="49" spans="1:13" ht="15" customHeight="1" x14ac:dyDescent="0.25">
      <c r="A49" s="339"/>
      <c r="B49" s="17" t="s">
        <v>670</v>
      </c>
      <c r="C49" s="20" t="s">
        <v>1057</v>
      </c>
      <c r="D49" s="20"/>
      <c r="E49" s="20"/>
      <c r="F49" s="20"/>
      <c r="G49" s="20"/>
      <c r="H49" s="20"/>
      <c r="I49" s="20"/>
      <c r="J49" s="20"/>
      <c r="K49" s="20"/>
      <c r="L49" s="20"/>
      <c r="M49" s="22"/>
    </row>
    <row r="50" spans="1:13" ht="15" customHeight="1" x14ac:dyDescent="0.25">
      <c r="A50" s="339"/>
      <c r="B50" s="17" t="s">
        <v>672</v>
      </c>
      <c r="C50" s="159">
        <v>60</v>
      </c>
      <c r="D50" s="20"/>
      <c r="E50" s="20"/>
      <c r="F50" s="20"/>
      <c r="G50" s="20"/>
      <c r="H50" s="20"/>
      <c r="I50" s="20"/>
      <c r="J50" s="20"/>
      <c r="K50" s="20"/>
      <c r="L50" s="20"/>
      <c r="M50" s="22"/>
    </row>
    <row r="51" spans="1:13" ht="15" customHeight="1" x14ac:dyDescent="0.25">
      <c r="A51" s="340"/>
      <c r="B51" s="17" t="s">
        <v>673</v>
      </c>
      <c r="C51" s="20" t="s">
        <v>117</v>
      </c>
      <c r="D51" s="20"/>
      <c r="E51" s="20"/>
      <c r="F51" s="20"/>
      <c r="G51" s="20"/>
      <c r="H51" s="20"/>
      <c r="I51" s="20"/>
      <c r="J51" s="20"/>
      <c r="K51" s="20"/>
      <c r="L51" s="20"/>
      <c r="M51" s="22"/>
    </row>
    <row r="52" spans="1:13" ht="15" customHeight="1" x14ac:dyDescent="0.25">
      <c r="A52" s="338" t="s">
        <v>674</v>
      </c>
      <c r="B52" s="56" t="s">
        <v>675</v>
      </c>
      <c r="C52" s="324" t="s">
        <v>1058</v>
      </c>
      <c r="D52" s="319"/>
      <c r="E52" s="319"/>
      <c r="F52" s="319"/>
      <c r="G52" s="319"/>
      <c r="H52" s="319"/>
      <c r="I52" s="319"/>
      <c r="J52" s="319"/>
      <c r="K52" s="319"/>
      <c r="L52" s="319"/>
      <c r="M52" s="325"/>
    </row>
    <row r="53" spans="1:13" ht="15" customHeight="1" x14ac:dyDescent="0.25">
      <c r="A53" s="339"/>
      <c r="B53" s="56" t="s">
        <v>676</v>
      </c>
      <c r="C53" s="324" t="s">
        <v>1059</v>
      </c>
      <c r="D53" s="319"/>
      <c r="E53" s="319"/>
      <c r="F53" s="319"/>
      <c r="G53" s="319"/>
      <c r="H53" s="319"/>
      <c r="I53" s="319"/>
      <c r="J53" s="319"/>
      <c r="K53" s="319"/>
      <c r="L53" s="319"/>
      <c r="M53" s="325"/>
    </row>
    <row r="54" spans="1:13" ht="15" customHeight="1" x14ac:dyDescent="0.25">
      <c r="A54" s="339"/>
      <c r="B54" s="56" t="s">
        <v>678</v>
      </c>
      <c r="C54" s="324" t="s">
        <v>10</v>
      </c>
      <c r="D54" s="319"/>
      <c r="E54" s="319"/>
      <c r="F54" s="319"/>
      <c r="G54" s="319"/>
      <c r="H54" s="319"/>
      <c r="I54" s="319"/>
      <c r="J54" s="319"/>
      <c r="K54" s="319"/>
      <c r="L54" s="319"/>
      <c r="M54" s="325"/>
    </row>
    <row r="55" spans="1:13" ht="15" customHeight="1" x14ac:dyDescent="0.25">
      <c r="A55" s="339"/>
      <c r="B55" s="56" t="s">
        <v>679</v>
      </c>
      <c r="C55" s="324" t="s">
        <v>419</v>
      </c>
      <c r="D55" s="319"/>
      <c r="E55" s="319"/>
      <c r="F55" s="319"/>
      <c r="G55" s="319"/>
      <c r="H55" s="319"/>
      <c r="I55" s="319"/>
      <c r="J55" s="319"/>
      <c r="K55" s="319"/>
      <c r="L55" s="319"/>
      <c r="M55" s="325"/>
    </row>
    <row r="56" spans="1:13" ht="15" customHeight="1" x14ac:dyDescent="0.25">
      <c r="A56" s="339"/>
      <c r="B56" s="56" t="s">
        <v>680</v>
      </c>
      <c r="C56" s="324" t="s">
        <v>421</v>
      </c>
      <c r="D56" s="319"/>
      <c r="E56" s="319"/>
      <c r="F56" s="319"/>
      <c r="G56" s="319"/>
      <c r="H56" s="319"/>
      <c r="I56" s="319"/>
      <c r="J56" s="319"/>
      <c r="K56" s="319"/>
      <c r="L56" s="319"/>
      <c r="M56" s="325"/>
    </row>
    <row r="57" spans="1:13" ht="15" customHeight="1" x14ac:dyDescent="0.25">
      <c r="A57" s="347"/>
      <c r="B57" s="56" t="s">
        <v>681</v>
      </c>
      <c r="C57" s="327">
        <v>3778881</v>
      </c>
      <c r="D57" s="328"/>
      <c r="E57" s="328"/>
      <c r="F57" s="328"/>
      <c r="G57" s="328"/>
      <c r="H57" s="328"/>
      <c r="I57" s="328"/>
      <c r="J57" s="328"/>
      <c r="K57" s="328"/>
      <c r="L57" s="328"/>
      <c r="M57" s="329"/>
    </row>
    <row r="58" spans="1:13" ht="15" customHeight="1" x14ac:dyDescent="0.25">
      <c r="A58" s="338" t="s">
        <v>682</v>
      </c>
      <c r="B58" s="57" t="s">
        <v>683</v>
      </c>
      <c r="C58" s="324" t="s">
        <v>1333</v>
      </c>
      <c r="D58" s="319"/>
      <c r="E58" s="319"/>
      <c r="F58" s="319"/>
      <c r="G58" s="319"/>
      <c r="H58" s="319"/>
      <c r="I58" s="319"/>
      <c r="J58" s="319"/>
      <c r="K58" s="319"/>
      <c r="L58" s="319"/>
      <c r="M58" s="325"/>
    </row>
    <row r="59" spans="1:13" ht="15" customHeight="1" x14ac:dyDescent="0.25">
      <c r="A59" s="339"/>
      <c r="B59" s="57" t="s">
        <v>684</v>
      </c>
      <c r="C59" s="324" t="s">
        <v>685</v>
      </c>
      <c r="D59" s="319"/>
      <c r="E59" s="319"/>
      <c r="F59" s="319"/>
      <c r="G59" s="319"/>
      <c r="H59" s="319"/>
      <c r="I59" s="319"/>
      <c r="J59" s="319"/>
      <c r="K59" s="319"/>
      <c r="L59" s="319"/>
      <c r="M59" s="325"/>
    </row>
    <row r="60" spans="1:13" ht="15" customHeight="1" x14ac:dyDescent="0.25">
      <c r="A60" s="340"/>
      <c r="B60" s="58" t="s">
        <v>62</v>
      </c>
      <c r="C60" s="324" t="s">
        <v>10</v>
      </c>
      <c r="D60" s="319"/>
      <c r="E60" s="319"/>
      <c r="F60" s="319"/>
      <c r="G60" s="319"/>
      <c r="H60" s="319"/>
      <c r="I60" s="319"/>
      <c r="J60" s="319"/>
      <c r="K60" s="319"/>
      <c r="L60" s="319"/>
      <c r="M60" s="325"/>
    </row>
    <row r="61" spans="1:13" ht="15" customHeight="1" x14ac:dyDescent="0.25">
      <c r="A61" s="59" t="s">
        <v>686</v>
      </c>
      <c r="B61" s="60"/>
      <c r="C61" s="348"/>
      <c r="D61" s="349"/>
      <c r="E61" s="349"/>
      <c r="F61" s="349"/>
      <c r="G61" s="349"/>
      <c r="H61" s="349"/>
      <c r="I61" s="349"/>
      <c r="J61" s="349"/>
      <c r="K61" s="349"/>
      <c r="L61" s="349"/>
      <c r="M61" s="350"/>
    </row>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row r="338" ht="15.75" x14ac:dyDescent="0.25"/>
    <row r="339" ht="15.75" x14ac:dyDescent="0.25"/>
    <row r="340" ht="15.75" x14ac:dyDescent="0.25"/>
    <row r="341" ht="15.75" x14ac:dyDescent="0.25"/>
    <row r="342" ht="15.75" x14ac:dyDescent="0.25"/>
    <row r="343" ht="15.75" x14ac:dyDescent="0.25"/>
    <row r="344" ht="15.75" x14ac:dyDescent="0.25"/>
    <row r="345" ht="15.75" x14ac:dyDescent="0.25"/>
    <row r="346" ht="15.75" x14ac:dyDescent="0.25"/>
    <row r="347" ht="15.75" x14ac:dyDescent="0.25"/>
    <row r="348" ht="15.75" x14ac:dyDescent="0.25"/>
    <row r="349" ht="15.75" x14ac:dyDescent="0.25"/>
    <row r="350" ht="15.75" x14ac:dyDescent="0.25"/>
    <row r="351" ht="15.75" x14ac:dyDescent="0.25"/>
    <row r="352" ht="15.75" x14ac:dyDescent="0.25"/>
    <row r="353" ht="15.75" x14ac:dyDescent="0.25"/>
    <row r="354" ht="15.75" x14ac:dyDescent="0.25"/>
    <row r="355" ht="15.75" x14ac:dyDescent="0.25"/>
    <row r="356" ht="15.75" x14ac:dyDescent="0.25"/>
    <row r="357" ht="15.75" x14ac:dyDescent="0.25"/>
    <row r="358" ht="15.75" x14ac:dyDescent="0.25"/>
    <row r="359" ht="15.75" x14ac:dyDescent="0.25"/>
    <row r="360" ht="15.75" x14ac:dyDescent="0.25"/>
    <row r="361" ht="15.75" x14ac:dyDescent="0.25"/>
    <row r="362" ht="15.75" x14ac:dyDescent="0.25"/>
    <row r="363" ht="15.75" x14ac:dyDescent="0.25"/>
    <row r="364" ht="15.75" x14ac:dyDescent="0.25"/>
    <row r="365" ht="15.75" x14ac:dyDescent="0.25"/>
    <row r="366" ht="15.75" x14ac:dyDescent="0.25"/>
    <row r="367" ht="15.75" x14ac:dyDescent="0.25"/>
    <row r="368" ht="15.75" x14ac:dyDescent="0.25"/>
    <row r="369" ht="15.75" x14ac:dyDescent="0.25"/>
    <row r="370" ht="15.75" x14ac:dyDescent="0.25"/>
    <row r="371" ht="15.75" x14ac:dyDescent="0.25"/>
    <row r="372" ht="15.75" x14ac:dyDescent="0.25"/>
    <row r="373" ht="15.75" x14ac:dyDescent="0.25"/>
    <row r="374" ht="15.75" x14ac:dyDescent="0.25"/>
    <row r="375" ht="15.75" x14ac:dyDescent="0.25"/>
    <row r="376" ht="15.75" x14ac:dyDescent="0.25"/>
    <row r="377" ht="15.75" x14ac:dyDescent="0.25"/>
    <row r="378" ht="15.75" x14ac:dyDescent="0.25"/>
    <row r="379" ht="15.75" x14ac:dyDescent="0.25"/>
    <row r="380" ht="15.75" x14ac:dyDescent="0.25"/>
    <row r="381" ht="15.75" x14ac:dyDescent="0.25"/>
    <row r="382" ht="15.75" x14ac:dyDescent="0.25"/>
    <row r="383" ht="15.75" x14ac:dyDescent="0.25"/>
    <row r="384" ht="15.75" x14ac:dyDescent="0.25"/>
    <row r="385" ht="15.75" x14ac:dyDescent="0.25"/>
    <row r="386" ht="15.75" x14ac:dyDescent="0.25"/>
    <row r="387" ht="15.75" x14ac:dyDescent="0.25"/>
    <row r="388" ht="15.75" x14ac:dyDescent="0.25"/>
    <row r="389" ht="15.75" x14ac:dyDescent="0.25"/>
    <row r="390" ht="15.75" x14ac:dyDescent="0.25"/>
    <row r="391" ht="15.75" x14ac:dyDescent="0.25"/>
    <row r="392" ht="15.75" x14ac:dyDescent="0.25"/>
    <row r="393" ht="15.75" x14ac:dyDescent="0.25"/>
    <row r="394" ht="15.75" x14ac:dyDescent="0.25"/>
    <row r="395" ht="15.75" x14ac:dyDescent="0.25"/>
    <row r="396" ht="15.75" x14ac:dyDescent="0.25"/>
    <row r="397" ht="15.75" x14ac:dyDescent="0.25"/>
    <row r="398" ht="15.75" x14ac:dyDescent="0.25"/>
    <row r="399" ht="15.75" x14ac:dyDescent="0.25"/>
    <row r="400" ht="15.75" x14ac:dyDescent="0.25"/>
    <row r="401" ht="15.75" x14ac:dyDescent="0.25"/>
    <row r="402" ht="15.75" x14ac:dyDescent="0.25"/>
    <row r="403" ht="15.75" x14ac:dyDescent="0.25"/>
    <row r="404" ht="15.75" x14ac:dyDescent="0.25"/>
    <row r="405" ht="15.75" x14ac:dyDescent="0.25"/>
    <row r="406" ht="15.75" x14ac:dyDescent="0.25"/>
    <row r="407" ht="15.75" x14ac:dyDescent="0.25"/>
    <row r="408" ht="15.75" x14ac:dyDescent="0.25"/>
    <row r="409" ht="15.75" x14ac:dyDescent="0.25"/>
    <row r="410" ht="15.75" x14ac:dyDescent="0.25"/>
    <row r="411" ht="15.75" x14ac:dyDescent="0.25"/>
    <row r="412" ht="15.75" x14ac:dyDescent="0.25"/>
    <row r="413" ht="15.75" x14ac:dyDescent="0.25"/>
    <row r="414" ht="15.75" x14ac:dyDescent="0.25"/>
    <row r="415" ht="15.75" x14ac:dyDescent="0.25"/>
    <row r="416" ht="15.75" x14ac:dyDescent="0.25"/>
    <row r="417" ht="15.75" x14ac:dyDescent="0.25"/>
    <row r="418" ht="15.75" x14ac:dyDescent="0.25"/>
    <row r="419" ht="15.75" x14ac:dyDescent="0.25"/>
    <row r="420" ht="15.75" x14ac:dyDescent="0.25"/>
    <row r="421" ht="15.75" x14ac:dyDescent="0.25"/>
    <row r="422" ht="15.75" x14ac:dyDescent="0.25"/>
    <row r="423" ht="15.75" x14ac:dyDescent="0.25"/>
    <row r="424" ht="15.75" x14ac:dyDescent="0.25"/>
    <row r="425" ht="15.75" x14ac:dyDescent="0.25"/>
    <row r="426" ht="15.75" x14ac:dyDescent="0.25"/>
    <row r="427" ht="15.75" x14ac:dyDescent="0.25"/>
    <row r="428" ht="15.75" x14ac:dyDescent="0.25"/>
    <row r="429" ht="15.75" x14ac:dyDescent="0.25"/>
    <row r="430" ht="15.75" x14ac:dyDescent="0.25"/>
    <row r="431" ht="15.75" x14ac:dyDescent="0.25"/>
    <row r="432" ht="15.75" x14ac:dyDescent="0.25"/>
    <row r="433" ht="15.75" x14ac:dyDescent="0.25"/>
    <row r="434" ht="15.75" x14ac:dyDescent="0.25"/>
    <row r="435" ht="15.75" x14ac:dyDescent="0.25"/>
    <row r="436" ht="15.75" x14ac:dyDescent="0.25"/>
    <row r="437" ht="15.75" x14ac:dyDescent="0.25"/>
    <row r="438" ht="15.75" x14ac:dyDescent="0.25"/>
    <row r="439" ht="15.75" x14ac:dyDescent="0.25"/>
    <row r="440" ht="15.75" x14ac:dyDescent="0.25"/>
    <row r="441" ht="15.75" x14ac:dyDescent="0.25"/>
    <row r="442" ht="15.75" x14ac:dyDescent="0.25"/>
    <row r="443" ht="15.75" x14ac:dyDescent="0.25"/>
    <row r="444" ht="15.75" x14ac:dyDescent="0.25"/>
    <row r="445" ht="15.75" x14ac:dyDescent="0.25"/>
    <row r="446" ht="15.75" x14ac:dyDescent="0.25"/>
    <row r="447" ht="15.75" x14ac:dyDescent="0.25"/>
    <row r="448" ht="15.75" x14ac:dyDescent="0.25"/>
    <row r="449" ht="15.75" x14ac:dyDescent="0.25"/>
    <row r="450" ht="15.75" x14ac:dyDescent="0.25"/>
    <row r="451" ht="15.75" x14ac:dyDescent="0.25"/>
    <row r="452" ht="15.75" x14ac:dyDescent="0.25"/>
    <row r="453" ht="15.75" x14ac:dyDescent="0.25"/>
    <row r="454" ht="15.75" x14ac:dyDescent="0.25"/>
    <row r="455" ht="15.75" x14ac:dyDescent="0.25"/>
    <row r="456" ht="15.75" x14ac:dyDescent="0.25"/>
    <row r="457" ht="15.75" x14ac:dyDescent="0.25"/>
    <row r="458" ht="15.75" x14ac:dyDescent="0.25"/>
    <row r="459" ht="15.75" x14ac:dyDescent="0.25"/>
    <row r="460" ht="15.75" x14ac:dyDescent="0.25"/>
    <row r="461" ht="15.75" x14ac:dyDescent="0.25"/>
    <row r="462" ht="15.75" x14ac:dyDescent="0.25"/>
    <row r="463" ht="15.75" x14ac:dyDescent="0.25"/>
    <row r="464" ht="15.75" x14ac:dyDescent="0.25"/>
    <row r="465" ht="15.75" x14ac:dyDescent="0.25"/>
    <row r="466" ht="15.75" x14ac:dyDescent="0.25"/>
    <row r="467" ht="15.75" x14ac:dyDescent="0.25"/>
    <row r="468" ht="15.75" x14ac:dyDescent="0.25"/>
    <row r="469" ht="15.75" x14ac:dyDescent="0.25"/>
    <row r="470" ht="15.75" x14ac:dyDescent="0.25"/>
    <row r="471" ht="15.75" x14ac:dyDescent="0.25"/>
    <row r="472" ht="15.75" x14ac:dyDescent="0.25"/>
    <row r="473" ht="15.75" x14ac:dyDescent="0.25"/>
    <row r="474" ht="15.75" x14ac:dyDescent="0.25"/>
    <row r="475" ht="15.75" x14ac:dyDescent="0.25"/>
    <row r="476" ht="15.75" x14ac:dyDescent="0.25"/>
    <row r="477" ht="15.75" x14ac:dyDescent="0.25"/>
    <row r="478" ht="15.75" x14ac:dyDescent="0.25"/>
    <row r="479" ht="15.75" x14ac:dyDescent="0.25"/>
    <row r="480" ht="15.75" x14ac:dyDescent="0.25"/>
    <row r="481" ht="15.75" x14ac:dyDescent="0.25"/>
    <row r="482" ht="15.75" x14ac:dyDescent="0.25"/>
    <row r="483" ht="15.75" x14ac:dyDescent="0.25"/>
    <row r="484" ht="15.75" x14ac:dyDescent="0.25"/>
    <row r="485" ht="15.75" x14ac:dyDescent="0.25"/>
    <row r="486" ht="15.75" x14ac:dyDescent="0.25"/>
    <row r="487" ht="15.75" x14ac:dyDescent="0.25"/>
    <row r="488" ht="15.75" x14ac:dyDescent="0.25"/>
    <row r="489" ht="15.75" x14ac:dyDescent="0.25"/>
    <row r="490" ht="15.75" x14ac:dyDescent="0.25"/>
    <row r="491" ht="15.75" x14ac:dyDescent="0.25"/>
    <row r="492" ht="15.75" x14ac:dyDescent="0.25"/>
    <row r="493" ht="15.75" x14ac:dyDescent="0.25"/>
    <row r="494" ht="15.75" x14ac:dyDescent="0.25"/>
    <row r="495" ht="15.75" x14ac:dyDescent="0.25"/>
    <row r="496" ht="15.75" x14ac:dyDescent="0.25"/>
    <row r="497" ht="15.75" x14ac:dyDescent="0.25"/>
    <row r="498" ht="15.75" x14ac:dyDescent="0.25"/>
    <row r="499" ht="15.75" x14ac:dyDescent="0.25"/>
    <row r="500" ht="15.75" x14ac:dyDescent="0.25"/>
    <row r="501" ht="15.75" x14ac:dyDescent="0.25"/>
    <row r="502" ht="15.75" x14ac:dyDescent="0.25"/>
    <row r="503" ht="15.75" x14ac:dyDescent="0.25"/>
    <row r="504" ht="15.75" x14ac:dyDescent="0.25"/>
    <row r="505" ht="15.75" x14ac:dyDescent="0.25"/>
    <row r="506" ht="15.75" x14ac:dyDescent="0.25"/>
    <row r="507" ht="15.75" x14ac:dyDescent="0.25"/>
    <row r="508" ht="15.75" x14ac:dyDescent="0.25"/>
    <row r="509" ht="15.75" x14ac:dyDescent="0.25"/>
    <row r="510" ht="15.75" x14ac:dyDescent="0.25"/>
    <row r="511" ht="15.75" x14ac:dyDescent="0.25"/>
    <row r="512" ht="15.75" x14ac:dyDescent="0.25"/>
    <row r="513" ht="15.75" x14ac:dyDescent="0.25"/>
    <row r="514" ht="15.75" x14ac:dyDescent="0.25"/>
    <row r="515" ht="15.75" x14ac:dyDescent="0.25"/>
    <row r="516" ht="15.75" x14ac:dyDescent="0.25"/>
    <row r="517" ht="15.75" x14ac:dyDescent="0.25"/>
    <row r="518" ht="15.75" x14ac:dyDescent="0.25"/>
    <row r="519" ht="15.75" x14ac:dyDescent="0.25"/>
    <row r="520" ht="15.75" x14ac:dyDescent="0.25"/>
    <row r="521" ht="15.75" x14ac:dyDescent="0.25"/>
    <row r="522" ht="15.75" x14ac:dyDescent="0.25"/>
    <row r="523" ht="15.75" x14ac:dyDescent="0.25"/>
    <row r="524" ht="15.75" x14ac:dyDescent="0.25"/>
    <row r="525" ht="15.75" x14ac:dyDescent="0.25"/>
    <row r="526" ht="15.75" x14ac:dyDescent="0.25"/>
    <row r="527" ht="15.75" x14ac:dyDescent="0.25"/>
    <row r="528" ht="15.75" x14ac:dyDescent="0.25"/>
    <row r="529" ht="15.75" x14ac:dyDescent="0.25"/>
    <row r="530" ht="15.75" x14ac:dyDescent="0.25"/>
    <row r="531" ht="15.75" x14ac:dyDescent="0.25"/>
    <row r="532" ht="15.75" x14ac:dyDescent="0.25"/>
    <row r="533" ht="15.75" x14ac:dyDescent="0.25"/>
    <row r="534" ht="15.75" x14ac:dyDescent="0.25"/>
    <row r="535" ht="15.75" x14ac:dyDescent="0.25"/>
    <row r="536" ht="15.75" x14ac:dyDescent="0.25"/>
    <row r="537" ht="15.75" x14ac:dyDescent="0.25"/>
    <row r="538" ht="15.75" x14ac:dyDescent="0.25"/>
    <row r="539" ht="15.75" x14ac:dyDescent="0.25"/>
    <row r="540" ht="15.75" x14ac:dyDescent="0.25"/>
    <row r="541" ht="15.75" x14ac:dyDescent="0.25"/>
    <row r="542" ht="15.75" x14ac:dyDescent="0.25"/>
    <row r="543" ht="15.75" x14ac:dyDescent="0.25"/>
    <row r="544" ht="15.75" x14ac:dyDescent="0.25"/>
    <row r="545" ht="15.75" x14ac:dyDescent="0.25"/>
    <row r="546" ht="15.75" x14ac:dyDescent="0.25"/>
    <row r="547" ht="15.75" x14ac:dyDescent="0.25"/>
    <row r="548" ht="15.75" x14ac:dyDescent="0.25"/>
    <row r="549" ht="15.75" x14ac:dyDescent="0.25"/>
    <row r="550" ht="15.75" x14ac:dyDescent="0.25"/>
    <row r="551" ht="15.75" x14ac:dyDescent="0.25"/>
    <row r="552" ht="15.75" x14ac:dyDescent="0.25"/>
    <row r="553" ht="15.75" x14ac:dyDescent="0.25"/>
    <row r="554" ht="15.75" x14ac:dyDescent="0.25"/>
    <row r="555" ht="15.75" x14ac:dyDescent="0.25"/>
    <row r="556" ht="15.75" x14ac:dyDescent="0.25"/>
    <row r="557" ht="15.75" x14ac:dyDescent="0.25"/>
    <row r="558" ht="15.75" x14ac:dyDescent="0.25"/>
    <row r="559" ht="15.75" x14ac:dyDescent="0.25"/>
    <row r="560" ht="15.75" x14ac:dyDescent="0.25"/>
    <row r="561" ht="15.75" x14ac:dyDescent="0.25"/>
    <row r="562" ht="15.75" x14ac:dyDescent="0.25"/>
    <row r="563" ht="15.75" x14ac:dyDescent="0.25"/>
    <row r="564" ht="15.75" x14ac:dyDescent="0.25"/>
    <row r="565" ht="15.75" x14ac:dyDescent="0.25"/>
    <row r="566" ht="15.75" x14ac:dyDescent="0.25"/>
    <row r="567" ht="15.75" x14ac:dyDescent="0.25"/>
    <row r="568" ht="15.75" x14ac:dyDescent="0.25"/>
    <row r="569" ht="15.75" x14ac:dyDescent="0.25"/>
    <row r="570" ht="15.75" x14ac:dyDescent="0.25"/>
    <row r="571" ht="15.75" x14ac:dyDescent="0.25"/>
    <row r="572" ht="15.75" x14ac:dyDescent="0.25"/>
    <row r="573" ht="15.75" x14ac:dyDescent="0.25"/>
    <row r="574" ht="15.75" x14ac:dyDescent="0.25"/>
    <row r="575" ht="15.75" x14ac:dyDescent="0.25"/>
    <row r="576" ht="15.75" x14ac:dyDescent="0.25"/>
    <row r="577" ht="15.75" x14ac:dyDescent="0.25"/>
    <row r="578" ht="15.75" x14ac:dyDescent="0.25"/>
    <row r="579" ht="15.75" x14ac:dyDescent="0.25"/>
    <row r="580" ht="15.75" x14ac:dyDescent="0.25"/>
    <row r="581" ht="15.75" x14ac:dyDescent="0.25"/>
    <row r="582" ht="15.75" x14ac:dyDescent="0.25"/>
    <row r="583" ht="15.75" x14ac:dyDescent="0.25"/>
    <row r="584" ht="15.75" x14ac:dyDescent="0.25"/>
    <row r="585" ht="15.75" x14ac:dyDescent="0.25"/>
    <row r="586" ht="15.75" x14ac:dyDescent="0.25"/>
    <row r="587" ht="15.75" x14ac:dyDescent="0.25"/>
    <row r="588" ht="15.75" x14ac:dyDescent="0.25"/>
    <row r="589" ht="15.75" x14ac:dyDescent="0.25"/>
    <row r="590" ht="15.75" x14ac:dyDescent="0.25"/>
    <row r="591" ht="15.75" x14ac:dyDescent="0.25"/>
    <row r="592" ht="15.75" x14ac:dyDescent="0.25"/>
    <row r="593" ht="15.75" x14ac:dyDescent="0.25"/>
    <row r="594" ht="15.75" x14ac:dyDescent="0.25"/>
    <row r="595" ht="15.75" x14ac:dyDescent="0.25"/>
    <row r="596" ht="15.75" x14ac:dyDescent="0.25"/>
    <row r="597" ht="15.75" x14ac:dyDescent="0.25"/>
    <row r="598" ht="15.75" x14ac:dyDescent="0.25"/>
    <row r="599" ht="15.75" x14ac:dyDescent="0.25"/>
    <row r="600" ht="15.75" x14ac:dyDescent="0.25"/>
    <row r="601" ht="15.75" x14ac:dyDescent="0.25"/>
    <row r="602" ht="15.75" x14ac:dyDescent="0.25"/>
    <row r="603" ht="15.75" x14ac:dyDescent="0.25"/>
    <row r="604" ht="15.75" x14ac:dyDescent="0.25"/>
    <row r="605" ht="15.75" x14ac:dyDescent="0.25"/>
    <row r="606" ht="15.75" x14ac:dyDescent="0.25"/>
    <row r="607" ht="15.75" x14ac:dyDescent="0.25"/>
    <row r="608" ht="15.75" x14ac:dyDescent="0.25"/>
    <row r="609" ht="15.75" x14ac:dyDescent="0.25"/>
    <row r="610" ht="15.75" x14ac:dyDescent="0.25"/>
    <row r="611" ht="15.75" x14ac:dyDescent="0.25"/>
    <row r="612" ht="15.75" x14ac:dyDescent="0.25"/>
    <row r="613" ht="15.75" x14ac:dyDescent="0.25"/>
    <row r="614" ht="15.75" x14ac:dyDescent="0.25"/>
    <row r="615" ht="15.75" x14ac:dyDescent="0.25"/>
    <row r="616" ht="15.75" x14ac:dyDescent="0.25"/>
    <row r="617" ht="15.75" x14ac:dyDescent="0.25"/>
    <row r="618" ht="15.75" x14ac:dyDescent="0.25"/>
    <row r="619" ht="15.75" x14ac:dyDescent="0.25"/>
    <row r="620" ht="15.75" x14ac:dyDescent="0.25"/>
    <row r="621" ht="15.75" x14ac:dyDescent="0.25"/>
    <row r="622" ht="15.75" x14ac:dyDescent="0.25"/>
    <row r="623" ht="15.75" x14ac:dyDescent="0.25"/>
    <row r="624" ht="15.75" x14ac:dyDescent="0.25"/>
    <row r="625" ht="15.75" x14ac:dyDescent="0.25"/>
    <row r="626" ht="15.75" x14ac:dyDescent="0.25"/>
    <row r="627" ht="15.75" x14ac:dyDescent="0.25"/>
    <row r="628" ht="15.75" x14ac:dyDescent="0.25"/>
    <row r="629" ht="15.75" x14ac:dyDescent="0.25"/>
    <row r="630" ht="15.75" x14ac:dyDescent="0.25"/>
    <row r="631" ht="15.75" x14ac:dyDescent="0.25"/>
    <row r="632" ht="15.75" x14ac:dyDescent="0.25"/>
    <row r="633" ht="15.75" x14ac:dyDescent="0.25"/>
    <row r="634" ht="15.75" x14ac:dyDescent="0.25"/>
    <row r="635" ht="15.75" x14ac:dyDescent="0.25"/>
    <row r="636" ht="15.75" x14ac:dyDescent="0.25"/>
    <row r="637" ht="15.75" x14ac:dyDescent="0.25"/>
    <row r="638" ht="15.75" x14ac:dyDescent="0.25"/>
    <row r="639" ht="15.75" x14ac:dyDescent="0.25"/>
    <row r="640" ht="15.75" x14ac:dyDescent="0.25"/>
    <row r="641" ht="15.75" x14ac:dyDescent="0.25"/>
    <row r="642" ht="15.75" x14ac:dyDescent="0.25"/>
    <row r="643" ht="15.75" x14ac:dyDescent="0.25"/>
    <row r="644" ht="15.75" x14ac:dyDescent="0.25"/>
    <row r="645" ht="15.75" x14ac:dyDescent="0.25"/>
    <row r="646" ht="15.75" x14ac:dyDescent="0.25"/>
    <row r="647" ht="15.75" x14ac:dyDescent="0.25"/>
    <row r="648" ht="15.75" x14ac:dyDescent="0.25"/>
    <row r="649" ht="15.75" x14ac:dyDescent="0.25"/>
    <row r="650" ht="15.75" x14ac:dyDescent="0.25"/>
    <row r="651" ht="15.75" x14ac:dyDescent="0.25"/>
    <row r="652" ht="15.75" x14ac:dyDescent="0.25"/>
    <row r="653" ht="15.75" x14ac:dyDescent="0.25"/>
    <row r="654" ht="15.75" x14ac:dyDescent="0.25"/>
    <row r="655" ht="15.75" x14ac:dyDescent="0.25"/>
    <row r="656" ht="15.75" x14ac:dyDescent="0.25"/>
    <row r="657" ht="15.75" x14ac:dyDescent="0.25"/>
    <row r="658" ht="15.75" x14ac:dyDescent="0.25"/>
    <row r="659" ht="15.75" x14ac:dyDescent="0.25"/>
    <row r="660" ht="15.75" x14ac:dyDescent="0.25"/>
    <row r="661" ht="15.75" x14ac:dyDescent="0.25"/>
    <row r="662" ht="15.75" x14ac:dyDescent="0.25"/>
    <row r="663" ht="15.75" x14ac:dyDescent="0.25"/>
    <row r="664" ht="15.75" x14ac:dyDescent="0.25"/>
    <row r="665" ht="15.75" x14ac:dyDescent="0.25"/>
    <row r="666" ht="15.75" x14ac:dyDescent="0.25"/>
    <row r="667" ht="15.75" x14ac:dyDescent="0.25"/>
    <row r="668" ht="15.75" x14ac:dyDescent="0.25"/>
    <row r="669" ht="15.75" x14ac:dyDescent="0.25"/>
    <row r="670" ht="15.75" x14ac:dyDescent="0.25"/>
    <row r="671" ht="15.75" x14ac:dyDescent="0.25"/>
    <row r="672" ht="15.75" x14ac:dyDescent="0.25"/>
    <row r="673" ht="15.75" x14ac:dyDescent="0.25"/>
    <row r="674" ht="15.75" x14ac:dyDescent="0.25"/>
    <row r="675" ht="15.75" x14ac:dyDescent="0.25"/>
    <row r="676" ht="15.75" x14ac:dyDescent="0.25"/>
    <row r="677" ht="15.75" x14ac:dyDescent="0.25"/>
    <row r="678" ht="15.75" x14ac:dyDescent="0.25"/>
    <row r="679" ht="15.75" x14ac:dyDescent="0.25"/>
    <row r="680" ht="15.75" x14ac:dyDescent="0.25"/>
    <row r="681" ht="15.75" x14ac:dyDescent="0.25"/>
    <row r="682" ht="15.75" x14ac:dyDescent="0.25"/>
    <row r="683" ht="15.75" x14ac:dyDescent="0.25"/>
    <row r="684" ht="15.75" x14ac:dyDescent="0.25"/>
    <row r="685" ht="15.75" x14ac:dyDescent="0.25"/>
    <row r="686" ht="15.75" x14ac:dyDescent="0.25"/>
    <row r="687" ht="15.75" x14ac:dyDescent="0.25"/>
    <row r="688" ht="15.75" x14ac:dyDescent="0.25"/>
    <row r="689" ht="15.75" x14ac:dyDescent="0.25"/>
    <row r="690" ht="15.75" x14ac:dyDescent="0.25"/>
    <row r="691" ht="15.75" x14ac:dyDescent="0.25"/>
    <row r="692" ht="15.75" x14ac:dyDescent="0.25"/>
    <row r="693" ht="15.75" x14ac:dyDescent="0.25"/>
    <row r="694" ht="15.75" x14ac:dyDescent="0.25"/>
    <row r="695" ht="15.75" x14ac:dyDescent="0.25"/>
    <row r="696" ht="15.75" x14ac:dyDescent="0.25"/>
    <row r="697" ht="15.75" x14ac:dyDescent="0.25"/>
    <row r="698" ht="15.75" x14ac:dyDescent="0.25"/>
    <row r="699" ht="15.75" x14ac:dyDescent="0.25"/>
    <row r="700" ht="15.75" x14ac:dyDescent="0.25"/>
    <row r="701" ht="15.75" x14ac:dyDescent="0.25"/>
    <row r="702" ht="15.75" x14ac:dyDescent="0.25"/>
    <row r="703" ht="15.75" x14ac:dyDescent="0.25"/>
    <row r="704" ht="15.75" x14ac:dyDescent="0.25"/>
    <row r="705" ht="15.75" x14ac:dyDescent="0.25"/>
    <row r="706" ht="15.75" x14ac:dyDescent="0.25"/>
    <row r="707" ht="15.75" x14ac:dyDescent="0.25"/>
    <row r="708" ht="15.75" x14ac:dyDescent="0.25"/>
    <row r="709" ht="15.75" x14ac:dyDescent="0.25"/>
    <row r="710" ht="15.75" x14ac:dyDescent="0.25"/>
    <row r="711" ht="15.75" x14ac:dyDescent="0.25"/>
    <row r="712" ht="15.75" x14ac:dyDescent="0.25"/>
    <row r="713" ht="15.75" x14ac:dyDescent="0.25"/>
    <row r="714" ht="15.75" x14ac:dyDescent="0.25"/>
    <row r="715" ht="15.75" x14ac:dyDescent="0.25"/>
    <row r="716" ht="15.75" x14ac:dyDescent="0.25"/>
    <row r="717" ht="15.75" x14ac:dyDescent="0.25"/>
    <row r="718" ht="15.75" x14ac:dyDescent="0.25"/>
    <row r="719" ht="15.75" x14ac:dyDescent="0.25"/>
    <row r="720" ht="15.75" x14ac:dyDescent="0.25"/>
    <row r="721" ht="15.75" x14ac:dyDescent="0.25"/>
    <row r="722" ht="15.75" x14ac:dyDescent="0.25"/>
    <row r="723" ht="15.75" x14ac:dyDescent="0.25"/>
    <row r="724" ht="15.75" x14ac:dyDescent="0.25"/>
    <row r="725" ht="15.75" x14ac:dyDescent="0.25"/>
    <row r="726" ht="15.75" x14ac:dyDescent="0.25"/>
    <row r="727" ht="15.75" x14ac:dyDescent="0.25"/>
    <row r="728" ht="15.75" x14ac:dyDescent="0.25"/>
    <row r="729" ht="15.75" x14ac:dyDescent="0.25"/>
    <row r="730" ht="15.75" x14ac:dyDescent="0.25"/>
    <row r="731" ht="15.75" x14ac:dyDescent="0.25"/>
    <row r="732" ht="15.75" x14ac:dyDescent="0.25"/>
    <row r="733" ht="15.75" x14ac:dyDescent="0.25"/>
    <row r="734" ht="15.75" x14ac:dyDescent="0.25"/>
    <row r="735" ht="15.75" x14ac:dyDescent="0.25"/>
    <row r="736" ht="15.75" x14ac:dyDescent="0.25"/>
    <row r="737" ht="15.75" x14ac:dyDescent="0.25"/>
    <row r="738" ht="15.75" x14ac:dyDescent="0.25"/>
    <row r="739" ht="15.75" x14ac:dyDescent="0.25"/>
    <row r="740" ht="15.75" x14ac:dyDescent="0.25"/>
    <row r="741" ht="15.75" x14ac:dyDescent="0.25"/>
    <row r="742" ht="15.75" x14ac:dyDescent="0.25"/>
    <row r="743" ht="15.75" x14ac:dyDescent="0.25"/>
    <row r="744" ht="15.75" x14ac:dyDescent="0.25"/>
    <row r="745" ht="15.75" x14ac:dyDescent="0.25"/>
    <row r="746" ht="15.75" x14ac:dyDescent="0.25"/>
    <row r="747" ht="15.75" x14ac:dyDescent="0.25"/>
    <row r="748" ht="15.75" x14ac:dyDescent="0.25"/>
    <row r="749" ht="15.75" x14ac:dyDescent="0.25"/>
    <row r="750" ht="15.75" x14ac:dyDescent="0.25"/>
    <row r="751" ht="15.75" x14ac:dyDescent="0.25"/>
    <row r="752" ht="15.75" x14ac:dyDescent="0.25"/>
    <row r="753" ht="15.75" x14ac:dyDescent="0.25"/>
    <row r="754" ht="15.75" x14ac:dyDescent="0.25"/>
    <row r="755" ht="15.75" x14ac:dyDescent="0.25"/>
    <row r="756" ht="15.75" x14ac:dyDescent="0.25"/>
    <row r="757" ht="15.75" x14ac:dyDescent="0.25"/>
    <row r="758" ht="15.75" x14ac:dyDescent="0.25"/>
    <row r="759" ht="15.75" x14ac:dyDescent="0.25"/>
    <row r="760" ht="15.75" x14ac:dyDescent="0.25"/>
    <row r="761" ht="15.75" x14ac:dyDescent="0.25"/>
    <row r="762" ht="15.75" x14ac:dyDescent="0.25"/>
    <row r="763" ht="15.75" x14ac:dyDescent="0.25"/>
    <row r="764" ht="15.75" x14ac:dyDescent="0.25"/>
    <row r="765" ht="15.75" x14ac:dyDescent="0.25"/>
    <row r="766" ht="15.75" x14ac:dyDescent="0.25"/>
    <row r="767" ht="15.75" x14ac:dyDescent="0.25"/>
    <row r="768" ht="15.75" x14ac:dyDescent="0.25"/>
    <row r="769" ht="15.75" x14ac:dyDescent="0.25"/>
    <row r="770" ht="15.75" x14ac:dyDescent="0.25"/>
    <row r="771" ht="15.75" x14ac:dyDescent="0.25"/>
    <row r="772" ht="15.75" x14ac:dyDescent="0.25"/>
    <row r="773" ht="15.75" x14ac:dyDescent="0.25"/>
    <row r="774" ht="15.75" x14ac:dyDescent="0.25"/>
    <row r="775" ht="15.75" x14ac:dyDescent="0.25"/>
    <row r="776" ht="15.75" x14ac:dyDescent="0.25"/>
    <row r="777" ht="15.75" x14ac:dyDescent="0.25"/>
    <row r="778" ht="15.75" x14ac:dyDescent="0.25"/>
    <row r="779" ht="15.75" x14ac:dyDescent="0.25"/>
    <row r="780" ht="15.75" x14ac:dyDescent="0.25"/>
    <row r="781" ht="15.75" x14ac:dyDescent="0.25"/>
    <row r="782" ht="15.75" x14ac:dyDescent="0.25"/>
    <row r="783" ht="15.75" x14ac:dyDescent="0.25"/>
    <row r="784" ht="15.75" x14ac:dyDescent="0.25"/>
    <row r="785" ht="15.75" x14ac:dyDescent="0.25"/>
    <row r="786" ht="15.75" x14ac:dyDescent="0.25"/>
    <row r="787" ht="15.75" x14ac:dyDescent="0.25"/>
    <row r="788" ht="15.75" x14ac:dyDescent="0.25"/>
    <row r="789" ht="15.75" x14ac:dyDescent="0.25"/>
    <row r="790" ht="15.75" x14ac:dyDescent="0.25"/>
    <row r="791" ht="15.75" x14ac:dyDescent="0.25"/>
    <row r="792" ht="15.75" x14ac:dyDescent="0.25"/>
    <row r="793" ht="15.75" x14ac:dyDescent="0.25"/>
    <row r="794" ht="15.75" x14ac:dyDescent="0.25"/>
    <row r="795" ht="15.75" x14ac:dyDescent="0.25"/>
    <row r="796" ht="15.75" x14ac:dyDescent="0.25"/>
    <row r="797" ht="15.75" x14ac:dyDescent="0.25"/>
    <row r="798" ht="15.75" x14ac:dyDescent="0.25"/>
    <row r="799" ht="15.75" x14ac:dyDescent="0.25"/>
    <row r="800" ht="15.75" x14ac:dyDescent="0.25"/>
    <row r="801" ht="15.75" x14ac:dyDescent="0.25"/>
    <row r="802" ht="15.75" x14ac:dyDescent="0.25"/>
    <row r="803" ht="15.75" x14ac:dyDescent="0.25"/>
    <row r="804" ht="15.75" x14ac:dyDescent="0.25"/>
    <row r="805" ht="15.75" x14ac:dyDescent="0.25"/>
    <row r="806" ht="15.75" x14ac:dyDescent="0.25"/>
    <row r="807" ht="15.75" x14ac:dyDescent="0.25"/>
    <row r="808" ht="15.75" x14ac:dyDescent="0.25"/>
    <row r="809" ht="15.75" x14ac:dyDescent="0.25"/>
    <row r="810" ht="15.75" x14ac:dyDescent="0.25"/>
    <row r="811" ht="15.75" x14ac:dyDescent="0.25"/>
    <row r="812" ht="15.75" x14ac:dyDescent="0.25"/>
    <row r="813" ht="15.75" x14ac:dyDescent="0.25"/>
    <row r="814" ht="15.75" x14ac:dyDescent="0.25"/>
    <row r="815" ht="15.75" x14ac:dyDescent="0.25"/>
    <row r="816" ht="15.75" x14ac:dyDescent="0.25"/>
    <row r="817" ht="15.75" x14ac:dyDescent="0.25"/>
    <row r="818" ht="15.75" x14ac:dyDescent="0.25"/>
    <row r="819" ht="15.75" x14ac:dyDescent="0.25"/>
    <row r="820" ht="15.75" x14ac:dyDescent="0.25"/>
    <row r="821" ht="15.75" x14ac:dyDescent="0.25"/>
    <row r="822" ht="15.75" x14ac:dyDescent="0.25"/>
    <row r="823" ht="15.75" x14ac:dyDescent="0.25"/>
    <row r="824" ht="15.75" x14ac:dyDescent="0.25"/>
    <row r="825" ht="15.75" x14ac:dyDescent="0.25"/>
    <row r="826" ht="15.75" x14ac:dyDescent="0.25"/>
    <row r="827" ht="15.75" x14ac:dyDescent="0.25"/>
    <row r="828" ht="15.75" x14ac:dyDescent="0.25"/>
    <row r="829" ht="15.75" x14ac:dyDescent="0.25"/>
    <row r="830" ht="15.75" x14ac:dyDescent="0.25"/>
    <row r="831" ht="15.75" x14ac:dyDescent="0.25"/>
    <row r="832" ht="15.75" x14ac:dyDescent="0.25"/>
    <row r="833" ht="15.75" x14ac:dyDescent="0.25"/>
    <row r="834" ht="15.75" x14ac:dyDescent="0.25"/>
    <row r="835" ht="15.75" x14ac:dyDescent="0.25"/>
    <row r="836" ht="15.75" x14ac:dyDescent="0.25"/>
    <row r="837" ht="15.75" x14ac:dyDescent="0.25"/>
    <row r="838" ht="15.75" x14ac:dyDescent="0.25"/>
    <row r="839" ht="15.75" x14ac:dyDescent="0.25"/>
    <row r="840" ht="15.75" x14ac:dyDescent="0.25"/>
    <row r="841" ht="15.75" x14ac:dyDescent="0.25"/>
    <row r="842" ht="15.75" x14ac:dyDescent="0.25"/>
    <row r="843" ht="15.75" x14ac:dyDescent="0.25"/>
    <row r="844" ht="15.75" x14ac:dyDescent="0.25"/>
    <row r="845" ht="15.75" x14ac:dyDescent="0.25"/>
    <row r="846" ht="15.75" x14ac:dyDescent="0.25"/>
    <row r="847" ht="15.75" x14ac:dyDescent="0.25"/>
    <row r="848" ht="15.75" x14ac:dyDescent="0.25"/>
    <row r="849" ht="15.75" x14ac:dyDescent="0.25"/>
    <row r="850" ht="15.75" x14ac:dyDescent="0.25"/>
    <row r="851" ht="15.75" x14ac:dyDescent="0.25"/>
    <row r="852" ht="15.75" x14ac:dyDescent="0.25"/>
    <row r="853" ht="15.75" x14ac:dyDescent="0.25"/>
    <row r="854" ht="15.75" x14ac:dyDescent="0.25"/>
    <row r="855" ht="15.75" x14ac:dyDescent="0.25"/>
    <row r="856" ht="15.75" x14ac:dyDescent="0.25"/>
    <row r="857" ht="15.75" x14ac:dyDescent="0.25"/>
    <row r="858" ht="15.75" x14ac:dyDescent="0.25"/>
    <row r="859" ht="15.75" x14ac:dyDescent="0.25"/>
    <row r="860" ht="15.75" x14ac:dyDescent="0.25"/>
    <row r="861" ht="15.75" x14ac:dyDescent="0.25"/>
    <row r="862" ht="15.75" x14ac:dyDescent="0.25"/>
    <row r="863" ht="15.75" x14ac:dyDescent="0.25"/>
    <row r="864" ht="15.75" x14ac:dyDescent="0.25"/>
    <row r="865" ht="15.75" x14ac:dyDescent="0.25"/>
    <row r="866" ht="15.75" x14ac:dyDescent="0.25"/>
    <row r="867" ht="15.75" x14ac:dyDescent="0.25"/>
    <row r="868" ht="15.75" x14ac:dyDescent="0.25"/>
    <row r="869" ht="15.75" x14ac:dyDescent="0.25"/>
    <row r="870" ht="15.75" x14ac:dyDescent="0.25"/>
    <row r="871" ht="15.75" x14ac:dyDescent="0.25"/>
    <row r="872" ht="15.75" x14ac:dyDescent="0.25"/>
    <row r="873" ht="15.75" x14ac:dyDescent="0.25"/>
    <row r="874" ht="15.75" x14ac:dyDescent="0.25"/>
    <row r="875" ht="15.75" x14ac:dyDescent="0.25"/>
    <row r="876" ht="15.75" x14ac:dyDescent="0.25"/>
    <row r="877" ht="15.75" x14ac:dyDescent="0.25"/>
    <row r="878" ht="15.75" x14ac:dyDescent="0.25"/>
    <row r="879" ht="15.75" x14ac:dyDescent="0.25"/>
    <row r="880" ht="15.75" x14ac:dyDescent="0.25"/>
    <row r="881" ht="15.75" x14ac:dyDescent="0.25"/>
    <row r="882" ht="15.75" x14ac:dyDescent="0.25"/>
    <row r="883" ht="15.75" x14ac:dyDescent="0.25"/>
    <row r="884" ht="15.75" x14ac:dyDescent="0.25"/>
    <row r="885" ht="15.75" x14ac:dyDescent="0.25"/>
    <row r="886" ht="15.75" x14ac:dyDescent="0.25"/>
    <row r="887" ht="15.75" x14ac:dyDescent="0.25"/>
    <row r="888" ht="15.75" x14ac:dyDescent="0.25"/>
    <row r="889" ht="15.75" x14ac:dyDescent="0.25"/>
    <row r="890" ht="15.75" x14ac:dyDescent="0.25"/>
    <row r="891" ht="15.75" x14ac:dyDescent="0.25"/>
    <row r="892" ht="15.75" x14ac:dyDescent="0.25"/>
    <row r="893" ht="15.75" x14ac:dyDescent="0.25"/>
    <row r="894" ht="15.75" x14ac:dyDescent="0.25"/>
    <row r="895" ht="15.75" x14ac:dyDescent="0.25"/>
    <row r="896" ht="15.75" x14ac:dyDescent="0.25"/>
    <row r="897" ht="15.75" x14ac:dyDescent="0.25"/>
    <row r="898" ht="15.75" x14ac:dyDescent="0.25"/>
    <row r="899" ht="15.75" x14ac:dyDescent="0.25"/>
    <row r="900" ht="15.75" x14ac:dyDescent="0.25"/>
    <row r="901" ht="15.75" x14ac:dyDescent="0.25"/>
    <row r="902" ht="15.75" x14ac:dyDescent="0.25"/>
    <row r="903" ht="15.75" x14ac:dyDescent="0.25"/>
    <row r="904" ht="15.75" x14ac:dyDescent="0.25"/>
    <row r="905" ht="15.75" x14ac:dyDescent="0.25"/>
    <row r="906" ht="15.75" x14ac:dyDescent="0.25"/>
    <row r="907" ht="15.75" x14ac:dyDescent="0.25"/>
    <row r="908" ht="15.75" x14ac:dyDescent="0.25"/>
    <row r="909" ht="15.75" x14ac:dyDescent="0.25"/>
    <row r="910" ht="15.75" x14ac:dyDescent="0.25"/>
    <row r="911" ht="15.75" x14ac:dyDescent="0.25"/>
    <row r="912" ht="15.75" x14ac:dyDescent="0.25"/>
    <row r="913" ht="15.75" x14ac:dyDescent="0.25"/>
    <row r="914" ht="15.75" x14ac:dyDescent="0.25"/>
    <row r="915" ht="15.75" x14ac:dyDescent="0.25"/>
    <row r="916" ht="15.75" x14ac:dyDescent="0.25"/>
    <row r="917" ht="15.75" x14ac:dyDescent="0.25"/>
    <row r="918" ht="15.75" x14ac:dyDescent="0.25"/>
    <row r="919" ht="15.75" x14ac:dyDescent="0.25"/>
    <row r="920" ht="15.75" x14ac:dyDescent="0.25"/>
    <row r="921" ht="15.75" x14ac:dyDescent="0.25"/>
    <row r="922" ht="15.75" x14ac:dyDescent="0.25"/>
    <row r="923" ht="15.75" x14ac:dyDescent="0.25"/>
    <row r="924" ht="15.75" x14ac:dyDescent="0.25"/>
    <row r="925" ht="15.75" x14ac:dyDescent="0.25"/>
    <row r="926" ht="15.75" x14ac:dyDescent="0.25"/>
    <row r="927" ht="15.75" x14ac:dyDescent="0.25"/>
    <row r="928" ht="15.75" x14ac:dyDescent="0.25"/>
    <row r="929" ht="15.75" x14ac:dyDescent="0.25"/>
    <row r="930" ht="15.75" x14ac:dyDescent="0.25"/>
    <row r="931" ht="15.75" x14ac:dyDescent="0.25"/>
    <row r="932" ht="15.75" x14ac:dyDescent="0.25"/>
    <row r="933" ht="15.75" x14ac:dyDescent="0.25"/>
    <row r="934" ht="15.75" x14ac:dyDescent="0.25"/>
    <row r="935" ht="15.75" x14ac:dyDescent="0.25"/>
    <row r="936" ht="15.75" x14ac:dyDescent="0.25"/>
    <row r="937" ht="15.75" x14ac:dyDescent="0.25"/>
    <row r="938" ht="15.75" x14ac:dyDescent="0.25"/>
    <row r="939" ht="15.75" x14ac:dyDescent="0.25"/>
    <row r="940" ht="15.75" x14ac:dyDescent="0.25"/>
    <row r="941" ht="15.75" x14ac:dyDescent="0.25"/>
    <row r="942" ht="15.75" x14ac:dyDescent="0.25"/>
    <row r="943" ht="15.75" x14ac:dyDescent="0.25"/>
    <row r="944" ht="15.75" x14ac:dyDescent="0.25"/>
    <row r="945" ht="15.75" x14ac:dyDescent="0.25"/>
    <row r="946" ht="15.75" x14ac:dyDescent="0.25"/>
    <row r="947" ht="15.75" x14ac:dyDescent="0.25"/>
    <row r="948" ht="15.75" x14ac:dyDescent="0.25"/>
    <row r="949" ht="15.75" x14ac:dyDescent="0.25"/>
    <row r="950" ht="15.75" x14ac:dyDescent="0.25"/>
    <row r="951" ht="15.75" x14ac:dyDescent="0.25"/>
    <row r="952" ht="15.75" x14ac:dyDescent="0.25"/>
    <row r="953" ht="15.75" x14ac:dyDescent="0.25"/>
    <row r="954" ht="15.75" x14ac:dyDescent="0.25"/>
    <row r="955" ht="15.75" x14ac:dyDescent="0.25"/>
    <row r="956" ht="15.75" x14ac:dyDescent="0.25"/>
    <row r="957" ht="15.75" x14ac:dyDescent="0.25"/>
    <row r="958" ht="15.75" x14ac:dyDescent="0.25"/>
    <row r="959" ht="15.75" x14ac:dyDescent="0.25"/>
    <row r="960" ht="15.75" x14ac:dyDescent="0.25"/>
    <row r="961" ht="15.75" x14ac:dyDescent="0.25"/>
    <row r="962" ht="15.75" x14ac:dyDescent="0.25"/>
    <row r="963" ht="15.75" x14ac:dyDescent="0.25"/>
    <row r="964" ht="15.75" x14ac:dyDescent="0.25"/>
    <row r="965" ht="15.75" x14ac:dyDescent="0.25"/>
    <row r="966" ht="15.75" x14ac:dyDescent="0.25"/>
    <row r="967" ht="15.75" x14ac:dyDescent="0.25"/>
    <row r="968" ht="15.75" x14ac:dyDescent="0.25"/>
    <row r="969" ht="15.75" x14ac:dyDescent="0.25"/>
    <row r="970" ht="15.75" x14ac:dyDescent="0.25"/>
    <row r="971" ht="15.75" x14ac:dyDescent="0.25"/>
    <row r="972" ht="15.75" x14ac:dyDescent="0.25"/>
    <row r="973" ht="15.75" x14ac:dyDescent="0.25"/>
    <row r="974" ht="15.75" x14ac:dyDescent="0.25"/>
    <row r="975" ht="15.75" x14ac:dyDescent="0.25"/>
    <row r="976" ht="15.75" x14ac:dyDescent="0.25"/>
    <row r="977" ht="15.75" x14ac:dyDescent="0.25"/>
    <row r="978" ht="15.75" x14ac:dyDescent="0.25"/>
    <row r="979" ht="15.75" x14ac:dyDescent="0.25"/>
    <row r="980" ht="15.75" x14ac:dyDescent="0.25"/>
    <row r="981" ht="15.75" x14ac:dyDescent="0.25"/>
    <row r="982" ht="15.75" x14ac:dyDescent="0.25"/>
    <row r="983" ht="15.75" x14ac:dyDescent="0.25"/>
    <row r="984" ht="15.75" x14ac:dyDescent="0.25"/>
    <row r="985" ht="15.75" x14ac:dyDescent="0.25"/>
    <row r="986" ht="15.75" x14ac:dyDescent="0.25"/>
    <row r="987" ht="15.75" x14ac:dyDescent="0.25"/>
    <row r="988" ht="15.75" x14ac:dyDescent="0.25"/>
    <row r="989" ht="15.75" x14ac:dyDescent="0.25"/>
    <row r="990" ht="15.75" x14ac:dyDescent="0.25"/>
    <row r="991" ht="15.75" x14ac:dyDescent="0.25"/>
    <row r="992" ht="15.75" x14ac:dyDescent="0.25"/>
    <row r="993" ht="15.75" x14ac:dyDescent="0.25"/>
    <row r="994" ht="15.75" x14ac:dyDescent="0.25"/>
    <row r="995" ht="15.75" x14ac:dyDescent="0.25"/>
    <row r="996" ht="15.75" x14ac:dyDescent="0.25"/>
    <row r="997" ht="15.75" x14ac:dyDescent="0.25"/>
    <row r="998" ht="15.75" x14ac:dyDescent="0.25"/>
    <row r="999" ht="15.75" x14ac:dyDescent="0.25"/>
    <row r="1000" ht="15.75" x14ac:dyDescent="0.25"/>
    <row r="1001" ht="15.75" x14ac:dyDescent="0.25"/>
    <row r="1002" ht="15.75" x14ac:dyDescent="0.25"/>
    <row r="1003" ht="15.75" x14ac:dyDescent="0.25"/>
    <row r="1004" ht="15.75" x14ac:dyDescent="0.25"/>
  </sheetData>
  <mergeCells count="40">
    <mergeCell ref="B27:B29"/>
    <mergeCell ref="C58:M58"/>
    <mergeCell ref="C59:M59"/>
    <mergeCell ref="C60:M60"/>
    <mergeCell ref="C61:M61"/>
    <mergeCell ref="C48:M48"/>
    <mergeCell ref="C52:M52"/>
    <mergeCell ref="C53:M53"/>
    <mergeCell ref="C54:M54"/>
    <mergeCell ref="C55:M55"/>
    <mergeCell ref="C56:M56"/>
    <mergeCell ref="C57:M57"/>
    <mergeCell ref="A12:A51"/>
    <mergeCell ref="A52:A57"/>
    <mergeCell ref="A58:A60"/>
    <mergeCell ref="F9:G9"/>
    <mergeCell ref="I9:J9"/>
    <mergeCell ref="C12:D12"/>
    <mergeCell ref="B13:B19"/>
    <mergeCell ref="B44:B47"/>
    <mergeCell ref="F10:G10"/>
    <mergeCell ref="I10:J10"/>
    <mergeCell ref="J25:L25"/>
    <mergeCell ref="L42:M42"/>
    <mergeCell ref="F45:F46"/>
    <mergeCell ref="G45:J46"/>
    <mergeCell ref="L45:M46"/>
    <mergeCell ref="B20:B23"/>
    <mergeCell ref="B1:M1"/>
    <mergeCell ref="A2:A11"/>
    <mergeCell ref="C2:M2"/>
    <mergeCell ref="C3:M3"/>
    <mergeCell ref="F4:G4"/>
    <mergeCell ref="C5:M5"/>
    <mergeCell ref="I7:M7"/>
    <mergeCell ref="C11:M11"/>
    <mergeCell ref="C7:D7"/>
    <mergeCell ref="B8:B10"/>
    <mergeCell ref="C9:D9"/>
    <mergeCell ref="C10:D10"/>
  </mergeCells>
  <pageMargins left="0.7" right="0.7" top="0.75" bottom="0.75" header="0" footer="0"/>
  <pageSetup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3C47D"/>
    <outlinePr summaryBelow="0" summaryRight="0"/>
  </sheetPr>
  <dimension ref="A1:M65"/>
  <sheetViews>
    <sheetView topLeftCell="A49" zoomScale="90" zoomScaleNormal="9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1060</v>
      </c>
      <c r="C1" s="305"/>
      <c r="D1" s="305"/>
      <c r="E1" s="305"/>
      <c r="F1" s="305"/>
      <c r="G1" s="305"/>
      <c r="H1" s="305"/>
      <c r="I1" s="305"/>
      <c r="J1" s="305"/>
      <c r="K1" s="305"/>
      <c r="L1" s="305"/>
      <c r="M1" s="306"/>
    </row>
    <row r="2" spans="1:13" ht="15.75" x14ac:dyDescent="0.25">
      <c r="A2" s="371" t="s">
        <v>588</v>
      </c>
      <c r="B2" s="63" t="s">
        <v>589</v>
      </c>
      <c r="C2" s="365" t="str">
        <f>'Plan de acción'!AR48</f>
        <v>Número de actividades realizadas de sensibilización, divulgación y/o formación, para el fortalecimiento de la gestión del conocimiento alrededor de la Adaptación al Cambio Climático.</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66" t="str">
        <f>'Plan de acción'!AY48</f>
        <v>Si</v>
      </c>
      <c r="D4" s="67"/>
      <c r="E4" s="68"/>
      <c r="F4" s="362" t="s">
        <v>59</v>
      </c>
      <c r="G4" s="306"/>
      <c r="H4" s="69">
        <f>'Plan de acción'!AZ48</f>
        <v>197</v>
      </c>
      <c r="I4" s="358"/>
      <c r="J4" s="357"/>
      <c r="K4" s="357"/>
      <c r="L4" s="357"/>
      <c r="M4" s="342"/>
    </row>
    <row r="5" spans="1:13" ht="31.5" x14ac:dyDescent="0.25">
      <c r="A5" s="372"/>
      <c r="B5" s="65" t="s">
        <v>593</v>
      </c>
      <c r="C5" s="364" t="s">
        <v>1062</v>
      </c>
      <c r="D5" s="305"/>
      <c r="E5" s="305"/>
      <c r="F5" s="305"/>
      <c r="G5" s="305"/>
      <c r="H5" s="305"/>
      <c r="I5" s="305"/>
      <c r="J5" s="305"/>
      <c r="K5" s="305"/>
      <c r="L5" s="305"/>
      <c r="M5" s="306"/>
    </row>
    <row r="6" spans="1:13" ht="15.75" x14ac:dyDescent="0.25">
      <c r="A6" s="372"/>
      <c r="B6" s="65" t="s">
        <v>595</v>
      </c>
      <c r="C6" s="364" t="s">
        <v>1063</v>
      </c>
      <c r="D6" s="305"/>
      <c r="E6" s="305"/>
      <c r="F6" s="305"/>
      <c r="G6" s="305"/>
      <c r="H6" s="305"/>
      <c r="I6" s="305"/>
      <c r="J6" s="305"/>
      <c r="K6" s="305"/>
      <c r="L6" s="305"/>
      <c r="M6" s="306"/>
    </row>
    <row r="7" spans="1:13" ht="15.75" x14ac:dyDescent="0.25">
      <c r="A7" s="372"/>
      <c r="B7" s="65" t="s">
        <v>597</v>
      </c>
      <c r="C7" s="365" t="str">
        <f>'Plan de acción'!FQ48</f>
        <v>Ambiente</v>
      </c>
      <c r="D7" s="309"/>
      <c r="E7" s="70"/>
      <c r="F7" s="70"/>
      <c r="G7" s="71"/>
      <c r="H7" s="72" t="s">
        <v>62</v>
      </c>
      <c r="I7" s="365" t="str">
        <f>'Plan de acción'!FR48</f>
        <v>Instituto Distrital de Gestión de Riesgos y Cambio Climático</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65" t="s">
        <v>603</v>
      </c>
      <c r="C11" s="365" t="s">
        <v>1064</v>
      </c>
      <c r="D11" s="305"/>
      <c r="E11" s="305"/>
      <c r="F11" s="305"/>
      <c r="G11" s="305"/>
      <c r="H11" s="305"/>
      <c r="I11" s="305"/>
      <c r="J11" s="305"/>
      <c r="K11" s="305"/>
      <c r="L11" s="305"/>
      <c r="M11" s="306"/>
    </row>
    <row r="12" spans="1:13" ht="31.5" x14ac:dyDescent="0.25">
      <c r="A12" s="372"/>
      <c r="B12" s="65" t="s">
        <v>692</v>
      </c>
      <c r="C12" s="365" t="s">
        <v>1065</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acción'!AU49</f>
        <v>13. Acción por el clima</v>
      </c>
      <c r="D14" s="306"/>
      <c r="E14" s="75" t="s">
        <v>697</v>
      </c>
      <c r="F14" s="365" t="str">
        <f>'Plan de acción'!AV49</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acción'!AW48</f>
        <v>Ambiental
 Poblacional - diferencial</v>
      </c>
      <c r="D15" s="305"/>
      <c r="E15" s="305"/>
      <c r="F15" s="305"/>
      <c r="G15" s="305"/>
      <c r="H15" s="305"/>
      <c r="I15" s="305"/>
      <c r="J15" s="305"/>
      <c r="K15" s="305"/>
      <c r="L15" s="305"/>
      <c r="M15" s="306"/>
    </row>
    <row r="16" spans="1:13" ht="15.75" x14ac:dyDescent="0.25">
      <c r="A16" s="372"/>
      <c r="B16" s="65" t="s">
        <v>698</v>
      </c>
      <c r="C16" s="365" t="str">
        <f>'Plan de acción'!AS48</f>
        <v>Sumatoria de actividades realizadas de sensibilización, divulgación y/o formación, para el fortalecimiento de la gestión del conocimiento alrededor de la Adaptación al Cambio Climático.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1067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acción'!BA48</f>
        <v>ND</v>
      </c>
      <c r="E29" s="47"/>
      <c r="F29" s="79" t="s">
        <v>628</v>
      </c>
      <c r="G29" s="85" t="str">
        <f>'Plan de acción'!BB48</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acción'!BE48</f>
        <v>2</v>
      </c>
      <c r="E36" s="50">
        <v>2023</v>
      </c>
      <c r="F36" s="157">
        <f>'Plan de acción'!BF48</f>
        <v>2</v>
      </c>
      <c r="G36" s="50">
        <v>2024</v>
      </c>
      <c r="H36" s="157">
        <f>'Plan de acción'!BG48</f>
        <v>2</v>
      </c>
      <c r="I36" s="50">
        <v>2025</v>
      </c>
      <c r="J36" s="157">
        <f>'Plan de acción'!BH48</f>
        <v>2</v>
      </c>
      <c r="K36" s="50">
        <v>2026</v>
      </c>
      <c r="L36" s="157">
        <f>'Plan de acción'!BI48</f>
        <v>2</v>
      </c>
      <c r="M36" s="50">
        <v>2027</v>
      </c>
    </row>
    <row r="37" spans="1:13" ht="15.75" x14ac:dyDescent="0.25">
      <c r="A37" s="372"/>
      <c r="B37" s="300"/>
      <c r="C37" s="46"/>
      <c r="D37" s="47" t="s">
        <v>641</v>
      </c>
      <c r="E37" s="47"/>
      <c r="F37" s="47" t="s">
        <v>642</v>
      </c>
      <c r="G37" s="47"/>
      <c r="H37" s="177" t="s">
        <v>643</v>
      </c>
      <c r="I37" s="84"/>
      <c r="J37" s="177" t="s">
        <v>644</v>
      </c>
      <c r="K37" s="47"/>
      <c r="L37" s="177" t="s">
        <v>645</v>
      </c>
      <c r="M37" s="48"/>
    </row>
    <row r="38" spans="1:13" ht="15.75" x14ac:dyDescent="0.25">
      <c r="A38" s="372"/>
      <c r="B38" s="300"/>
      <c r="C38" s="46"/>
      <c r="D38" s="157">
        <f>'Plan de acción'!BJ48</f>
        <v>2</v>
      </c>
      <c r="E38" s="50">
        <v>2028</v>
      </c>
      <c r="F38" s="157">
        <f>'Plan de acción'!BK48</f>
        <v>2</v>
      </c>
      <c r="G38" s="50">
        <v>2029</v>
      </c>
      <c r="H38" s="157">
        <f>'Plan de acción'!BL48</f>
        <v>2</v>
      </c>
      <c r="I38" s="50">
        <v>2030</v>
      </c>
      <c r="J38" s="157">
        <f>'Plan de acción'!BM48</f>
        <v>2</v>
      </c>
      <c r="K38" s="50">
        <v>2031</v>
      </c>
      <c r="L38" s="157">
        <f>'Plan de acción'!BN48</f>
        <v>2</v>
      </c>
      <c r="M38" s="50">
        <v>2032</v>
      </c>
    </row>
    <row r="39" spans="1:13" ht="15.75" x14ac:dyDescent="0.25">
      <c r="A39" s="372"/>
      <c r="B39" s="300"/>
      <c r="C39" s="46"/>
      <c r="D39" s="47" t="s">
        <v>646</v>
      </c>
      <c r="E39" s="47"/>
      <c r="F39" s="47" t="s">
        <v>647</v>
      </c>
      <c r="G39" s="47"/>
      <c r="H39" s="177" t="s">
        <v>648</v>
      </c>
      <c r="I39" s="84"/>
      <c r="J39" s="177" t="s">
        <v>649</v>
      </c>
      <c r="K39" s="47"/>
      <c r="L39" s="177" t="s">
        <v>650</v>
      </c>
      <c r="M39" s="48"/>
    </row>
    <row r="40" spans="1:13" ht="15.75" x14ac:dyDescent="0.25">
      <c r="A40" s="372"/>
      <c r="B40" s="300"/>
      <c r="C40" s="46"/>
      <c r="D40" s="157">
        <f>'Plan de acción'!BO48</f>
        <v>2</v>
      </c>
      <c r="E40" s="50">
        <v>2033</v>
      </c>
      <c r="F40" s="157">
        <f>'Plan de acción'!BP48</f>
        <v>2</v>
      </c>
      <c r="G40" s="50">
        <v>2034</v>
      </c>
      <c r="H40" s="157">
        <f>'Plan de acción'!BQ48</f>
        <v>2</v>
      </c>
      <c r="I40" s="50">
        <v>2035</v>
      </c>
      <c r="J40" s="157">
        <f>'Plan de acción'!BR48</f>
        <v>2</v>
      </c>
      <c r="K40" s="50">
        <v>2036</v>
      </c>
      <c r="L40" s="157">
        <f>'Plan de acción'!BS48</f>
        <v>2</v>
      </c>
      <c r="M40" s="50">
        <v>2037</v>
      </c>
    </row>
    <row r="41" spans="1:13" ht="15.75" x14ac:dyDescent="0.25">
      <c r="A41" s="372"/>
      <c r="B41" s="300"/>
      <c r="C41" s="46"/>
      <c r="D41" s="47" t="s">
        <v>651</v>
      </c>
      <c r="E41" s="47"/>
      <c r="F41" s="47" t="s">
        <v>652</v>
      </c>
      <c r="G41" s="47"/>
      <c r="H41" s="177" t="s">
        <v>653</v>
      </c>
      <c r="I41" s="47"/>
      <c r="J41" s="177" t="s">
        <v>654</v>
      </c>
      <c r="K41" s="47"/>
      <c r="L41" s="177" t="s">
        <v>655</v>
      </c>
      <c r="M41" s="48"/>
    </row>
    <row r="42" spans="1:13" ht="15.75" x14ac:dyDescent="0.25">
      <c r="A42" s="372"/>
      <c r="B42" s="300"/>
      <c r="C42" s="46"/>
      <c r="D42" s="157">
        <f>'Plan de acción'!BT48</f>
        <v>2</v>
      </c>
      <c r="E42" s="50">
        <v>2038</v>
      </c>
      <c r="F42" s="157">
        <f>'Plan de acción'!BU48</f>
        <v>2</v>
      </c>
      <c r="G42" s="50">
        <v>2039</v>
      </c>
      <c r="H42" s="157">
        <f>'Plan de acción'!BV48</f>
        <v>2</v>
      </c>
      <c r="I42" s="50">
        <v>2040</v>
      </c>
      <c r="J42" s="157">
        <f>'Plan de acción'!BW48</f>
        <v>2</v>
      </c>
      <c r="K42" s="50">
        <v>2041</v>
      </c>
      <c r="L42" s="157">
        <f>'Plan de acción'!BX48</f>
        <v>2</v>
      </c>
      <c r="M42" s="50">
        <v>2042</v>
      </c>
    </row>
    <row r="43" spans="1:13" ht="15.75" x14ac:dyDescent="0.25">
      <c r="A43" s="372"/>
      <c r="B43" s="300"/>
      <c r="C43" s="46"/>
      <c r="D43" s="47" t="s">
        <v>656</v>
      </c>
      <c r="E43" s="47"/>
      <c r="F43" s="47" t="s">
        <v>657</v>
      </c>
      <c r="G43" s="47"/>
      <c r="H43" s="177" t="s">
        <v>658</v>
      </c>
      <c r="I43" s="47"/>
      <c r="J43" s="177" t="s">
        <v>659</v>
      </c>
      <c r="K43" s="47"/>
      <c r="L43" s="177" t="s">
        <v>660</v>
      </c>
      <c r="M43" s="48"/>
    </row>
    <row r="44" spans="1:13" ht="15.75" x14ac:dyDescent="0.25">
      <c r="A44" s="372"/>
      <c r="B44" s="300"/>
      <c r="C44" s="46"/>
      <c r="D44" s="157">
        <f>'Plan de acción'!BY48</f>
        <v>2</v>
      </c>
      <c r="E44" s="50">
        <v>2043</v>
      </c>
      <c r="F44" s="157">
        <f>'Plan de acción'!BZ48</f>
        <v>2</v>
      </c>
      <c r="G44" s="50">
        <v>2044</v>
      </c>
      <c r="H44" s="157">
        <f>'Plan de acción'!CA48</f>
        <v>2</v>
      </c>
      <c r="I44" s="50">
        <v>2045</v>
      </c>
      <c r="J44" s="157">
        <f>'Plan de acción'!CB48</f>
        <v>2</v>
      </c>
      <c r="K44" s="50">
        <v>2046</v>
      </c>
      <c r="L44" s="157">
        <f>'Plan de acción'!CC48</f>
        <v>2</v>
      </c>
      <c r="M44" s="50">
        <v>2047</v>
      </c>
    </row>
    <row r="45" spans="1:13" ht="15.75" x14ac:dyDescent="0.25">
      <c r="A45" s="372"/>
      <c r="B45" s="300"/>
      <c r="C45" s="46"/>
      <c r="D45" s="47" t="s">
        <v>661</v>
      </c>
      <c r="E45" s="47"/>
      <c r="F45" s="47" t="s">
        <v>662</v>
      </c>
      <c r="G45" s="47"/>
      <c r="H45" s="177" t="s">
        <v>663</v>
      </c>
      <c r="I45" s="47"/>
      <c r="J45" s="47"/>
      <c r="K45" s="47"/>
      <c r="L45" s="47" t="s">
        <v>664</v>
      </c>
      <c r="M45" s="48"/>
    </row>
    <row r="46" spans="1:13" ht="15.75" x14ac:dyDescent="0.25">
      <c r="A46" s="372"/>
      <c r="B46" s="300"/>
      <c r="C46" s="46"/>
      <c r="D46" s="157">
        <f>'Plan de acción'!CD48</f>
        <v>2</v>
      </c>
      <c r="E46" s="50">
        <v>2048</v>
      </c>
      <c r="F46" s="157">
        <f>'Plan de acción'!CE48</f>
        <v>2</v>
      </c>
      <c r="G46" s="50">
        <v>2049</v>
      </c>
      <c r="H46" s="157">
        <f>'Plan de acción'!CF48</f>
        <v>2</v>
      </c>
      <c r="I46" s="50">
        <v>2050</v>
      </c>
      <c r="J46" s="112"/>
      <c r="K46" s="50"/>
      <c r="L46" s="400">
        <f>'Plan de acción'!CG48</f>
        <v>56</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1068</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1069</v>
      </c>
      <c r="D52" s="305"/>
      <c r="E52" s="305"/>
      <c r="F52" s="305"/>
      <c r="G52" s="305"/>
      <c r="H52" s="305"/>
      <c r="I52" s="305"/>
      <c r="J52" s="305"/>
      <c r="K52" s="305"/>
      <c r="L52" s="305"/>
      <c r="M52" s="306"/>
    </row>
    <row r="53" spans="1:13" ht="31.5" x14ac:dyDescent="0.25">
      <c r="A53" s="372"/>
      <c r="B53" s="65" t="s">
        <v>704</v>
      </c>
      <c r="C53" s="365" t="s">
        <v>1070</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acción'!FT48</f>
        <v>David Ernesto Guevara Rincón</v>
      </c>
      <c r="D56" s="305"/>
      <c r="E56" s="305"/>
      <c r="F56" s="305"/>
      <c r="G56" s="305"/>
      <c r="H56" s="305"/>
      <c r="I56" s="305"/>
      <c r="J56" s="305"/>
      <c r="K56" s="305"/>
      <c r="L56" s="305"/>
      <c r="M56" s="306"/>
    </row>
    <row r="57" spans="1:13" ht="15.75" x14ac:dyDescent="0.25">
      <c r="A57" s="372"/>
      <c r="B57" s="105" t="s">
        <v>676</v>
      </c>
      <c r="C57" s="365" t="s">
        <v>1071</v>
      </c>
      <c r="D57" s="305"/>
      <c r="E57" s="305"/>
      <c r="F57" s="305"/>
      <c r="G57" s="305"/>
      <c r="H57" s="305"/>
      <c r="I57" s="305"/>
      <c r="J57" s="305"/>
      <c r="K57" s="305"/>
      <c r="L57" s="305"/>
      <c r="M57" s="306"/>
    </row>
    <row r="58" spans="1:13" ht="15.75" x14ac:dyDescent="0.25">
      <c r="A58" s="372"/>
      <c r="B58" s="105" t="s">
        <v>678</v>
      </c>
      <c r="C58" s="365" t="str">
        <f>'Plan de acción'!FR48</f>
        <v>Instituto Distrital de Gestión de Riesgos y Cambio Climático</v>
      </c>
      <c r="D58" s="305"/>
      <c r="E58" s="305"/>
      <c r="F58" s="305"/>
      <c r="G58" s="305"/>
      <c r="H58" s="305"/>
      <c r="I58" s="305"/>
      <c r="J58" s="305"/>
      <c r="K58" s="305"/>
      <c r="L58" s="305"/>
      <c r="M58" s="306"/>
    </row>
    <row r="59" spans="1:13" ht="15.75" x14ac:dyDescent="0.25">
      <c r="A59" s="372"/>
      <c r="B59" s="106" t="s">
        <v>679</v>
      </c>
      <c r="C59" s="365" t="str">
        <f>'Plan de acción'!FS48</f>
        <v>Subdirección para la Reducción del Riesgo y Adaptación al Cambio Climático</v>
      </c>
      <c r="D59" s="305"/>
      <c r="E59" s="305"/>
      <c r="F59" s="305"/>
      <c r="G59" s="305"/>
      <c r="H59" s="305"/>
      <c r="I59" s="305"/>
      <c r="J59" s="305"/>
      <c r="K59" s="305"/>
      <c r="L59" s="305"/>
      <c r="M59" s="306"/>
    </row>
    <row r="60" spans="1:13" ht="15.75" x14ac:dyDescent="0.25">
      <c r="A60" s="372"/>
      <c r="B60" s="105" t="s">
        <v>680</v>
      </c>
      <c r="C60" s="446" t="s">
        <v>1072</v>
      </c>
      <c r="D60" s="305"/>
      <c r="E60" s="305"/>
      <c r="F60" s="305"/>
      <c r="G60" s="305"/>
      <c r="H60" s="305"/>
      <c r="I60" s="305"/>
      <c r="J60" s="305"/>
      <c r="K60" s="305"/>
      <c r="L60" s="305"/>
      <c r="M60" s="306"/>
    </row>
    <row r="61" spans="1:13" ht="15.75" x14ac:dyDescent="0.25">
      <c r="A61" s="373"/>
      <c r="B61" s="105" t="s">
        <v>681</v>
      </c>
      <c r="C61" s="365" t="str">
        <f>'Plan de acción'!FU48</f>
        <v>4292800 ext. 2896</v>
      </c>
      <c r="D61" s="305"/>
      <c r="E61" s="305"/>
      <c r="F61" s="305"/>
      <c r="G61" s="305"/>
      <c r="H61" s="305"/>
      <c r="I61" s="305"/>
      <c r="J61" s="305"/>
      <c r="K61" s="305"/>
      <c r="L61" s="305"/>
      <c r="M61" s="306"/>
    </row>
    <row r="62" spans="1:13" ht="21.75" customHeight="1" x14ac:dyDescent="0.25">
      <c r="A62" s="371" t="s">
        <v>682</v>
      </c>
      <c r="B62" s="105" t="s">
        <v>683</v>
      </c>
      <c r="C62" s="365" t="s">
        <v>1356</v>
      </c>
      <c r="D62" s="305"/>
      <c r="E62" s="305"/>
      <c r="F62" s="305"/>
      <c r="G62" s="305"/>
      <c r="H62" s="305"/>
      <c r="I62" s="305"/>
      <c r="J62" s="305"/>
      <c r="K62" s="305"/>
      <c r="L62" s="305"/>
      <c r="M62" s="306"/>
    </row>
    <row r="63" spans="1:13" ht="21.75" customHeight="1" x14ac:dyDescent="0.25">
      <c r="A63" s="372"/>
      <c r="B63" s="105" t="s">
        <v>684</v>
      </c>
      <c r="C63" s="365" t="s">
        <v>1073</v>
      </c>
      <c r="D63" s="305"/>
      <c r="E63" s="305"/>
      <c r="F63" s="305"/>
      <c r="G63" s="305"/>
      <c r="H63" s="305"/>
      <c r="I63" s="305"/>
      <c r="J63" s="305"/>
      <c r="K63" s="305"/>
      <c r="L63" s="305"/>
      <c r="M63" s="306"/>
    </row>
    <row r="64" spans="1:13" ht="21.75" customHeight="1" x14ac:dyDescent="0.25">
      <c r="A64" s="374"/>
      <c r="B64" s="107" t="s">
        <v>62</v>
      </c>
      <c r="C64" s="365" t="s">
        <v>412</v>
      </c>
      <c r="D64" s="305"/>
      <c r="E64" s="305"/>
      <c r="F64" s="305"/>
      <c r="G64" s="305"/>
      <c r="H64" s="305"/>
      <c r="I64" s="305"/>
      <c r="J64" s="305"/>
      <c r="K64" s="305"/>
      <c r="L64" s="305"/>
      <c r="M64" s="306"/>
    </row>
    <row r="65" spans="1:13" ht="15.75" x14ac:dyDescent="0.25">
      <c r="A65" s="108" t="s">
        <v>686</v>
      </c>
      <c r="B65" s="65"/>
      <c r="C65" s="358" t="s">
        <v>1074</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3C47D"/>
    <outlinePr summaryBelow="0" summaryRight="0"/>
  </sheetPr>
  <dimension ref="A1:M65"/>
  <sheetViews>
    <sheetView topLeftCell="A45" zoomScale="90" zoomScaleNormal="9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1075</v>
      </c>
      <c r="C1" s="305"/>
      <c r="D1" s="305"/>
      <c r="E1" s="305"/>
      <c r="F1" s="305"/>
      <c r="G1" s="305"/>
      <c r="H1" s="305"/>
      <c r="I1" s="305"/>
      <c r="J1" s="305"/>
      <c r="K1" s="305"/>
      <c r="L1" s="305"/>
      <c r="M1" s="306"/>
    </row>
    <row r="2" spans="1:13" ht="15.75" x14ac:dyDescent="0.25">
      <c r="A2" s="371" t="s">
        <v>588</v>
      </c>
      <c r="B2" s="63" t="s">
        <v>589</v>
      </c>
      <c r="C2" s="365" t="str">
        <f>'Plan de acción'!AR49</f>
        <v>Número de acciones pedagógicas en temas de gestión del cambio climático, en el marco de las estrategias de educación ambiental.</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66" t="str">
        <f>'Plan de acción'!AY49</f>
        <v>No</v>
      </c>
      <c r="D4" s="67"/>
      <c r="E4" s="68"/>
      <c r="F4" s="362" t="s">
        <v>59</v>
      </c>
      <c r="G4" s="306"/>
      <c r="H4" s="69" t="str">
        <f>'Plan de acción'!AZ49</f>
        <v>ND</v>
      </c>
      <c r="I4" s="378"/>
      <c r="J4" s="357"/>
      <c r="K4" s="357"/>
      <c r="L4" s="357"/>
      <c r="M4" s="342"/>
    </row>
    <row r="5" spans="1:13" ht="31.5" x14ac:dyDescent="0.25">
      <c r="A5" s="372"/>
      <c r="B5" s="65" t="s">
        <v>593</v>
      </c>
      <c r="C5" s="364" t="s">
        <v>1076</v>
      </c>
      <c r="D5" s="305"/>
      <c r="E5" s="305"/>
      <c r="F5" s="305"/>
      <c r="G5" s="305"/>
      <c r="H5" s="305"/>
      <c r="I5" s="305"/>
      <c r="J5" s="305"/>
      <c r="K5" s="305"/>
      <c r="L5" s="305"/>
      <c r="M5" s="306"/>
    </row>
    <row r="6" spans="1:13" ht="15.75" x14ac:dyDescent="0.25">
      <c r="A6" s="372"/>
      <c r="B6" s="65" t="s">
        <v>595</v>
      </c>
      <c r="C6" s="364" t="s">
        <v>1077</v>
      </c>
      <c r="D6" s="305"/>
      <c r="E6" s="305"/>
      <c r="F6" s="305"/>
      <c r="G6" s="305"/>
      <c r="H6" s="305"/>
      <c r="I6" s="305"/>
      <c r="J6" s="305"/>
      <c r="K6" s="305"/>
      <c r="L6" s="305"/>
      <c r="M6" s="306"/>
    </row>
    <row r="7" spans="1:13" ht="15.75" x14ac:dyDescent="0.25">
      <c r="A7" s="372"/>
      <c r="B7" s="65" t="s">
        <v>597</v>
      </c>
      <c r="C7" s="365" t="str">
        <f>'Plan de acción'!FQ49</f>
        <v>Ambiente</v>
      </c>
      <c r="D7" s="309"/>
      <c r="E7" s="70"/>
      <c r="F7" s="70"/>
      <c r="G7" s="71"/>
      <c r="H7" s="72" t="s">
        <v>62</v>
      </c>
      <c r="I7" s="365" t="str">
        <f>'Plan de acción'!FR49</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1078</v>
      </c>
      <c r="D11" s="305"/>
      <c r="E11" s="305"/>
      <c r="F11" s="305"/>
      <c r="G11" s="305"/>
      <c r="H11" s="305"/>
      <c r="I11" s="305"/>
      <c r="J11" s="305"/>
      <c r="K11" s="305"/>
      <c r="L11" s="305"/>
      <c r="M11" s="306"/>
    </row>
    <row r="12" spans="1:13" ht="31.5" x14ac:dyDescent="0.25">
      <c r="A12" s="372"/>
      <c r="B12" s="65" t="s">
        <v>692</v>
      </c>
      <c r="C12" s="365" t="s">
        <v>1079</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acción'!AU49</f>
        <v>13. Acción por el clima</v>
      </c>
      <c r="D14" s="306"/>
      <c r="E14" s="75" t="s">
        <v>697</v>
      </c>
      <c r="F14" s="365" t="str">
        <f>'Plan de acción'!AV49</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acción'!AW49</f>
        <v>Ambiental</v>
      </c>
      <c r="D15" s="305"/>
      <c r="E15" s="305"/>
      <c r="F15" s="305"/>
      <c r="G15" s="305"/>
      <c r="H15" s="305"/>
      <c r="I15" s="305"/>
      <c r="J15" s="305"/>
      <c r="K15" s="305"/>
      <c r="L15" s="305"/>
      <c r="M15" s="306"/>
    </row>
    <row r="16" spans="1:13" ht="15.75" x14ac:dyDescent="0.25">
      <c r="A16" s="372"/>
      <c r="B16" s="65" t="s">
        <v>698</v>
      </c>
      <c r="C16" s="365" t="str">
        <f>'Plan de acción'!AS49</f>
        <v>Sumatoria de acciones pedagógicas en temas de gestión del cambio climático, en el marco de las estrategias de educación ambiental.</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999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t="s">
        <v>617</v>
      </c>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acción'!BA49</f>
        <v>10</v>
      </c>
      <c r="E29" s="47"/>
      <c r="F29" s="79" t="s">
        <v>628</v>
      </c>
      <c r="G29" s="85">
        <f>'Plan de acción'!BB49</f>
        <v>2022</v>
      </c>
      <c r="H29" s="47"/>
      <c r="I29" s="79" t="s">
        <v>629</v>
      </c>
      <c r="J29" s="366" t="s">
        <v>1080</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acción'!BE49</f>
        <v>0</v>
      </c>
      <c r="E36" s="50">
        <v>2023</v>
      </c>
      <c r="F36" s="157">
        <f>'Plan de acción'!BF49</f>
        <v>15</v>
      </c>
      <c r="G36" s="50">
        <v>2024</v>
      </c>
      <c r="H36" s="157">
        <f>'Plan de acción'!BG49</f>
        <v>20</v>
      </c>
      <c r="I36" s="50">
        <v>2025</v>
      </c>
      <c r="J36" s="157">
        <f>'Plan de acción'!BH49</f>
        <v>20</v>
      </c>
      <c r="K36" s="50">
        <v>2026</v>
      </c>
      <c r="L36" s="157">
        <f>'Plan de acción'!BI49</f>
        <v>20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acción'!BJ49</f>
        <v>20</v>
      </c>
      <c r="E38" s="50">
        <v>2028</v>
      </c>
      <c r="F38" s="157">
        <f>'Plan de acción'!BK49</f>
        <v>20</v>
      </c>
      <c r="G38" s="50">
        <v>2029</v>
      </c>
      <c r="H38" s="157">
        <f>'Plan de acción'!BL49</f>
        <v>20</v>
      </c>
      <c r="I38" s="50">
        <v>2030</v>
      </c>
      <c r="J38" s="157">
        <f>'Plan de acción'!BM49</f>
        <v>25</v>
      </c>
      <c r="K38" s="50">
        <v>2031</v>
      </c>
      <c r="L38" s="157">
        <f>'Plan de acción'!BN49</f>
        <v>25</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57">
        <f>'Plan de acción'!BO49</f>
        <v>25</v>
      </c>
      <c r="E40" s="50">
        <v>2033</v>
      </c>
      <c r="F40" s="157">
        <f>'Plan de acción'!BP49</f>
        <v>25</v>
      </c>
      <c r="G40" s="50">
        <v>2034</v>
      </c>
      <c r="H40" s="157">
        <f>'Plan de acción'!BQ49</f>
        <v>25</v>
      </c>
      <c r="I40" s="50">
        <v>2035</v>
      </c>
      <c r="J40" s="157">
        <f>'Plan de acción'!BR49</f>
        <v>25</v>
      </c>
      <c r="K40" s="50">
        <v>2036</v>
      </c>
      <c r="L40" s="157">
        <f>'Plan de acción'!BS49</f>
        <v>25</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57">
        <f>'Plan de acción'!BT49</f>
        <v>25</v>
      </c>
      <c r="E42" s="50">
        <v>2038</v>
      </c>
      <c r="F42" s="157">
        <f>'Plan de acción'!BU49</f>
        <v>25</v>
      </c>
      <c r="G42" s="50">
        <v>2039</v>
      </c>
      <c r="H42" s="157">
        <f>'Plan de acción'!BV49</f>
        <v>25</v>
      </c>
      <c r="I42" s="50">
        <v>2040</v>
      </c>
      <c r="J42" s="157">
        <f>'Plan de acción'!BW49</f>
        <v>25</v>
      </c>
      <c r="K42" s="50">
        <v>2041</v>
      </c>
      <c r="L42" s="157">
        <f>'Plan de acción'!BX49</f>
        <v>30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57">
        <f>'Plan de acción'!BY49</f>
        <v>30</v>
      </c>
      <c r="E44" s="50">
        <v>2043</v>
      </c>
      <c r="F44" s="157">
        <f>'Plan de acción'!BZ49</f>
        <v>30</v>
      </c>
      <c r="G44" s="50">
        <v>2044</v>
      </c>
      <c r="H44" s="157">
        <f>'Plan de acción'!CA49</f>
        <v>30</v>
      </c>
      <c r="I44" s="50">
        <v>2045</v>
      </c>
      <c r="J44" s="157">
        <f>'Plan de acción'!CB49</f>
        <v>30</v>
      </c>
      <c r="K44" s="50">
        <v>2046</v>
      </c>
      <c r="L44" s="157">
        <f>'Plan de acción'!CC49</f>
        <v>30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57">
        <f>'Plan de acción'!CD49</f>
        <v>30</v>
      </c>
      <c r="E46" s="50">
        <v>2048</v>
      </c>
      <c r="F46" s="157">
        <f>'Plan de acción'!CE49</f>
        <v>30</v>
      </c>
      <c r="G46" s="50">
        <v>2049</v>
      </c>
      <c r="H46" s="157">
        <f>'Plan de acción'!CF49</f>
        <v>30</v>
      </c>
      <c r="I46" s="50">
        <v>2050</v>
      </c>
      <c r="J46" s="50"/>
      <c r="K46" s="50"/>
      <c r="L46" s="400">
        <f>'Plan de acción'!CG49</f>
        <v>680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t="s">
        <v>976</v>
      </c>
      <c r="H49" s="318"/>
      <c r="I49" s="318"/>
      <c r="J49" s="311"/>
      <c r="K49" s="101" t="s">
        <v>668</v>
      </c>
      <c r="L49" s="380"/>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1081</v>
      </c>
      <c r="D52" s="305"/>
      <c r="E52" s="305"/>
      <c r="F52" s="305"/>
      <c r="G52" s="305"/>
      <c r="H52" s="305"/>
      <c r="I52" s="305"/>
      <c r="J52" s="305"/>
      <c r="K52" s="305"/>
      <c r="L52" s="305"/>
      <c r="M52" s="306"/>
    </row>
    <row r="53" spans="1:13" ht="31.5" x14ac:dyDescent="0.25">
      <c r="A53" s="372"/>
      <c r="B53" s="65" t="s">
        <v>704</v>
      </c>
      <c r="C53" s="365" t="s">
        <v>1082</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acción'!FT49</f>
        <v>Alix Montes Arroyo</v>
      </c>
      <c r="D56" s="305"/>
      <c r="E56" s="305"/>
      <c r="F56" s="305"/>
      <c r="G56" s="305"/>
      <c r="H56" s="305"/>
      <c r="I56" s="305"/>
      <c r="J56" s="305"/>
      <c r="K56" s="305"/>
      <c r="L56" s="305"/>
      <c r="M56" s="306"/>
    </row>
    <row r="57" spans="1:13" ht="15.75" x14ac:dyDescent="0.25">
      <c r="A57" s="372"/>
      <c r="B57" s="105" t="s">
        <v>676</v>
      </c>
      <c r="C57" s="365" t="s">
        <v>1083</v>
      </c>
      <c r="D57" s="305"/>
      <c r="E57" s="305"/>
      <c r="F57" s="305"/>
      <c r="G57" s="305"/>
      <c r="H57" s="305"/>
      <c r="I57" s="305"/>
      <c r="J57" s="305"/>
      <c r="K57" s="305"/>
      <c r="L57" s="305"/>
      <c r="M57" s="306"/>
    </row>
    <row r="58" spans="1:13" ht="15.75" x14ac:dyDescent="0.25">
      <c r="A58" s="372"/>
      <c r="B58" s="105" t="s">
        <v>678</v>
      </c>
      <c r="C58" s="365" t="str">
        <f>'Plan de acción'!FR49</f>
        <v>Secretaría Distrital de Ambiente</v>
      </c>
      <c r="D58" s="305"/>
      <c r="E58" s="305"/>
      <c r="F58" s="305"/>
      <c r="G58" s="305"/>
      <c r="H58" s="305"/>
      <c r="I58" s="305"/>
      <c r="J58" s="305"/>
      <c r="K58" s="305"/>
      <c r="L58" s="305"/>
      <c r="M58" s="306"/>
    </row>
    <row r="59" spans="1:13" ht="15.75" x14ac:dyDescent="0.25">
      <c r="A59" s="372"/>
      <c r="B59" s="106" t="s">
        <v>679</v>
      </c>
      <c r="C59" s="365" t="str">
        <f>'Plan de acción'!FS49</f>
        <v>Oficina de Participación, Educación y Localidades</v>
      </c>
      <c r="D59" s="305"/>
      <c r="E59" s="305"/>
      <c r="F59" s="305"/>
      <c r="G59" s="305"/>
      <c r="H59" s="305"/>
      <c r="I59" s="305"/>
      <c r="J59" s="305"/>
      <c r="K59" s="305"/>
      <c r="L59" s="305"/>
      <c r="M59" s="306"/>
    </row>
    <row r="60" spans="1:13" ht="15.75" x14ac:dyDescent="0.25">
      <c r="A60" s="372"/>
      <c r="B60" s="105" t="s">
        <v>680</v>
      </c>
      <c r="C60" s="381" t="str">
        <f>'Plan de acción'!FV49</f>
        <v>alix.montes@ambientebogota.gov.co</v>
      </c>
      <c r="D60" s="305"/>
      <c r="E60" s="305"/>
      <c r="F60" s="305"/>
      <c r="G60" s="305"/>
      <c r="H60" s="305"/>
      <c r="I60" s="305"/>
      <c r="J60" s="305"/>
      <c r="K60" s="305"/>
      <c r="L60" s="305"/>
      <c r="M60" s="306"/>
    </row>
    <row r="61" spans="1:13" ht="15.75" x14ac:dyDescent="0.25">
      <c r="A61" s="373"/>
      <c r="B61" s="105" t="s">
        <v>681</v>
      </c>
      <c r="C61" s="365">
        <f>'Plan de acción'!FU49</f>
        <v>3778881</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3C47D"/>
    <outlinePr summaryBelow="0" summaryRight="0"/>
  </sheetPr>
  <dimension ref="A1:M65"/>
  <sheetViews>
    <sheetView topLeftCell="A49" zoomScale="90" zoomScaleNormal="9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1084</v>
      </c>
      <c r="C1" s="305"/>
      <c r="D1" s="305"/>
      <c r="E1" s="305"/>
      <c r="F1" s="305"/>
      <c r="G1" s="305"/>
      <c r="H1" s="305"/>
      <c r="I1" s="305"/>
      <c r="J1" s="305"/>
      <c r="K1" s="305"/>
      <c r="L1" s="305"/>
      <c r="M1" s="306"/>
    </row>
    <row r="2" spans="1:13" ht="15.75" x14ac:dyDescent="0.25">
      <c r="A2" s="371" t="s">
        <v>588</v>
      </c>
      <c r="B2" s="63" t="s">
        <v>589</v>
      </c>
      <c r="C2" s="365" t="str">
        <f>'Plan de acción'!AR50</f>
        <v>Número de procesos de formación a dinamizadores ambientales en los temas relacionados con la gestión del cambio climático.</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66" t="str">
        <f>'Plan de acción'!AY50</f>
        <v>No</v>
      </c>
      <c r="D4" s="67"/>
      <c r="E4" s="68"/>
      <c r="F4" s="362" t="s">
        <v>59</v>
      </c>
      <c r="G4" s="306"/>
      <c r="H4" s="69" t="str">
        <f>'Plan de acción'!AZ50</f>
        <v>ND</v>
      </c>
      <c r="I4" s="378"/>
      <c r="J4" s="357"/>
      <c r="K4" s="357"/>
      <c r="L4" s="357"/>
      <c r="M4" s="342"/>
    </row>
    <row r="5" spans="1:13" ht="31.5" x14ac:dyDescent="0.25">
      <c r="A5" s="372"/>
      <c r="B5" s="65" t="s">
        <v>593</v>
      </c>
      <c r="C5" s="364" t="s">
        <v>1076</v>
      </c>
      <c r="D5" s="305"/>
      <c r="E5" s="305"/>
      <c r="F5" s="305"/>
      <c r="G5" s="305"/>
      <c r="H5" s="305"/>
      <c r="I5" s="305"/>
      <c r="J5" s="305"/>
      <c r="K5" s="305"/>
      <c r="L5" s="305"/>
      <c r="M5" s="306"/>
    </row>
    <row r="6" spans="1:13" ht="15.75" x14ac:dyDescent="0.25">
      <c r="A6" s="372"/>
      <c r="B6" s="65" t="s">
        <v>595</v>
      </c>
      <c r="C6" s="364" t="s">
        <v>1077</v>
      </c>
      <c r="D6" s="305"/>
      <c r="E6" s="305"/>
      <c r="F6" s="305"/>
      <c r="G6" s="305"/>
      <c r="H6" s="305"/>
      <c r="I6" s="305"/>
      <c r="J6" s="305"/>
      <c r="K6" s="305"/>
      <c r="L6" s="305"/>
      <c r="M6" s="306"/>
    </row>
    <row r="7" spans="1:13" ht="15.75" x14ac:dyDescent="0.25">
      <c r="A7" s="372"/>
      <c r="B7" s="65" t="s">
        <v>597</v>
      </c>
      <c r="C7" s="365" t="str">
        <f>'Plan de acción'!FQ50</f>
        <v>Ambiente</v>
      </c>
      <c r="D7" s="309"/>
      <c r="E7" s="70"/>
      <c r="F7" s="70"/>
      <c r="G7" s="71"/>
      <c r="H7" s="72" t="s">
        <v>62</v>
      </c>
      <c r="I7" s="365" t="str">
        <f>'Plan de acción'!FR50</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1085</v>
      </c>
      <c r="D11" s="305"/>
      <c r="E11" s="305"/>
      <c r="F11" s="305"/>
      <c r="G11" s="305"/>
      <c r="H11" s="305"/>
      <c r="I11" s="305"/>
      <c r="J11" s="305"/>
      <c r="K11" s="305"/>
      <c r="L11" s="305"/>
      <c r="M11" s="306"/>
    </row>
    <row r="12" spans="1:13" ht="31.5" x14ac:dyDescent="0.25">
      <c r="A12" s="372"/>
      <c r="B12" s="65" t="s">
        <v>692</v>
      </c>
      <c r="C12" s="365" t="s">
        <v>1086</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acción'!AU50</f>
        <v>13. Acción por el clima</v>
      </c>
      <c r="D14" s="306"/>
      <c r="E14" s="75" t="s">
        <v>697</v>
      </c>
      <c r="F14" s="365" t="str">
        <f>'Plan de acción'!AV50</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acción'!AW50</f>
        <v>Ambiental</v>
      </c>
      <c r="D15" s="305"/>
      <c r="E15" s="305"/>
      <c r="F15" s="305"/>
      <c r="G15" s="305"/>
      <c r="H15" s="305"/>
      <c r="I15" s="305"/>
      <c r="J15" s="305"/>
      <c r="K15" s="305"/>
      <c r="L15" s="305"/>
      <c r="M15" s="306"/>
    </row>
    <row r="16" spans="1:13" ht="15.75" x14ac:dyDescent="0.25">
      <c r="A16" s="372"/>
      <c r="B16" s="65" t="s">
        <v>698</v>
      </c>
      <c r="C16" s="365" t="str">
        <f>'Plan de acción'!AS50</f>
        <v>Sumatoria de procesos de formación a dinamizadores ambientales en los temas relacionados con la gestión del cambio climático.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1087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t="s">
        <v>617</v>
      </c>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acción'!BA50</f>
        <v>0</v>
      </c>
      <c r="E29" s="47"/>
      <c r="F29" s="79" t="s">
        <v>628</v>
      </c>
      <c r="G29" s="85">
        <f>'Plan de acción'!BB50</f>
        <v>2022</v>
      </c>
      <c r="H29" s="47"/>
      <c r="I29" s="79" t="s">
        <v>629</v>
      </c>
      <c r="J29" s="366" t="s">
        <v>1080</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acción'!BE50</f>
        <v>0</v>
      </c>
      <c r="E36" s="50">
        <v>2023</v>
      </c>
      <c r="F36" s="50">
        <f>'Plan de acción'!BF50</f>
        <v>2</v>
      </c>
      <c r="G36" s="50">
        <v>2024</v>
      </c>
      <c r="H36" s="50">
        <f>'Plan de acción'!BG50</f>
        <v>2</v>
      </c>
      <c r="I36" s="50">
        <v>2025</v>
      </c>
      <c r="J36" s="50">
        <f>'Plan de acción'!BH50</f>
        <v>2</v>
      </c>
      <c r="K36" s="50">
        <v>2026</v>
      </c>
      <c r="L36" s="50">
        <f>'Plan de acción'!BI50</f>
        <v>2</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acción'!BJ50</f>
        <v>2</v>
      </c>
      <c r="E38" s="50">
        <v>2028</v>
      </c>
      <c r="F38" s="50">
        <f>'Plan de acción'!BK50</f>
        <v>2</v>
      </c>
      <c r="G38" s="50">
        <v>2029</v>
      </c>
      <c r="H38" s="50">
        <f>'Plan de acción'!BL50</f>
        <v>2</v>
      </c>
      <c r="I38" s="50">
        <v>2030</v>
      </c>
      <c r="J38" s="50">
        <f>'Plan de acción'!BM50</f>
        <v>2</v>
      </c>
      <c r="K38" s="50">
        <v>2031</v>
      </c>
      <c r="L38" s="50">
        <f>'Plan de acción'!BN50</f>
        <v>2</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acción'!BO50</f>
        <v>4</v>
      </c>
      <c r="E40" s="50">
        <v>2033</v>
      </c>
      <c r="F40" s="50">
        <f>'Plan de acción'!BP50</f>
        <v>4</v>
      </c>
      <c r="G40" s="50">
        <v>2034</v>
      </c>
      <c r="H40" s="50">
        <f>'Plan de acción'!BQ50</f>
        <v>4</v>
      </c>
      <c r="I40" s="50">
        <v>2035</v>
      </c>
      <c r="J40" s="50">
        <f>'Plan de acción'!BR50</f>
        <v>4</v>
      </c>
      <c r="K40" s="50">
        <v>2036</v>
      </c>
      <c r="L40" s="50">
        <f>'Plan de acción'!BS50</f>
        <v>4</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acción'!BT50</f>
        <v>4</v>
      </c>
      <c r="E42" s="50">
        <v>2038</v>
      </c>
      <c r="F42" s="50">
        <f>'Plan de acción'!BU50</f>
        <v>4</v>
      </c>
      <c r="G42" s="50">
        <v>2039</v>
      </c>
      <c r="H42" s="50">
        <f>'Plan de acción'!BV50</f>
        <v>4</v>
      </c>
      <c r="I42" s="50">
        <v>2040</v>
      </c>
      <c r="J42" s="50">
        <f>'Plan de acción'!BW50</f>
        <v>4</v>
      </c>
      <c r="K42" s="50">
        <v>2041</v>
      </c>
      <c r="L42" s="50">
        <f>'Plan de acción'!BX50</f>
        <v>4</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acción'!BY50</f>
        <v>4</v>
      </c>
      <c r="E44" s="50">
        <v>2043</v>
      </c>
      <c r="F44" s="50">
        <f>'Plan de acción'!BZ50</f>
        <v>4</v>
      </c>
      <c r="G44" s="50">
        <v>2044</v>
      </c>
      <c r="H44" s="50">
        <f>'Plan de acción'!CA50</f>
        <v>4</v>
      </c>
      <c r="I44" s="50">
        <v>2045</v>
      </c>
      <c r="J44" s="50">
        <f>'Plan de acción'!CB50</f>
        <v>4</v>
      </c>
      <c r="K44" s="50">
        <v>2046</v>
      </c>
      <c r="L44" s="50">
        <f>'Plan de acción'!CC50</f>
        <v>4</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acción'!CD50</f>
        <v>4</v>
      </c>
      <c r="E46" s="50">
        <v>2048</v>
      </c>
      <c r="F46" s="50">
        <f>'Plan de acción'!CE50</f>
        <v>4</v>
      </c>
      <c r="G46" s="50">
        <v>2049</v>
      </c>
      <c r="H46" s="50">
        <f>'Plan de acción'!CF50</f>
        <v>4</v>
      </c>
      <c r="I46" s="50">
        <v>2050</v>
      </c>
      <c r="J46" s="50"/>
      <c r="K46" s="50"/>
      <c r="L46" s="400">
        <f>'Plan de acción'!CG50</f>
        <v>90</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t="s">
        <v>976</v>
      </c>
      <c r="H49" s="318"/>
      <c r="I49" s="318"/>
      <c r="J49" s="311"/>
      <c r="K49" s="101" t="s">
        <v>668</v>
      </c>
      <c r="L49" s="380"/>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1088</v>
      </c>
      <c r="D52" s="305"/>
      <c r="E52" s="305"/>
      <c r="F52" s="305"/>
      <c r="G52" s="305"/>
      <c r="H52" s="305"/>
      <c r="I52" s="305"/>
      <c r="J52" s="305"/>
      <c r="K52" s="305"/>
      <c r="L52" s="305"/>
      <c r="M52" s="306"/>
    </row>
    <row r="53" spans="1:13" ht="31.5" x14ac:dyDescent="0.25">
      <c r="A53" s="372"/>
      <c r="B53" s="65" t="s">
        <v>704</v>
      </c>
      <c r="C53" s="365" t="s">
        <v>1082</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acción'!FT50</f>
        <v>Alix Montes Arroyo</v>
      </c>
      <c r="D56" s="305"/>
      <c r="E56" s="305"/>
      <c r="F56" s="305"/>
      <c r="G56" s="305"/>
      <c r="H56" s="305"/>
      <c r="I56" s="305"/>
      <c r="J56" s="305"/>
      <c r="K56" s="305"/>
      <c r="L56" s="305"/>
      <c r="M56" s="306"/>
    </row>
    <row r="57" spans="1:13" ht="15.75" x14ac:dyDescent="0.25">
      <c r="A57" s="372"/>
      <c r="B57" s="105" t="s">
        <v>676</v>
      </c>
      <c r="C57" s="365" t="s">
        <v>1083</v>
      </c>
      <c r="D57" s="305"/>
      <c r="E57" s="305"/>
      <c r="F57" s="305"/>
      <c r="G57" s="305"/>
      <c r="H57" s="305"/>
      <c r="I57" s="305"/>
      <c r="J57" s="305"/>
      <c r="K57" s="305"/>
      <c r="L57" s="305"/>
      <c r="M57" s="306"/>
    </row>
    <row r="58" spans="1:13" ht="15.75" x14ac:dyDescent="0.25">
      <c r="A58" s="372"/>
      <c r="B58" s="105" t="s">
        <v>678</v>
      </c>
      <c r="C58" s="365" t="str">
        <f>'Plan de acción'!FR50</f>
        <v>Secretaría Distrital de Ambiente</v>
      </c>
      <c r="D58" s="305"/>
      <c r="E58" s="305"/>
      <c r="F58" s="305"/>
      <c r="G58" s="305"/>
      <c r="H58" s="305"/>
      <c r="I58" s="305"/>
      <c r="J58" s="305"/>
      <c r="K58" s="305"/>
      <c r="L58" s="305"/>
      <c r="M58" s="306"/>
    </row>
    <row r="59" spans="1:13" ht="15.75" x14ac:dyDescent="0.25">
      <c r="A59" s="372"/>
      <c r="B59" s="106" t="s">
        <v>679</v>
      </c>
      <c r="C59" s="365" t="str">
        <f>'Plan de acción'!FS50</f>
        <v>Oficina de Participación, Educación y Localidades</v>
      </c>
      <c r="D59" s="305"/>
      <c r="E59" s="305"/>
      <c r="F59" s="305"/>
      <c r="G59" s="305"/>
      <c r="H59" s="305"/>
      <c r="I59" s="305"/>
      <c r="J59" s="305"/>
      <c r="K59" s="305"/>
      <c r="L59" s="305"/>
      <c r="M59" s="306"/>
    </row>
    <row r="60" spans="1:13" ht="15.75" x14ac:dyDescent="0.25">
      <c r="A60" s="372"/>
      <c r="B60" s="105" t="s">
        <v>680</v>
      </c>
      <c r="C60" s="381" t="str">
        <f>'Plan de acción'!FV50</f>
        <v>alix.montes@ambientebogota.gov.co</v>
      </c>
      <c r="D60" s="305"/>
      <c r="E60" s="305"/>
      <c r="F60" s="305"/>
      <c r="G60" s="305"/>
      <c r="H60" s="305"/>
      <c r="I60" s="305"/>
      <c r="J60" s="305"/>
      <c r="K60" s="305"/>
      <c r="L60" s="305"/>
      <c r="M60" s="306"/>
    </row>
    <row r="61" spans="1:13" ht="15.75" x14ac:dyDescent="0.25">
      <c r="A61" s="373"/>
      <c r="B61" s="105" t="s">
        <v>681</v>
      </c>
      <c r="C61" s="365">
        <f>'Plan de acción'!FU50</f>
        <v>3778881</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3C47D"/>
    <outlinePr summaryBelow="0" summaryRight="0"/>
  </sheetPr>
  <dimension ref="A1:M65"/>
  <sheetViews>
    <sheetView topLeftCell="A46" zoomScale="90" zoomScaleNormal="9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1089</v>
      </c>
      <c r="C1" s="305"/>
      <c r="D1" s="305"/>
      <c r="E1" s="305"/>
      <c r="F1" s="305"/>
      <c r="G1" s="305"/>
      <c r="H1" s="305"/>
      <c r="I1" s="305"/>
      <c r="J1" s="305"/>
      <c r="K1" s="305"/>
      <c r="L1" s="305"/>
      <c r="M1" s="306"/>
    </row>
    <row r="2" spans="1:13" ht="15.75" x14ac:dyDescent="0.25">
      <c r="A2" s="371" t="s">
        <v>588</v>
      </c>
      <c r="B2" s="63" t="s">
        <v>589</v>
      </c>
      <c r="C2" s="365" t="str">
        <f>'Plan de acción'!AR51</f>
        <v>Número de investigaciones sobre acción climática realizadas.</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66" t="str">
        <f>'Plan de acción'!AY51</f>
        <v>No</v>
      </c>
      <c r="D4" s="67"/>
      <c r="E4" s="68"/>
      <c r="F4" s="362" t="s">
        <v>59</v>
      </c>
      <c r="G4" s="306"/>
      <c r="H4" s="69" t="str">
        <f>'Plan de acción'!AZ51</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acción'!FQ51</f>
        <v>Ambiente</v>
      </c>
      <c r="D7" s="309"/>
      <c r="E7" s="70"/>
      <c r="F7" s="70"/>
      <c r="G7" s="71"/>
      <c r="H7" s="72" t="s">
        <v>62</v>
      </c>
      <c r="I7" s="365" t="str">
        <f>'Plan de acción'!FR51</f>
        <v>Instituto Distrital de Gestión de Riesgos y Cambio Climático</v>
      </c>
      <c r="J7" s="305"/>
      <c r="K7" s="305"/>
      <c r="L7" s="305"/>
      <c r="M7" s="306"/>
    </row>
    <row r="8" spans="1:13" ht="15.75" x14ac:dyDescent="0.25">
      <c r="A8" s="372"/>
      <c r="B8" s="359" t="s">
        <v>599</v>
      </c>
      <c r="C8" s="358" t="s">
        <v>315</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65" t="s">
        <v>603</v>
      </c>
      <c r="C11" s="365" t="s">
        <v>1090</v>
      </c>
      <c r="D11" s="305"/>
      <c r="E11" s="305"/>
      <c r="F11" s="305"/>
      <c r="G11" s="305"/>
      <c r="H11" s="305"/>
      <c r="I11" s="305"/>
      <c r="J11" s="305"/>
      <c r="K11" s="305"/>
      <c r="L11" s="305"/>
      <c r="M11" s="306"/>
    </row>
    <row r="12" spans="1:13" ht="159.75" customHeight="1" x14ac:dyDescent="0.25">
      <c r="A12" s="372"/>
      <c r="B12" s="65" t="s">
        <v>692</v>
      </c>
      <c r="C12" s="365" t="s">
        <v>1091</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acción'!AU51</f>
        <v>15. Vida de ecosistemas terrestres</v>
      </c>
      <c r="D14" s="306"/>
      <c r="E14" s="75" t="s">
        <v>697</v>
      </c>
      <c r="F14" s="365" t="str">
        <f>'Plan de acción'!AV51</f>
        <v>15.1 - Conservar y Restaurar los Ecosistemas Terrestres y de Agua Dulce</v>
      </c>
      <c r="G14" s="305"/>
      <c r="H14" s="305"/>
      <c r="I14" s="305"/>
      <c r="J14" s="305"/>
      <c r="K14" s="305"/>
      <c r="L14" s="305"/>
      <c r="M14" s="306"/>
    </row>
    <row r="15" spans="1:13" ht="15.75" x14ac:dyDescent="0.25">
      <c r="A15" s="371" t="s">
        <v>605</v>
      </c>
      <c r="B15" s="64" t="s">
        <v>47</v>
      </c>
      <c r="C15" s="365" t="str">
        <f>'Plan de acción'!AW51</f>
        <v>Ambiental
 Territorial</v>
      </c>
      <c r="D15" s="305"/>
      <c r="E15" s="305"/>
      <c r="F15" s="305"/>
      <c r="G15" s="305"/>
      <c r="H15" s="305"/>
      <c r="I15" s="305"/>
      <c r="J15" s="305"/>
      <c r="K15" s="305"/>
      <c r="L15" s="305"/>
      <c r="M15" s="306"/>
    </row>
    <row r="16" spans="1:13" ht="15.75" x14ac:dyDescent="0.25">
      <c r="A16" s="372"/>
      <c r="B16" s="65" t="s">
        <v>698</v>
      </c>
      <c r="C16" s="365" t="str">
        <f>'Plan de acción'!AS51</f>
        <v>Sumatoria de investigaciones sobre acción climática realizadas.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1092</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09" t="str">
        <f>'Plan de acción'!BA51</f>
        <v>ND</v>
      </c>
      <c r="E29" s="47"/>
      <c r="F29" s="79" t="s">
        <v>628</v>
      </c>
      <c r="G29" s="85" t="str">
        <f>'Plan de acción'!BB51</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acción'!BE51</f>
        <v>0</v>
      </c>
      <c r="E36" s="50">
        <v>2023</v>
      </c>
      <c r="F36" s="157">
        <f>'Plan de acción'!BF51</f>
        <v>1</v>
      </c>
      <c r="G36" s="50">
        <v>2024</v>
      </c>
      <c r="H36" s="157">
        <f>'Plan de acción'!BG51</f>
        <v>2</v>
      </c>
      <c r="I36" s="50">
        <v>2025</v>
      </c>
      <c r="J36" s="157">
        <f>'Plan de acción'!BH51</f>
        <v>2</v>
      </c>
      <c r="K36" s="50">
        <v>2026</v>
      </c>
      <c r="L36" s="157">
        <f>'Plan de acción'!BI51</f>
        <v>2</v>
      </c>
      <c r="M36" s="50">
        <v>2027</v>
      </c>
    </row>
    <row r="37" spans="1:13" ht="15.75" x14ac:dyDescent="0.25">
      <c r="A37" s="372"/>
      <c r="B37" s="300"/>
      <c r="C37" s="46"/>
      <c r="D37" s="178" t="s">
        <v>641</v>
      </c>
      <c r="E37" s="47"/>
      <c r="F37" s="177" t="s">
        <v>642</v>
      </c>
      <c r="G37" s="47"/>
      <c r="H37" s="177" t="s">
        <v>643</v>
      </c>
      <c r="I37" s="84"/>
      <c r="J37" s="177" t="s">
        <v>644</v>
      </c>
      <c r="K37" s="47"/>
      <c r="L37" s="178" t="s">
        <v>645</v>
      </c>
      <c r="M37" s="48"/>
    </row>
    <row r="38" spans="1:13" ht="15.75" x14ac:dyDescent="0.25">
      <c r="A38" s="372"/>
      <c r="B38" s="300"/>
      <c r="C38" s="46"/>
      <c r="D38" s="157">
        <f>'Plan de acción'!BJ51</f>
        <v>2</v>
      </c>
      <c r="E38" s="50">
        <v>2028</v>
      </c>
      <c r="F38" s="157">
        <f>'Plan de acción'!BK51</f>
        <v>2</v>
      </c>
      <c r="G38" s="50">
        <v>2029</v>
      </c>
      <c r="H38" s="157">
        <f>'Plan de acción'!BL51</f>
        <v>2</v>
      </c>
      <c r="I38" s="50">
        <v>2030</v>
      </c>
      <c r="J38" s="157">
        <f>'Plan de acción'!BM51</f>
        <v>2</v>
      </c>
      <c r="K38" s="50">
        <v>2031</v>
      </c>
      <c r="L38" s="157">
        <f>'Plan de acción'!BN51</f>
        <v>2</v>
      </c>
      <c r="M38" s="50">
        <v>2032</v>
      </c>
    </row>
    <row r="39" spans="1:13" ht="15.75" x14ac:dyDescent="0.25">
      <c r="A39" s="372"/>
      <c r="B39" s="300"/>
      <c r="C39" s="46"/>
      <c r="D39" s="178" t="s">
        <v>646</v>
      </c>
      <c r="E39" s="47"/>
      <c r="F39" s="177" t="s">
        <v>647</v>
      </c>
      <c r="G39" s="47"/>
      <c r="H39" s="177" t="s">
        <v>648</v>
      </c>
      <c r="I39" s="84"/>
      <c r="J39" s="177" t="s">
        <v>649</v>
      </c>
      <c r="K39" s="47"/>
      <c r="L39" s="178" t="s">
        <v>650</v>
      </c>
      <c r="M39" s="48"/>
    </row>
    <row r="40" spans="1:13" ht="15.75" x14ac:dyDescent="0.25">
      <c r="A40" s="372"/>
      <c r="B40" s="300"/>
      <c r="C40" s="46"/>
      <c r="D40" s="157">
        <f>'Plan de acción'!BO51</f>
        <v>2</v>
      </c>
      <c r="E40" s="50">
        <v>2033</v>
      </c>
      <c r="F40" s="157">
        <f>'Plan de acción'!BP51</f>
        <v>2</v>
      </c>
      <c r="G40" s="50">
        <v>2034</v>
      </c>
      <c r="H40" s="157">
        <f>'Plan de acción'!BQ51</f>
        <v>2</v>
      </c>
      <c r="I40" s="50">
        <v>2035</v>
      </c>
      <c r="J40" s="157">
        <f>'Plan de acción'!BR51</f>
        <v>2</v>
      </c>
      <c r="K40" s="50">
        <v>2036</v>
      </c>
      <c r="L40" s="157">
        <f>'Plan de acción'!BS51</f>
        <v>2</v>
      </c>
      <c r="M40" s="50">
        <v>2037</v>
      </c>
    </row>
    <row r="41" spans="1:13" ht="15.75" x14ac:dyDescent="0.25">
      <c r="A41" s="372"/>
      <c r="B41" s="300"/>
      <c r="C41" s="46"/>
      <c r="D41" s="178" t="s">
        <v>651</v>
      </c>
      <c r="E41" s="47"/>
      <c r="F41" s="177" t="s">
        <v>652</v>
      </c>
      <c r="G41" s="47"/>
      <c r="H41" s="177" t="s">
        <v>653</v>
      </c>
      <c r="I41" s="47"/>
      <c r="J41" s="177" t="s">
        <v>654</v>
      </c>
      <c r="K41" s="47"/>
      <c r="L41" s="178" t="s">
        <v>655</v>
      </c>
      <c r="M41" s="48"/>
    </row>
    <row r="42" spans="1:13" ht="15.75" x14ac:dyDescent="0.25">
      <c r="A42" s="372"/>
      <c r="B42" s="300"/>
      <c r="C42" s="46"/>
      <c r="D42" s="157">
        <f>'Plan de acción'!BT51</f>
        <v>2</v>
      </c>
      <c r="E42" s="50">
        <v>2038</v>
      </c>
      <c r="F42" s="157">
        <f>'Plan de acción'!BU51</f>
        <v>2</v>
      </c>
      <c r="G42" s="50">
        <v>2039</v>
      </c>
      <c r="H42" s="157">
        <f>'Plan de acción'!BV51</f>
        <v>2</v>
      </c>
      <c r="I42" s="50">
        <v>2040</v>
      </c>
      <c r="J42" s="157">
        <f>'Plan de acción'!BW51</f>
        <v>2</v>
      </c>
      <c r="K42" s="50">
        <v>2041</v>
      </c>
      <c r="L42" s="157">
        <f>'Plan de acción'!BX51</f>
        <v>2</v>
      </c>
      <c r="M42" s="50">
        <v>2042</v>
      </c>
    </row>
    <row r="43" spans="1:13" ht="15.75" x14ac:dyDescent="0.25">
      <c r="A43" s="372"/>
      <c r="B43" s="300"/>
      <c r="C43" s="46"/>
      <c r="D43" s="178" t="s">
        <v>656</v>
      </c>
      <c r="E43" s="47"/>
      <c r="F43" s="177" t="s">
        <v>657</v>
      </c>
      <c r="G43" s="47"/>
      <c r="H43" s="177" t="s">
        <v>658</v>
      </c>
      <c r="I43" s="47"/>
      <c r="J43" s="177" t="s">
        <v>659</v>
      </c>
      <c r="K43" s="47"/>
      <c r="L43" s="178" t="s">
        <v>660</v>
      </c>
      <c r="M43" s="48"/>
    </row>
    <row r="44" spans="1:13" ht="15.75" x14ac:dyDescent="0.25">
      <c r="A44" s="372"/>
      <c r="B44" s="300"/>
      <c r="C44" s="46"/>
      <c r="D44" s="157">
        <f>'Plan de acción'!BY51</f>
        <v>2</v>
      </c>
      <c r="E44" s="50">
        <v>2043</v>
      </c>
      <c r="F44" s="157">
        <f>'Plan de acción'!BZ51</f>
        <v>2</v>
      </c>
      <c r="G44" s="50">
        <v>2044</v>
      </c>
      <c r="H44" s="157">
        <f>'Plan de acción'!CA51</f>
        <v>2</v>
      </c>
      <c r="I44" s="50">
        <v>2045</v>
      </c>
      <c r="J44" s="157">
        <f>'Plan de acción'!CB51</f>
        <v>2</v>
      </c>
      <c r="K44" s="50">
        <v>2046</v>
      </c>
      <c r="L44" s="157">
        <f>'Plan de acción'!CC51</f>
        <v>2</v>
      </c>
      <c r="M44" s="50">
        <v>2047</v>
      </c>
    </row>
    <row r="45" spans="1:13" ht="15.75" x14ac:dyDescent="0.25">
      <c r="A45" s="372"/>
      <c r="B45" s="300"/>
      <c r="C45" s="46"/>
      <c r="D45" s="178" t="s">
        <v>661</v>
      </c>
      <c r="E45" s="47"/>
      <c r="F45" s="177" t="s">
        <v>662</v>
      </c>
      <c r="G45" s="47"/>
      <c r="H45" s="177" t="s">
        <v>663</v>
      </c>
      <c r="I45" s="47"/>
      <c r="J45" s="177"/>
      <c r="K45" s="47"/>
      <c r="L45" s="178" t="s">
        <v>664</v>
      </c>
      <c r="M45" s="48"/>
    </row>
    <row r="46" spans="1:13" ht="15.75" x14ac:dyDescent="0.25">
      <c r="A46" s="372"/>
      <c r="B46" s="300"/>
      <c r="C46" s="46"/>
      <c r="D46" s="157">
        <f>'Plan de acción'!CD51</f>
        <v>2</v>
      </c>
      <c r="E46" s="50">
        <v>2048</v>
      </c>
      <c r="F46" s="157">
        <f>'Plan de acción'!CE51</f>
        <v>2</v>
      </c>
      <c r="G46" s="50">
        <v>2049</v>
      </c>
      <c r="H46" s="157">
        <f>'Plan de acción'!CF51</f>
        <v>2</v>
      </c>
      <c r="I46" s="50">
        <v>2050</v>
      </c>
      <c r="J46" s="157"/>
      <c r="K46" s="50"/>
      <c r="L46" s="400">
        <f>'Plan de acción'!CG51</f>
        <v>53</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1093</v>
      </c>
      <c r="D52" s="305"/>
      <c r="E52" s="305"/>
      <c r="F52" s="305"/>
      <c r="G52" s="305"/>
      <c r="H52" s="305"/>
      <c r="I52" s="305"/>
      <c r="J52" s="305"/>
      <c r="K52" s="305"/>
      <c r="L52" s="305"/>
      <c r="M52" s="306"/>
    </row>
    <row r="53" spans="1:13" ht="31.5" x14ac:dyDescent="0.25">
      <c r="A53" s="372"/>
      <c r="B53" s="65" t="s">
        <v>704</v>
      </c>
      <c r="C53" s="365" t="s">
        <v>1094</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acción'!FT51</f>
        <v>David Ernesto Guevara Rincón</v>
      </c>
      <c r="D56" s="305"/>
      <c r="E56" s="305"/>
      <c r="F56" s="305"/>
      <c r="G56" s="305"/>
      <c r="H56" s="305"/>
      <c r="I56" s="305"/>
      <c r="J56" s="305"/>
      <c r="K56" s="305"/>
      <c r="L56" s="305"/>
      <c r="M56" s="306"/>
    </row>
    <row r="57" spans="1:13" ht="15.75" x14ac:dyDescent="0.25">
      <c r="A57" s="372"/>
      <c r="B57" s="105" t="s">
        <v>676</v>
      </c>
      <c r="C57" s="365" t="s">
        <v>1095</v>
      </c>
      <c r="D57" s="305"/>
      <c r="E57" s="305"/>
      <c r="F57" s="305"/>
      <c r="G57" s="305"/>
      <c r="H57" s="305"/>
      <c r="I57" s="305"/>
      <c r="J57" s="305"/>
      <c r="K57" s="305"/>
      <c r="L57" s="305"/>
      <c r="M57" s="306"/>
    </row>
    <row r="58" spans="1:13" ht="15.75" x14ac:dyDescent="0.25">
      <c r="A58" s="372"/>
      <c r="B58" s="105" t="s">
        <v>678</v>
      </c>
      <c r="C58" s="365" t="str">
        <f>'Plan de acción'!FR51</f>
        <v>Instituto Distrital de Gestión de Riesgos y Cambio Climático</v>
      </c>
      <c r="D58" s="305"/>
      <c r="E58" s="305"/>
      <c r="F58" s="305"/>
      <c r="G58" s="305"/>
      <c r="H58" s="305"/>
      <c r="I58" s="305"/>
      <c r="J58" s="305"/>
      <c r="K58" s="305"/>
      <c r="L58" s="305"/>
      <c r="M58" s="306"/>
    </row>
    <row r="59" spans="1:13" ht="15.75" x14ac:dyDescent="0.25">
      <c r="A59" s="372"/>
      <c r="B59" s="106" t="s">
        <v>679</v>
      </c>
      <c r="C59" s="365" t="str">
        <f>'Plan de acción'!FS51</f>
        <v>Subdirección para la Reducción del Riesgo y Efectos del Cambio Climático</v>
      </c>
      <c r="D59" s="305"/>
      <c r="E59" s="305"/>
      <c r="F59" s="305"/>
      <c r="G59" s="305"/>
      <c r="H59" s="305"/>
      <c r="I59" s="305"/>
      <c r="J59" s="305"/>
      <c r="K59" s="305"/>
      <c r="L59" s="305"/>
      <c r="M59" s="306"/>
    </row>
    <row r="60" spans="1:13" ht="15.75" x14ac:dyDescent="0.25">
      <c r="A60" s="372"/>
      <c r="B60" s="105" t="s">
        <v>680</v>
      </c>
      <c r="C60" s="370" t="str">
        <f>'Plan de acción'!FV51</f>
        <v>dguevara@idiger.gov.co</v>
      </c>
      <c r="D60" s="305"/>
      <c r="E60" s="305"/>
      <c r="F60" s="305"/>
      <c r="G60" s="305"/>
      <c r="H60" s="305"/>
      <c r="I60" s="305"/>
      <c r="J60" s="305"/>
      <c r="K60" s="305"/>
      <c r="L60" s="305"/>
      <c r="M60" s="306"/>
    </row>
    <row r="61" spans="1:13" ht="15.75" x14ac:dyDescent="0.25">
      <c r="A61" s="373"/>
      <c r="B61" s="105" t="s">
        <v>681</v>
      </c>
      <c r="C61" s="370" t="str">
        <f>'Plan de acción'!FU51</f>
        <v>4292800 ext. 2896</v>
      </c>
      <c r="D61" s="305"/>
      <c r="E61" s="305"/>
      <c r="F61" s="305"/>
      <c r="G61" s="305"/>
      <c r="H61" s="305"/>
      <c r="I61" s="305"/>
      <c r="J61" s="305"/>
      <c r="K61" s="305"/>
      <c r="L61" s="305"/>
      <c r="M61" s="306"/>
    </row>
    <row r="62" spans="1:13" ht="21.75" customHeight="1" x14ac:dyDescent="0.25">
      <c r="A62" s="371" t="s">
        <v>682</v>
      </c>
      <c r="B62" s="105" t="s">
        <v>683</v>
      </c>
      <c r="C62" s="365" t="s">
        <v>1356</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tr">
        <f>C58</f>
        <v>Instituto Distrital de Gestión de Riesgos y Cambio Climático</v>
      </c>
      <c r="D64" s="305"/>
      <c r="E64" s="305"/>
      <c r="F64" s="305"/>
      <c r="G64" s="305"/>
      <c r="H64" s="305"/>
      <c r="I64" s="305"/>
      <c r="J64" s="305"/>
      <c r="K64" s="305"/>
      <c r="L64" s="305"/>
      <c r="M64" s="306"/>
    </row>
    <row r="65" spans="1:13" ht="15.75" x14ac:dyDescent="0.25">
      <c r="A65" s="108" t="s">
        <v>686</v>
      </c>
      <c r="B65" s="65"/>
      <c r="C65" s="358" t="s">
        <v>1096</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3C47D"/>
    <outlinePr summaryBelow="0" summaryRight="0"/>
  </sheetPr>
  <dimension ref="A1:M65"/>
  <sheetViews>
    <sheetView topLeftCell="A48"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1097</v>
      </c>
      <c r="C1" s="305"/>
      <c r="D1" s="305"/>
      <c r="E1" s="305"/>
      <c r="F1" s="305"/>
      <c r="G1" s="305"/>
      <c r="H1" s="305"/>
      <c r="I1" s="305"/>
      <c r="J1" s="305"/>
      <c r="K1" s="305"/>
      <c r="L1" s="305"/>
      <c r="M1" s="306"/>
    </row>
    <row r="2" spans="1:13" ht="15.75" x14ac:dyDescent="0.25">
      <c r="A2" s="371" t="s">
        <v>588</v>
      </c>
      <c r="B2" s="63" t="s">
        <v>589</v>
      </c>
      <c r="C2" s="365" t="str">
        <f>'Plan de acción'!AR52</f>
        <v>Número de talleres de sensibilización sobre el reconocimiento y la redistribución del cuidado al ambiente y al territorio con enfoque de género, con énfasis en variabilidad climática, en el marco de la Estrategia Pedagógica y de Cambio Cultural.</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436" t="str">
        <f>'Plan de acción'!AY52</f>
        <v>Si</v>
      </c>
      <c r="D4" s="357"/>
      <c r="E4" s="342"/>
      <c r="F4" s="362" t="s">
        <v>59</v>
      </c>
      <c r="G4" s="306"/>
      <c r="H4" s="69">
        <f>'Plan de acción'!AZ52</f>
        <v>52</v>
      </c>
      <c r="I4" s="378"/>
      <c r="J4" s="357"/>
      <c r="K4" s="357"/>
      <c r="L4" s="357"/>
      <c r="M4" s="342"/>
    </row>
    <row r="5" spans="1:13" ht="31.5" x14ac:dyDescent="0.25">
      <c r="A5" s="372"/>
      <c r="B5" s="65" t="s">
        <v>593</v>
      </c>
      <c r="C5" s="365" t="s">
        <v>1098</v>
      </c>
      <c r="D5" s="305"/>
      <c r="E5" s="305"/>
      <c r="F5" s="305"/>
      <c r="G5" s="305"/>
      <c r="H5" s="305"/>
      <c r="I5" s="305"/>
      <c r="J5" s="305"/>
      <c r="K5" s="305"/>
      <c r="L5" s="305"/>
      <c r="M5" s="306"/>
    </row>
    <row r="6" spans="1:13" ht="15.75" x14ac:dyDescent="0.25">
      <c r="A6" s="372"/>
      <c r="B6" s="65" t="s">
        <v>595</v>
      </c>
      <c r="C6" s="365" t="s">
        <v>1099</v>
      </c>
      <c r="D6" s="305"/>
      <c r="E6" s="305"/>
      <c r="F6" s="305"/>
      <c r="G6" s="305"/>
      <c r="H6" s="305"/>
      <c r="I6" s="305"/>
      <c r="J6" s="305"/>
      <c r="K6" s="305"/>
      <c r="L6" s="305"/>
      <c r="M6" s="306"/>
    </row>
    <row r="7" spans="1:13" ht="15.75" x14ac:dyDescent="0.25">
      <c r="A7" s="372"/>
      <c r="B7" s="65" t="s">
        <v>597</v>
      </c>
      <c r="C7" s="365" t="str">
        <f>'Plan de acción'!FQ52</f>
        <v>Mujeres</v>
      </c>
      <c r="D7" s="309"/>
      <c r="E7" s="70"/>
      <c r="F7" s="70"/>
      <c r="G7" s="71"/>
      <c r="H7" s="72" t="s">
        <v>62</v>
      </c>
      <c r="I7" s="365" t="str">
        <f>'Plan de acción'!FR52</f>
        <v>Secretaría Distrital de la Mujer</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127.5" customHeight="1" x14ac:dyDescent="0.25">
      <c r="A11" s="372"/>
      <c r="B11" s="65" t="s">
        <v>603</v>
      </c>
      <c r="C11" s="427" t="s">
        <v>1100</v>
      </c>
      <c r="D11" s="305"/>
      <c r="E11" s="305"/>
      <c r="F11" s="305"/>
      <c r="G11" s="305"/>
      <c r="H11" s="305"/>
      <c r="I11" s="305"/>
      <c r="J11" s="305"/>
      <c r="K11" s="305"/>
      <c r="L11" s="305"/>
      <c r="M11" s="306"/>
    </row>
    <row r="12" spans="1:13" ht="149.25" customHeight="1" x14ac:dyDescent="0.25">
      <c r="A12" s="372"/>
      <c r="B12" s="65" t="s">
        <v>692</v>
      </c>
      <c r="C12" s="427" t="s">
        <v>1101</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acción'!AU52</f>
        <v>5. Igualdad de género</v>
      </c>
      <c r="D14" s="306"/>
      <c r="E14" s="75" t="s">
        <v>697</v>
      </c>
      <c r="F14" s="365" t="str">
        <f>'Plan de acción'!AV52</f>
        <v>5.4  - Valorar el cuidado no remunerado y promover las responsabilidades domésticas compartidas</v>
      </c>
      <c r="G14" s="305"/>
      <c r="H14" s="305"/>
      <c r="I14" s="305"/>
      <c r="J14" s="305"/>
      <c r="K14" s="305"/>
      <c r="L14" s="305"/>
      <c r="M14" s="306"/>
    </row>
    <row r="15" spans="1:13" ht="15.75" x14ac:dyDescent="0.25">
      <c r="A15" s="371" t="s">
        <v>605</v>
      </c>
      <c r="B15" s="64" t="s">
        <v>47</v>
      </c>
      <c r="C15" s="365" t="str">
        <f>'Plan de acción'!AW52</f>
        <v>De género Diferencial-poblacional</v>
      </c>
      <c r="D15" s="305"/>
      <c r="E15" s="305"/>
      <c r="F15" s="305"/>
      <c r="G15" s="305"/>
      <c r="H15" s="305"/>
      <c r="I15" s="305"/>
      <c r="J15" s="305"/>
      <c r="K15" s="305"/>
      <c r="L15" s="305"/>
      <c r="M15" s="306"/>
    </row>
    <row r="16" spans="1:13" ht="15.75" x14ac:dyDescent="0.25">
      <c r="A16" s="372"/>
      <c r="B16" s="65" t="s">
        <v>698</v>
      </c>
      <c r="C16" s="365" t="str">
        <f>'Plan de acción'!AS52</f>
        <v>Sumatoria de talleres de sensibilización sobre el reconocimiento y la redistribución del cuidado al ambiente y al territorio con enfoque de género, con énfasis en variabilidad climática, en el marco de la Estrategia Pedagógica y de Cambio Cultural.</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1102</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acción'!BA52</f>
        <v>ND</v>
      </c>
      <c r="E29" s="47"/>
      <c r="F29" s="79" t="s">
        <v>628</v>
      </c>
      <c r="G29" s="85" t="str">
        <f>'Plan de acción'!BB52</f>
        <v>ND</v>
      </c>
      <c r="H29" s="47"/>
      <c r="I29" s="79" t="s">
        <v>629</v>
      </c>
      <c r="J29" s="366" t="s">
        <v>1103</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177" t="s">
        <v>636</v>
      </c>
      <c r="E35" s="177"/>
      <c r="F35" s="177" t="s">
        <v>637</v>
      </c>
      <c r="G35" s="177"/>
      <c r="H35" s="177" t="s">
        <v>638</v>
      </c>
      <c r="I35" s="179"/>
      <c r="J35" s="177" t="s">
        <v>639</v>
      </c>
      <c r="K35" s="177"/>
      <c r="L35" s="177" t="s">
        <v>640</v>
      </c>
      <c r="M35" s="180"/>
    </row>
    <row r="36" spans="1:13" ht="15.75" x14ac:dyDescent="0.25">
      <c r="A36" s="372"/>
      <c r="B36" s="300"/>
      <c r="C36" s="46"/>
      <c r="D36" s="157">
        <f>'Plan de acción'!BE52</f>
        <v>0</v>
      </c>
      <c r="E36" s="50">
        <v>2023</v>
      </c>
      <c r="F36" s="157">
        <f>'Plan de acción'!BF52</f>
        <v>4</v>
      </c>
      <c r="G36" s="50">
        <v>2024</v>
      </c>
      <c r="H36" s="157">
        <f>'Plan de acción'!BG52</f>
        <v>4</v>
      </c>
      <c r="I36" s="50">
        <v>2025</v>
      </c>
      <c r="J36" s="157">
        <f>'Plan de acción'!BH52</f>
        <v>4</v>
      </c>
      <c r="K36" s="50">
        <v>2026</v>
      </c>
      <c r="L36" s="157">
        <f>'Plan de acción'!BI52</f>
        <v>4</v>
      </c>
      <c r="M36" s="50">
        <v>2027</v>
      </c>
    </row>
    <row r="37" spans="1:13" ht="15.75" x14ac:dyDescent="0.25">
      <c r="A37" s="372"/>
      <c r="B37" s="300"/>
      <c r="C37" s="46"/>
      <c r="D37" s="177" t="s">
        <v>641</v>
      </c>
      <c r="E37" s="47"/>
      <c r="F37" s="177" t="s">
        <v>642</v>
      </c>
      <c r="G37" s="47"/>
      <c r="H37" s="177" t="s">
        <v>643</v>
      </c>
      <c r="I37" s="84"/>
      <c r="J37" s="177" t="s">
        <v>644</v>
      </c>
      <c r="K37" s="47"/>
      <c r="L37" s="177" t="s">
        <v>645</v>
      </c>
      <c r="M37" s="48"/>
    </row>
    <row r="38" spans="1:13" ht="15.75" x14ac:dyDescent="0.25">
      <c r="A38" s="372"/>
      <c r="B38" s="300"/>
      <c r="C38" s="46"/>
      <c r="D38" s="157">
        <f>'Plan de acción'!BJ52</f>
        <v>4</v>
      </c>
      <c r="E38" s="50">
        <v>2028</v>
      </c>
      <c r="F38" s="157">
        <f>'Plan de acción'!BK52</f>
        <v>4</v>
      </c>
      <c r="G38" s="50">
        <v>2029</v>
      </c>
      <c r="H38" s="157">
        <f>'Plan de acción'!BL52</f>
        <v>4</v>
      </c>
      <c r="I38" s="50">
        <v>2030</v>
      </c>
      <c r="J38" s="157">
        <f>'Plan de acción'!BM52</f>
        <v>0</v>
      </c>
      <c r="K38" s="50">
        <v>2031</v>
      </c>
      <c r="L38" s="157">
        <f>'Plan de acción'!BN52</f>
        <v>0</v>
      </c>
      <c r="M38" s="50">
        <v>2032</v>
      </c>
    </row>
    <row r="39" spans="1:13" ht="15.75" x14ac:dyDescent="0.25">
      <c r="A39" s="372"/>
      <c r="B39" s="300"/>
      <c r="C39" s="46"/>
      <c r="D39" s="177" t="s">
        <v>646</v>
      </c>
      <c r="E39" s="47"/>
      <c r="F39" s="177" t="s">
        <v>647</v>
      </c>
      <c r="G39" s="47"/>
      <c r="H39" s="177" t="s">
        <v>648</v>
      </c>
      <c r="I39" s="84"/>
      <c r="J39" s="177" t="s">
        <v>649</v>
      </c>
      <c r="K39" s="47"/>
      <c r="L39" s="177" t="s">
        <v>650</v>
      </c>
      <c r="M39" s="48"/>
    </row>
    <row r="40" spans="1:13" ht="15.75" x14ac:dyDescent="0.25">
      <c r="A40" s="372"/>
      <c r="B40" s="300"/>
      <c r="C40" s="46"/>
      <c r="D40" s="157">
        <f>'Plan de acción'!BO52</f>
        <v>0</v>
      </c>
      <c r="E40" s="50">
        <v>2033</v>
      </c>
      <c r="F40" s="157">
        <f>'Plan de acción'!BP52</f>
        <v>0</v>
      </c>
      <c r="G40" s="50">
        <v>2034</v>
      </c>
      <c r="H40" s="157">
        <f>'Plan de acción'!BQ52</f>
        <v>0</v>
      </c>
      <c r="I40" s="50">
        <v>2035</v>
      </c>
      <c r="J40" s="157">
        <f>'Plan de acción'!BR52</f>
        <v>0</v>
      </c>
      <c r="K40" s="50">
        <v>2036</v>
      </c>
      <c r="L40" s="157">
        <f>'Plan de acción'!BS52</f>
        <v>0</v>
      </c>
      <c r="M40" s="50">
        <v>2037</v>
      </c>
    </row>
    <row r="41" spans="1:13" ht="15.75" x14ac:dyDescent="0.25">
      <c r="A41" s="372"/>
      <c r="B41" s="300"/>
      <c r="C41" s="46"/>
      <c r="D41" s="177" t="s">
        <v>651</v>
      </c>
      <c r="E41" s="47"/>
      <c r="F41" s="177" t="s">
        <v>652</v>
      </c>
      <c r="G41" s="47"/>
      <c r="H41" s="177" t="s">
        <v>653</v>
      </c>
      <c r="I41" s="47"/>
      <c r="J41" s="177" t="s">
        <v>654</v>
      </c>
      <c r="K41" s="47"/>
      <c r="L41" s="177" t="s">
        <v>655</v>
      </c>
      <c r="M41" s="48"/>
    </row>
    <row r="42" spans="1:13" ht="15.75" x14ac:dyDescent="0.25">
      <c r="A42" s="372"/>
      <c r="B42" s="300"/>
      <c r="C42" s="46"/>
      <c r="D42" s="157">
        <f>'Plan de acción'!BT52</f>
        <v>0</v>
      </c>
      <c r="E42" s="50">
        <v>2038</v>
      </c>
      <c r="F42" s="157">
        <f>'Plan de acción'!BU52</f>
        <v>0</v>
      </c>
      <c r="G42" s="50">
        <v>2039</v>
      </c>
      <c r="H42" s="157">
        <f>'Plan de acción'!BV52</f>
        <v>0</v>
      </c>
      <c r="I42" s="50">
        <v>2040</v>
      </c>
      <c r="J42" s="157">
        <f>'Plan de acción'!BW52</f>
        <v>0</v>
      </c>
      <c r="K42" s="50">
        <v>2041</v>
      </c>
      <c r="L42" s="157">
        <f>'Plan de acción'!BX52</f>
        <v>0</v>
      </c>
      <c r="M42" s="50">
        <v>2042</v>
      </c>
    </row>
    <row r="43" spans="1:13" ht="15.75" x14ac:dyDescent="0.25">
      <c r="A43" s="372"/>
      <c r="B43" s="300"/>
      <c r="C43" s="46"/>
      <c r="D43" s="177" t="s">
        <v>656</v>
      </c>
      <c r="E43" s="47"/>
      <c r="F43" s="177" t="s">
        <v>657</v>
      </c>
      <c r="G43" s="47"/>
      <c r="H43" s="177" t="s">
        <v>658</v>
      </c>
      <c r="I43" s="47"/>
      <c r="J43" s="177" t="s">
        <v>659</v>
      </c>
      <c r="K43" s="47"/>
      <c r="L43" s="177" t="s">
        <v>660</v>
      </c>
      <c r="M43" s="48"/>
    </row>
    <row r="44" spans="1:13" ht="15.75" x14ac:dyDescent="0.25">
      <c r="A44" s="372"/>
      <c r="B44" s="300"/>
      <c r="C44" s="46"/>
      <c r="D44" s="157">
        <f>'Plan de acción'!BY52</f>
        <v>0</v>
      </c>
      <c r="E44" s="50">
        <v>2043</v>
      </c>
      <c r="F44" s="157">
        <f>'Plan de acción'!BZ52</f>
        <v>0</v>
      </c>
      <c r="G44" s="50">
        <v>2044</v>
      </c>
      <c r="H44" s="157">
        <f>'Plan de acción'!CA52</f>
        <v>0</v>
      </c>
      <c r="I44" s="50">
        <v>2045</v>
      </c>
      <c r="J44" s="157">
        <f>'Plan de acción'!CB52</f>
        <v>0</v>
      </c>
      <c r="K44" s="50">
        <v>2046</v>
      </c>
      <c r="L44" s="157">
        <f>'Plan de acción'!CC52</f>
        <v>0</v>
      </c>
      <c r="M44" s="50">
        <v>2047</v>
      </c>
    </row>
    <row r="45" spans="1:13" ht="15.75" x14ac:dyDescent="0.25">
      <c r="A45" s="372"/>
      <c r="B45" s="300"/>
      <c r="C45" s="46"/>
      <c r="D45" s="177" t="s">
        <v>661</v>
      </c>
      <c r="E45" s="47"/>
      <c r="F45" s="177" t="s">
        <v>662</v>
      </c>
      <c r="G45" s="47"/>
      <c r="H45" s="177" t="s">
        <v>663</v>
      </c>
      <c r="I45" s="47"/>
      <c r="J45" s="177"/>
      <c r="K45" s="47"/>
      <c r="L45" s="177" t="s">
        <v>664</v>
      </c>
      <c r="M45" s="180"/>
    </row>
    <row r="46" spans="1:13" ht="15.75" x14ac:dyDescent="0.25">
      <c r="A46" s="372"/>
      <c r="B46" s="300"/>
      <c r="C46" s="46"/>
      <c r="D46" s="157">
        <f>'Plan de acción'!CD52</f>
        <v>0</v>
      </c>
      <c r="E46" s="50">
        <v>2048</v>
      </c>
      <c r="F46" s="157">
        <f>'Plan de acción'!CE52</f>
        <v>0</v>
      </c>
      <c r="G46" s="50">
        <v>2049</v>
      </c>
      <c r="H46" s="157">
        <f>'Plan de acción'!CF52</f>
        <v>0</v>
      </c>
      <c r="I46" s="50">
        <v>2050</v>
      </c>
      <c r="J46" s="157"/>
      <c r="K46" s="157"/>
      <c r="L46" s="400">
        <f>'Plan de acción'!CG52</f>
        <v>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95" t="s">
        <v>1104</v>
      </c>
      <c r="D52" s="305"/>
      <c r="E52" s="305"/>
      <c r="F52" s="305"/>
      <c r="G52" s="305"/>
      <c r="H52" s="305"/>
      <c r="I52" s="305"/>
      <c r="J52" s="305"/>
      <c r="K52" s="305"/>
      <c r="L52" s="305"/>
      <c r="M52" s="306"/>
    </row>
    <row r="53" spans="1:13" ht="31.5" x14ac:dyDescent="0.25">
      <c r="A53" s="372"/>
      <c r="B53" s="65" t="s">
        <v>704</v>
      </c>
      <c r="C53" s="395" t="s">
        <v>1105</v>
      </c>
      <c r="D53" s="305"/>
      <c r="E53" s="305"/>
      <c r="F53" s="305"/>
      <c r="G53" s="305"/>
      <c r="H53" s="305"/>
      <c r="I53" s="305"/>
      <c r="J53" s="305"/>
      <c r="K53" s="305"/>
      <c r="L53" s="305"/>
      <c r="M53" s="306"/>
    </row>
    <row r="54" spans="1:13" ht="15.75" x14ac:dyDescent="0.25">
      <c r="A54" s="372"/>
      <c r="B54" s="65" t="s">
        <v>672</v>
      </c>
      <c r="C54" s="395">
        <v>30</v>
      </c>
      <c r="D54" s="305"/>
      <c r="E54" s="305"/>
      <c r="F54" s="305"/>
      <c r="G54" s="305"/>
      <c r="H54" s="305"/>
      <c r="I54" s="305"/>
      <c r="J54" s="305"/>
      <c r="K54" s="305"/>
      <c r="L54" s="305"/>
      <c r="M54" s="306"/>
    </row>
    <row r="55" spans="1:13" ht="15.75" x14ac:dyDescent="0.25">
      <c r="A55" s="374"/>
      <c r="B55" s="65" t="s">
        <v>673</v>
      </c>
      <c r="C55" s="395" t="s">
        <v>117</v>
      </c>
      <c r="D55" s="305"/>
      <c r="E55" s="305"/>
      <c r="F55" s="305"/>
      <c r="G55" s="305"/>
      <c r="H55" s="305"/>
      <c r="I55" s="305"/>
      <c r="J55" s="305"/>
      <c r="K55" s="305"/>
      <c r="L55" s="305"/>
      <c r="M55" s="306"/>
    </row>
    <row r="56" spans="1:13" ht="15.75" x14ac:dyDescent="0.25">
      <c r="A56" s="371" t="s">
        <v>674</v>
      </c>
      <c r="B56" s="105" t="s">
        <v>675</v>
      </c>
      <c r="C56" s="365" t="s">
        <v>1399</v>
      </c>
      <c r="D56" s="305"/>
      <c r="E56" s="305"/>
      <c r="F56" s="305"/>
      <c r="G56" s="305"/>
      <c r="H56" s="305"/>
      <c r="I56" s="305"/>
      <c r="J56" s="305"/>
      <c r="K56" s="305"/>
      <c r="L56" s="305"/>
      <c r="M56" s="306"/>
    </row>
    <row r="57" spans="1:13" ht="15.75" x14ac:dyDescent="0.25">
      <c r="A57" s="372"/>
      <c r="B57" s="105" t="s">
        <v>676</v>
      </c>
      <c r="C57" s="365" t="s">
        <v>1106</v>
      </c>
      <c r="D57" s="305"/>
      <c r="E57" s="305"/>
      <c r="F57" s="305"/>
      <c r="G57" s="305"/>
      <c r="H57" s="305"/>
      <c r="I57" s="305"/>
      <c r="J57" s="305"/>
      <c r="K57" s="305"/>
      <c r="L57" s="305"/>
      <c r="M57" s="306"/>
    </row>
    <row r="58" spans="1:13" ht="15.75" x14ac:dyDescent="0.25">
      <c r="A58" s="372"/>
      <c r="B58" s="134" t="s">
        <v>678</v>
      </c>
      <c r="C58" s="397" t="str">
        <f>'Plan de acción'!FR52</f>
        <v>Secretaría Distrital de la Mujer</v>
      </c>
      <c r="D58" s="305"/>
      <c r="E58" s="305"/>
      <c r="F58" s="305"/>
      <c r="G58" s="305"/>
      <c r="H58" s="305"/>
      <c r="I58" s="305"/>
      <c r="J58" s="305"/>
      <c r="K58" s="305"/>
      <c r="L58" s="305"/>
      <c r="M58" s="306"/>
    </row>
    <row r="59" spans="1:13" ht="15.75" x14ac:dyDescent="0.25">
      <c r="A59" s="372"/>
      <c r="B59" s="14" t="s">
        <v>679</v>
      </c>
      <c r="C59" s="397" t="str">
        <f>'Plan de acción'!FS52</f>
        <v>Dirección Sistema Distrital de Cuidado</v>
      </c>
      <c r="D59" s="305"/>
      <c r="E59" s="305"/>
      <c r="F59" s="305"/>
      <c r="G59" s="305"/>
      <c r="H59" s="305"/>
      <c r="I59" s="305"/>
      <c r="J59" s="305"/>
      <c r="K59" s="305"/>
      <c r="L59" s="305"/>
      <c r="M59" s="306"/>
    </row>
    <row r="60" spans="1:13" ht="15.75" x14ac:dyDescent="0.25">
      <c r="A60" s="372"/>
      <c r="B60" s="134" t="s">
        <v>680</v>
      </c>
      <c r="C60" s="447" t="s">
        <v>1400</v>
      </c>
      <c r="D60" s="305"/>
      <c r="E60" s="305"/>
      <c r="F60" s="305"/>
      <c r="G60" s="305"/>
      <c r="H60" s="305"/>
      <c r="I60" s="305"/>
      <c r="J60" s="305"/>
      <c r="K60" s="305"/>
      <c r="L60" s="305"/>
      <c r="M60" s="306"/>
    </row>
    <row r="61" spans="1:13" ht="15.75" x14ac:dyDescent="0.25">
      <c r="A61" s="373"/>
      <c r="B61" s="134" t="s">
        <v>681</v>
      </c>
      <c r="C61" s="397" t="str">
        <f>'Plan de acción'!FU52</f>
        <v>(601) 3169001</v>
      </c>
      <c r="D61" s="305"/>
      <c r="E61" s="305"/>
      <c r="F61" s="305"/>
      <c r="G61" s="305"/>
      <c r="H61" s="305"/>
      <c r="I61" s="305"/>
      <c r="J61" s="305"/>
      <c r="K61" s="305"/>
      <c r="L61" s="305"/>
      <c r="M61" s="306"/>
    </row>
    <row r="62" spans="1:13" ht="21.75" customHeight="1" x14ac:dyDescent="0.25">
      <c r="A62" s="317" t="s">
        <v>682</v>
      </c>
      <c r="B62" s="134" t="s">
        <v>683</v>
      </c>
      <c r="C62" s="450" t="s">
        <v>1403</v>
      </c>
      <c r="D62" s="305"/>
      <c r="E62" s="305"/>
      <c r="F62" s="305"/>
      <c r="G62" s="305"/>
      <c r="H62" s="305"/>
      <c r="I62" s="305"/>
      <c r="J62" s="305"/>
      <c r="K62" s="305"/>
      <c r="L62" s="305"/>
      <c r="M62" s="306"/>
    </row>
    <row r="63" spans="1:13" ht="21.75" customHeight="1" x14ac:dyDescent="0.25">
      <c r="A63" s="448"/>
      <c r="B63" s="181" t="s">
        <v>684</v>
      </c>
      <c r="C63" s="450" t="s">
        <v>833</v>
      </c>
      <c r="D63" s="305"/>
      <c r="E63" s="305"/>
      <c r="F63" s="305"/>
      <c r="G63" s="305"/>
      <c r="H63" s="305"/>
      <c r="I63" s="305"/>
      <c r="J63" s="305"/>
      <c r="K63" s="305"/>
      <c r="L63" s="305"/>
      <c r="M63" s="306"/>
    </row>
    <row r="64" spans="1:13" ht="21.75" customHeight="1" x14ac:dyDescent="0.25">
      <c r="A64" s="449"/>
      <c r="B64" s="107" t="s">
        <v>62</v>
      </c>
      <c r="C64" s="450" t="s">
        <v>443</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9">
    <mergeCell ref="A56:A61"/>
    <mergeCell ref="A62:A64"/>
    <mergeCell ref="C64:M64"/>
    <mergeCell ref="C65:M65"/>
    <mergeCell ref="L46:M46"/>
    <mergeCell ref="F49:F50"/>
    <mergeCell ref="G49:J50"/>
    <mergeCell ref="L49:M50"/>
    <mergeCell ref="C52:M52"/>
    <mergeCell ref="C53:M53"/>
    <mergeCell ref="C54:M54"/>
    <mergeCell ref="C62:M62"/>
    <mergeCell ref="C63:M63"/>
    <mergeCell ref="C56:M56"/>
    <mergeCell ref="C57:M57"/>
    <mergeCell ref="C58:M58"/>
    <mergeCell ref="A2:A14"/>
    <mergeCell ref="B17:B23"/>
    <mergeCell ref="F22:H22"/>
    <mergeCell ref="B24:B27"/>
    <mergeCell ref="A15:A55"/>
    <mergeCell ref="B31:B33"/>
    <mergeCell ref="B34:B47"/>
    <mergeCell ref="B48:B51"/>
    <mergeCell ref="C16:M16"/>
    <mergeCell ref="J29:L29"/>
    <mergeCell ref="C55:M55"/>
    <mergeCell ref="F9:G9"/>
    <mergeCell ref="L8:M8"/>
    <mergeCell ref="L9:M9"/>
    <mergeCell ref="I9:J9"/>
    <mergeCell ref="C5:M5"/>
    <mergeCell ref="C59:M59"/>
    <mergeCell ref="C60:M60"/>
    <mergeCell ref="C61:M61"/>
    <mergeCell ref="C15:M15"/>
    <mergeCell ref="B1:M1"/>
    <mergeCell ref="C2:M2"/>
    <mergeCell ref="C3:M3"/>
    <mergeCell ref="C4:E4"/>
    <mergeCell ref="I4:M4"/>
    <mergeCell ref="L10:M10"/>
    <mergeCell ref="C11:M11"/>
    <mergeCell ref="C12:M12"/>
    <mergeCell ref="C13:M13"/>
    <mergeCell ref="C14:D14"/>
    <mergeCell ref="F14:M14"/>
    <mergeCell ref="F4:G4"/>
    <mergeCell ref="C6:M6"/>
    <mergeCell ref="C7:D7"/>
    <mergeCell ref="I7:M7"/>
    <mergeCell ref="B8:B10"/>
    <mergeCell ref="C8:D8"/>
    <mergeCell ref="C9:D9"/>
    <mergeCell ref="C10:D10"/>
    <mergeCell ref="F8:G8"/>
    <mergeCell ref="I8:J8"/>
    <mergeCell ref="I10:J10"/>
    <mergeCell ref="F10:G10"/>
  </mergeCells>
  <hyperlinks>
    <hyperlink ref="C60" r:id="rId1" xr:uid="{83054DA1-EC93-4D0A-90CE-175F89BCBD2F}"/>
  </hyperlink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3C47D"/>
    <outlinePr summaryBelow="0" summaryRight="0"/>
  </sheetPr>
  <dimension ref="A1:M65"/>
  <sheetViews>
    <sheetView topLeftCell="A50" workbookViewId="0">
      <selection activeCell="B63" sqref="B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1107</v>
      </c>
      <c r="C1" s="305"/>
      <c r="D1" s="305"/>
      <c r="E1" s="305"/>
      <c r="F1" s="305"/>
      <c r="G1" s="305"/>
      <c r="H1" s="305"/>
      <c r="I1" s="305"/>
      <c r="J1" s="305"/>
      <c r="K1" s="305"/>
      <c r="L1" s="305"/>
      <c r="M1" s="306"/>
    </row>
    <row r="2" spans="1:13" ht="15.75" x14ac:dyDescent="0.25">
      <c r="A2" s="371" t="s">
        <v>588</v>
      </c>
      <c r="B2" s="63" t="s">
        <v>589</v>
      </c>
      <c r="C2" s="365" t="str">
        <f>'Plan de acción'!AR53</f>
        <v>Número de guías realizadas para la transversalización de los enfoques de género y diferencial, en los documentos relacionados con el ambiente y sectores climáticos.</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436" t="str">
        <f>'Plan de acción'!AY53</f>
        <v>No</v>
      </c>
      <c r="D4" s="357"/>
      <c r="E4" s="342"/>
      <c r="F4" s="362" t="s">
        <v>59</v>
      </c>
      <c r="G4" s="306"/>
      <c r="H4" s="69" t="str">
        <f>'Plan de acción'!AZ53</f>
        <v>ND</v>
      </c>
      <c r="I4" s="378"/>
      <c r="J4" s="357"/>
      <c r="K4" s="357"/>
      <c r="L4" s="357"/>
      <c r="M4" s="342"/>
    </row>
    <row r="5" spans="1:13" ht="31.5" x14ac:dyDescent="0.25">
      <c r="A5" s="372"/>
      <c r="B5" s="65" t="s">
        <v>593</v>
      </c>
      <c r="C5" s="365" t="s">
        <v>117</v>
      </c>
      <c r="D5" s="305"/>
      <c r="E5" s="305"/>
      <c r="F5" s="305"/>
      <c r="G5" s="305"/>
      <c r="H5" s="305"/>
      <c r="I5" s="305"/>
      <c r="J5" s="305"/>
      <c r="K5" s="305"/>
      <c r="L5" s="305"/>
      <c r="M5" s="306"/>
    </row>
    <row r="6" spans="1:13" ht="15.75" x14ac:dyDescent="0.25">
      <c r="A6" s="372"/>
      <c r="B6" s="65" t="s">
        <v>595</v>
      </c>
      <c r="C6" s="365" t="s">
        <v>117</v>
      </c>
      <c r="D6" s="305"/>
      <c r="E6" s="305"/>
      <c r="F6" s="305"/>
      <c r="G6" s="305"/>
      <c r="H6" s="305"/>
      <c r="I6" s="305"/>
      <c r="J6" s="305"/>
      <c r="K6" s="305"/>
      <c r="L6" s="305"/>
      <c r="M6" s="306"/>
    </row>
    <row r="7" spans="1:13" ht="15.75" x14ac:dyDescent="0.25">
      <c r="A7" s="372"/>
      <c r="B7" s="65" t="s">
        <v>597</v>
      </c>
      <c r="C7" s="365" t="str">
        <f>'Plan de acción'!FQ53</f>
        <v>Mujeres</v>
      </c>
      <c r="D7" s="309"/>
      <c r="E7" s="70"/>
      <c r="F7" s="70"/>
      <c r="G7" s="71"/>
      <c r="H7" s="72" t="s">
        <v>62</v>
      </c>
      <c r="I7" s="365" t="str">
        <f>'Plan de acción'!FR53</f>
        <v>Secretaría Distrital de la Mujer</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1108</v>
      </c>
      <c r="D11" s="305"/>
      <c r="E11" s="305"/>
      <c r="F11" s="305"/>
      <c r="G11" s="305"/>
      <c r="H11" s="305"/>
      <c r="I11" s="305"/>
      <c r="J11" s="305"/>
      <c r="K11" s="305"/>
      <c r="L11" s="305"/>
      <c r="M11" s="306"/>
    </row>
    <row r="12" spans="1:13" ht="31.5" x14ac:dyDescent="0.25">
      <c r="A12" s="372"/>
      <c r="B12" s="65" t="s">
        <v>692</v>
      </c>
      <c r="C12" s="365" t="s">
        <v>1109</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acción'!AU53</f>
        <v>5.  Igualdad de género</v>
      </c>
      <c r="D14" s="306"/>
      <c r="E14" s="75" t="s">
        <v>697</v>
      </c>
      <c r="F14" s="365" t="str">
        <f>'Plan de acción'!AV53</f>
        <v>5.1 - Poner fin a la discriminación contra las mujeres y las niñas</v>
      </c>
      <c r="G14" s="305"/>
      <c r="H14" s="305"/>
      <c r="I14" s="305"/>
      <c r="J14" s="305"/>
      <c r="K14" s="305"/>
      <c r="L14" s="305"/>
      <c r="M14" s="306"/>
    </row>
    <row r="15" spans="1:13" ht="15.75" x14ac:dyDescent="0.25">
      <c r="A15" s="371" t="s">
        <v>605</v>
      </c>
      <c r="B15" s="64" t="s">
        <v>47</v>
      </c>
      <c r="C15" s="365" t="str">
        <f>'Plan de acción'!AW53</f>
        <v>Ambiental
 De género
Diferencial-poblacional</v>
      </c>
      <c r="D15" s="305"/>
      <c r="E15" s="305"/>
      <c r="F15" s="305"/>
      <c r="G15" s="305"/>
      <c r="H15" s="305"/>
      <c r="I15" s="305"/>
      <c r="J15" s="305"/>
      <c r="K15" s="305"/>
      <c r="L15" s="305"/>
      <c r="M15" s="306"/>
    </row>
    <row r="16" spans="1:13" ht="15.75" x14ac:dyDescent="0.25">
      <c r="A16" s="372"/>
      <c r="B16" s="65" t="s">
        <v>698</v>
      </c>
      <c r="C16" s="365" t="str">
        <f>'Plan de acción'!AS53</f>
        <v>Sumatoria de guías realizadas para la transversalización de los enfoques de género y diferencial, en los documentos relacionados con el ambiente y sectores climáticos.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617</v>
      </c>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118" t="s">
        <v>728</v>
      </c>
      <c r="J27" s="50" t="s">
        <v>617</v>
      </c>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acción'!BA53</f>
        <v>ND</v>
      </c>
      <c r="E29" s="47"/>
      <c r="F29" s="79" t="s">
        <v>628</v>
      </c>
      <c r="G29" s="85" t="str">
        <f>'Plan de acción'!BB53</f>
        <v>ND</v>
      </c>
      <c r="H29" s="47"/>
      <c r="I29" s="79" t="s">
        <v>629</v>
      </c>
      <c r="J29" s="50"/>
      <c r="K29" s="37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2036</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acción'!BE53</f>
        <v>0</v>
      </c>
      <c r="E36" s="50">
        <v>2023</v>
      </c>
      <c r="F36" s="157">
        <f>'Plan de acción'!BF53</f>
        <v>1</v>
      </c>
      <c r="G36" s="50">
        <v>2024</v>
      </c>
      <c r="H36" s="112">
        <f>'Plan de acción'!BG53</f>
        <v>0</v>
      </c>
      <c r="I36" s="50">
        <v>2025</v>
      </c>
      <c r="J36" s="112">
        <f>'Plan de acción'!BH53</f>
        <v>0</v>
      </c>
      <c r="K36" s="50">
        <v>2026</v>
      </c>
      <c r="L36" s="112">
        <f>'Plan de acción'!BI53</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acción'!BJ53</f>
        <v>1</v>
      </c>
      <c r="E38" s="50">
        <v>2028</v>
      </c>
      <c r="F38" s="112">
        <f>'Plan de acción'!BK53</f>
        <v>0</v>
      </c>
      <c r="G38" s="50">
        <v>2029</v>
      </c>
      <c r="H38" s="112">
        <f>'Plan de acción'!BL53</f>
        <v>0</v>
      </c>
      <c r="I38" s="50">
        <v>2030</v>
      </c>
      <c r="J38" s="112">
        <f>'Plan de acción'!BM53</f>
        <v>0</v>
      </c>
      <c r="K38" s="50">
        <v>2031</v>
      </c>
      <c r="L38" s="157">
        <f>'Plan de acción'!BN53</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acción'!BO53</f>
        <v>0</v>
      </c>
      <c r="E40" s="50">
        <v>2033</v>
      </c>
      <c r="F40" s="112">
        <f>'Plan de acción'!BP53</f>
        <v>0</v>
      </c>
      <c r="G40" s="50">
        <v>2034</v>
      </c>
      <c r="H40" s="112">
        <f>'Plan de acción'!BQ53</f>
        <v>0</v>
      </c>
      <c r="I40" s="50">
        <v>2035</v>
      </c>
      <c r="J40" s="157">
        <f>'Plan de acción'!BR53</f>
        <v>1</v>
      </c>
      <c r="K40" s="50">
        <v>2036</v>
      </c>
      <c r="L40" s="112">
        <f>'Plan de acción'!BS53</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acción'!BT53</f>
        <v>0</v>
      </c>
      <c r="E42" s="50">
        <v>2038</v>
      </c>
      <c r="F42" s="112">
        <f>'Plan de acción'!BU53</f>
        <v>0</v>
      </c>
      <c r="G42" s="50">
        <v>2039</v>
      </c>
      <c r="H42" s="112">
        <f>'Plan de acción'!BV53</f>
        <v>0</v>
      </c>
      <c r="I42" s="50">
        <v>2040</v>
      </c>
      <c r="J42" s="112">
        <f>'Plan de acción'!BW53</f>
        <v>0</v>
      </c>
      <c r="K42" s="50">
        <v>2041</v>
      </c>
      <c r="L42" s="112">
        <f>'Plan de acción'!BX53</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acción'!BY53</f>
        <v>0</v>
      </c>
      <c r="E44" s="50">
        <v>2043</v>
      </c>
      <c r="F44" s="112">
        <f>'Plan de acción'!BZ53</f>
        <v>0</v>
      </c>
      <c r="G44" s="50">
        <v>2044</v>
      </c>
      <c r="H44" s="112">
        <f>'Plan de acción'!CA53</f>
        <v>0</v>
      </c>
      <c r="I44" s="50">
        <v>2045</v>
      </c>
      <c r="J44" s="112">
        <f>'Plan de acción'!CB53</f>
        <v>0</v>
      </c>
      <c r="K44" s="50">
        <v>2046</v>
      </c>
      <c r="L44" s="112">
        <f>'Plan de acción'!CC53</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acción'!CD53</f>
        <v>0</v>
      </c>
      <c r="E46" s="50">
        <v>2048</v>
      </c>
      <c r="F46" s="112">
        <f>'Plan de acción'!CE53</f>
        <v>0</v>
      </c>
      <c r="G46" s="50">
        <v>2049</v>
      </c>
      <c r="H46" s="112">
        <f>'Plan de acción'!CF53</f>
        <v>0</v>
      </c>
      <c r="I46" s="50">
        <v>2050</v>
      </c>
      <c r="J46" s="112"/>
      <c r="K46" s="50"/>
      <c r="L46" s="400">
        <f>'Plan de acción'!CG53</f>
        <v>4</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1110</v>
      </c>
      <c r="D52" s="305"/>
      <c r="E52" s="305"/>
      <c r="F52" s="305"/>
      <c r="G52" s="305"/>
      <c r="H52" s="305"/>
      <c r="I52" s="305"/>
      <c r="J52" s="305"/>
      <c r="K52" s="305"/>
      <c r="L52" s="305"/>
      <c r="M52" s="306"/>
    </row>
    <row r="53" spans="1:13" ht="31.5" x14ac:dyDescent="0.25">
      <c r="A53" s="372"/>
      <c r="B53" s="65" t="s">
        <v>704</v>
      </c>
      <c r="C53" s="365" t="s">
        <v>1111</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264</v>
      </c>
      <c r="D55" s="305"/>
      <c r="E55" s="305"/>
      <c r="F55" s="305"/>
      <c r="G55" s="305"/>
      <c r="H55" s="305"/>
      <c r="I55" s="305"/>
      <c r="J55" s="305"/>
      <c r="K55" s="305"/>
      <c r="L55" s="305"/>
      <c r="M55" s="306"/>
    </row>
    <row r="56" spans="1:13" ht="15.75" x14ac:dyDescent="0.25">
      <c r="A56" s="371" t="s">
        <v>674</v>
      </c>
      <c r="B56" s="105" t="s">
        <v>675</v>
      </c>
      <c r="C56" s="365" t="str">
        <f>'Plan de acción'!FT53</f>
        <v>Ivonne Rico Vargas​</v>
      </c>
      <c r="D56" s="305"/>
      <c r="E56" s="305"/>
      <c r="F56" s="305"/>
      <c r="G56" s="305"/>
      <c r="H56" s="305"/>
      <c r="I56" s="305"/>
      <c r="J56" s="305"/>
      <c r="K56" s="305"/>
      <c r="L56" s="305"/>
      <c r="M56" s="306"/>
    </row>
    <row r="57" spans="1:13" ht="15.75" x14ac:dyDescent="0.25">
      <c r="A57" s="372"/>
      <c r="B57" s="105" t="s">
        <v>676</v>
      </c>
      <c r="C57" s="365" t="s">
        <v>1112</v>
      </c>
      <c r="D57" s="305"/>
      <c r="E57" s="305"/>
      <c r="F57" s="305"/>
      <c r="G57" s="305"/>
      <c r="H57" s="305"/>
      <c r="I57" s="305"/>
      <c r="J57" s="305"/>
      <c r="K57" s="305"/>
      <c r="L57" s="305"/>
      <c r="M57" s="306"/>
    </row>
    <row r="58" spans="1:13" ht="15.75" x14ac:dyDescent="0.25">
      <c r="A58" s="372"/>
      <c r="B58" s="105" t="s">
        <v>678</v>
      </c>
      <c r="C58" s="365" t="str">
        <f>'Plan de acción'!FR53</f>
        <v>Secretaría Distrital de la Mujer</v>
      </c>
      <c r="D58" s="305"/>
      <c r="E58" s="305"/>
      <c r="F58" s="305"/>
      <c r="G58" s="305"/>
      <c r="H58" s="305"/>
      <c r="I58" s="305"/>
      <c r="J58" s="305"/>
      <c r="K58" s="305"/>
      <c r="L58" s="305"/>
      <c r="M58" s="306"/>
    </row>
    <row r="59" spans="1:13" ht="15.75" x14ac:dyDescent="0.25">
      <c r="A59" s="372"/>
      <c r="B59" s="106" t="s">
        <v>679</v>
      </c>
      <c r="C59" s="365" t="str">
        <f>'Plan de acción'!FS53</f>
        <v>Dirección de Derechos y Diseño de Políticas</v>
      </c>
      <c r="D59" s="305"/>
      <c r="E59" s="305"/>
      <c r="F59" s="305"/>
      <c r="G59" s="305"/>
      <c r="H59" s="305"/>
      <c r="I59" s="305"/>
      <c r="J59" s="305"/>
      <c r="K59" s="305"/>
      <c r="L59" s="305"/>
      <c r="M59" s="306"/>
    </row>
    <row r="60" spans="1:13" ht="15.75" x14ac:dyDescent="0.25">
      <c r="A60" s="372"/>
      <c r="B60" s="105" t="s">
        <v>680</v>
      </c>
      <c r="C60" s="381" t="str">
        <f>'Plan de acción'!FV53</f>
        <v>irico@sdmujer.gov.co</v>
      </c>
      <c r="D60" s="305"/>
      <c r="E60" s="305"/>
      <c r="F60" s="305"/>
      <c r="G60" s="305"/>
      <c r="H60" s="305"/>
      <c r="I60" s="305"/>
      <c r="J60" s="305"/>
      <c r="K60" s="305"/>
      <c r="L60" s="305"/>
      <c r="M60" s="306"/>
    </row>
    <row r="61" spans="1:13" ht="15.75" x14ac:dyDescent="0.25">
      <c r="A61" s="373"/>
      <c r="B61" s="105" t="s">
        <v>681</v>
      </c>
      <c r="C61" s="365" t="str">
        <f>'Plan de acción'!FU53</f>
        <v>(601) 3196000</v>
      </c>
      <c r="D61" s="305"/>
      <c r="E61" s="305"/>
      <c r="F61" s="305"/>
      <c r="G61" s="305"/>
      <c r="H61" s="305"/>
      <c r="I61" s="305"/>
      <c r="J61" s="305"/>
      <c r="K61" s="305"/>
      <c r="L61" s="305"/>
      <c r="M61" s="306"/>
    </row>
    <row r="62" spans="1:13" ht="21.75" customHeight="1" x14ac:dyDescent="0.25">
      <c r="A62" s="371" t="s">
        <v>682</v>
      </c>
      <c r="B62" s="105" t="s">
        <v>683</v>
      </c>
      <c r="C62" s="450" t="s">
        <v>1403</v>
      </c>
      <c r="D62" s="305"/>
      <c r="E62" s="305"/>
      <c r="F62" s="305"/>
      <c r="G62" s="305"/>
      <c r="H62" s="305"/>
      <c r="I62" s="305"/>
      <c r="J62" s="305"/>
      <c r="K62" s="305"/>
      <c r="L62" s="305"/>
      <c r="M62" s="306"/>
    </row>
    <row r="63" spans="1:13" ht="21.75" customHeight="1" x14ac:dyDescent="0.25">
      <c r="A63" s="372"/>
      <c r="B63" s="105" t="s">
        <v>684</v>
      </c>
      <c r="C63" s="450" t="s">
        <v>1404</v>
      </c>
      <c r="D63" s="305"/>
      <c r="E63" s="305"/>
      <c r="F63" s="305"/>
      <c r="G63" s="305"/>
      <c r="H63" s="305"/>
      <c r="I63" s="305"/>
      <c r="J63" s="305"/>
      <c r="K63" s="305"/>
      <c r="L63" s="305"/>
      <c r="M63" s="306"/>
    </row>
    <row r="64" spans="1:13" ht="21.75" customHeight="1" x14ac:dyDescent="0.25">
      <c r="A64" s="374"/>
      <c r="B64" s="107" t="s">
        <v>62</v>
      </c>
      <c r="C64" s="450" t="s">
        <v>443</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9">
    <mergeCell ref="A56:A61"/>
    <mergeCell ref="A62:A64"/>
    <mergeCell ref="C64:M64"/>
    <mergeCell ref="C65:M65"/>
    <mergeCell ref="L46:M46"/>
    <mergeCell ref="F49:F50"/>
    <mergeCell ref="G49:J50"/>
    <mergeCell ref="L49:M50"/>
    <mergeCell ref="C52:M52"/>
    <mergeCell ref="C53:M53"/>
    <mergeCell ref="C54:M54"/>
    <mergeCell ref="C62:M62"/>
    <mergeCell ref="C63:M63"/>
    <mergeCell ref="C56:M56"/>
    <mergeCell ref="C57:M57"/>
    <mergeCell ref="C58:M58"/>
    <mergeCell ref="A2:A14"/>
    <mergeCell ref="B17:B23"/>
    <mergeCell ref="F22:H22"/>
    <mergeCell ref="B24:B27"/>
    <mergeCell ref="A15:A55"/>
    <mergeCell ref="B31:B33"/>
    <mergeCell ref="B34:B47"/>
    <mergeCell ref="B48:B51"/>
    <mergeCell ref="C16:M16"/>
    <mergeCell ref="K29:L29"/>
    <mergeCell ref="C55:M55"/>
    <mergeCell ref="F9:G9"/>
    <mergeCell ref="L8:M8"/>
    <mergeCell ref="L9:M9"/>
    <mergeCell ref="I9:J9"/>
    <mergeCell ref="C5:M5"/>
    <mergeCell ref="C59:M59"/>
    <mergeCell ref="C60:M60"/>
    <mergeCell ref="C61:M61"/>
    <mergeCell ref="C15:M15"/>
    <mergeCell ref="B1:M1"/>
    <mergeCell ref="C2:M2"/>
    <mergeCell ref="C3:M3"/>
    <mergeCell ref="C4:E4"/>
    <mergeCell ref="I4:M4"/>
    <mergeCell ref="L10:M10"/>
    <mergeCell ref="C11:M11"/>
    <mergeCell ref="C12:M12"/>
    <mergeCell ref="C13:M13"/>
    <mergeCell ref="C14:D14"/>
    <mergeCell ref="F14:M14"/>
    <mergeCell ref="F4:G4"/>
    <mergeCell ref="C6:M6"/>
    <mergeCell ref="C7:D7"/>
    <mergeCell ref="I7:M7"/>
    <mergeCell ref="B8:B10"/>
    <mergeCell ref="C8:D8"/>
    <mergeCell ref="C9:D9"/>
    <mergeCell ref="C10:D10"/>
    <mergeCell ref="F8:G8"/>
    <mergeCell ref="I8:J8"/>
    <mergeCell ref="I10:J10"/>
    <mergeCell ref="F10:G10"/>
  </mergeCells>
  <pageMargins left="0.7" right="0.7" top="0.75" bottom="0.75" header="0" footer="0"/>
  <pageSetup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3C47D"/>
    <outlinePr summaryBelow="0" summaryRight="0"/>
  </sheetPr>
  <dimension ref="A1:M65"/>
  <sheetViews>
    <sheetView topLeftCell="A5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1113</v>
      </c>
      <c r="C1" s="305"/>
      <c r="D1" s="305"/>
      <c r="E1" s="305"/>
      <c r="F1" s="305"/>
      <c r="G1" s="305"/>
      <c r="H1" s="305"/>
      <c r="I1" s="305"/>
      <c r="J1" s="305"/>
      <c r="K1" s="305"/>
      <c r="L1" s="305"/>
      <c r="M1" s="306"/>
    </row>
    <row r="2" spans="1:13" ht="15.75" x14ac:dyDescent="0.25">
      <c r="A2" s="371" t="s">
        <v>588</v>
      </c>
      <c r="B2" s="63" t="s">
        <v>589</v>
      </c>
      <c r="C2" s="365" t="str">
        <f>'Plan de acción'!AR54</f>
        <v>Número de estrategias pedagógicas de educación ambiental para la acción climática, socializadas con las IED.</v>
      </c>
      <c r="D2" s="305"/>
      <c r="E2" s="305"/>
      <c r="F2" s="305"/>
      <c r="G2" s="305"/>
      <c r="H2" s="305"/>
      <c r="I2" s="305"/>
      <c r="J2" s="305"/>
      <c r="K2" s="305"/>
      <c r="L2" s="305"/>
      <c r="M2" s="306"/>
    </row>
    <row r="3" spans="1:13" ht="63" x14ac:dyDescent="0.25">
      <c r="A3" s="372"/>
      <c r="B3" s="64" t="s">
        <v>688</v>
      </c>
      <c r="C3" s="365" t="s">
        <v>1114</v>
      </c>
      <c r="D3" s="305"/>
      <c r="E3" s="305"/>
      <c r="F3" s="305"/>
      <c r="G3" s="305"/>
      <c r="H3" s="305"/>
      <c r="I3" s="305"/>
      <c r="J3" s="305"/>
      <c r="K3" s="305"/>
      <c r="L3" s="305"/>
      <c r="M3" s="306"/>
    </row>
    <row r="4" spans="1:13" ht="15.75" x14ac:dyDescent="0.25">
      <c r="A4" s="372"/>
      <c r="B4" s="65" t="s">
        <v>58</v>
      </c>
      <c r="C4" s="436" t="str">
        <f>'Plan de acción'!AY54</f>
        <v>Si</v>
      </c>
      <c r="D4" s="357"/>
      <c r="E4" s="342"/>
      <c r="F4" s="362" t="s">
        <v>59</v>
      </c>
      <c r="G4" s="306"/>
      <c r="H4" s="69">
        <f>'Plan de acción'!AZ54</f>
        <v>197</v>
      </c>
      <c r="I4" s="378"/>
      <c r="J4" s="357"/>
      <c r="K4" s="357"/>
      <c r="L4" s="357"/>
      <c r="M4" s="342"/>
    </row>
    <row r="5" spans="1:13" ht="31.5" x14ac:dyDescent="0.25">
      <c r="A5" s="372"/>
      <c r="B5" s="65" t="s">
        <v>593</v>
      </c>
      <c r="C5" s="365" t="s">
        <v>1115</v>
      </c>
      <c r="D5" s="305"/>
      <c r="E5" s="305"/>
      <c r="F5" s="305"/>
      <c r="G5" s="305"/>
      <c r="H5" s="305"/>
      <c r="I5" s="305"/>
      <c r="J5" s="305"/>
      <c r="K5" s="305"/>
      <c r="L5" s="305"/>
      <c r="M5" s="306"/>
    </row>
    <row r="6" spans="1:13" ht="15.75" x14ac:dyDescent="0.25">
      <c r="A6" s="372"/>
      <c r="B6" s="65" t="s">
        <v>595</v>
      </c>
      <c r="C6" s="365" t="s">
        <v>1116</v>
      </c>
      <c r="D6" s="305"/>
      <c r="E6" s="305"/>
      <c r="F6" s="305"/>
      <c r="G6" s="305"/>
      <c r="H6" s="305"/>
      <c r="I6" s="305"/>
      <c r="J6" s="305"/>
      <c r="K6" s="305"/>
      <c r="L6" s="305"/>
      <c r="M6" s="306"/>
    </row>
    <row r="7" spans="1:13" ht="15.75" x14ac:dyDescent="0.25">
      <c r="A7" s="372"/>
      <c r="B7" s="65" t="s">
        <v>597</v>
      </c>
      <c r="C7" s="365" t="str">
        <f>'Plan de acción'!FQ54</f>
        <v>Educación</v>
      </c>
      <c r="D7" s="309"/>
      <c r="E7" s="70"/>
      <c r="F7" s="70"/>
      <c r="G7" s="71"/>
      <c r="H7" s="72" t="s">
        <v>62</v>
      </c>
      <c r="I7" s="365" t="str">
        <f>'Plan de acción'!FR54</f>
        <v>Secretaría de Educación Distrital</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1117</v>
      </c>
      <c r="D11" s="305"/>
      <c r="E11" s="305"/>
      <c r="F11" s="305"/>
      <c r="G11" s="305"/>
      <c r="H11" s="305"/>
      <c r="I11" s="305"/>
      <c r="J11" s="305"/>
      <c r="K11" s="305"/>
      <c r="L11" s="305"/>
      <c r="M11" s="306"/>
    </row>
    <row r="12" spans="1:13" ht="31.5" x14ac:dyDescent="0.25">
      <c r="A12" s="372"/>
      <c r="B12" s="65" t="s">
        <v>692</v>
      </c>
      <c r="C12" s="365" t="s">
        <v>1118</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acción'!AU54</f>
        <v>13. Acción por el clima</v>
      </c>
      <c r="D14" s="306"/>
      <c r="E14" s="75" t="s">
        <v>697</v>
      </c>
      <c r="F14" s="365" t="str">
        <f>'Plan de acción'!AV54</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acción'!AW54</f>
        <v>Ambiental</v>
      </c>
      <c r="D15" s="305"/>
      <c r="E15" s="305"/>
      <c r="F15" s="305"/>
      <c r="G15" s="305"/>
      <c r="H15" s="305"/>
      <c r="I15" s="305"/>
      <c r="J15" s="305"/>
      <c r="K15" s="305"/>
      <c r="L15" s="305"/>
      <c r="M15" s="306"/>
    </row>
    <row r="16" spans="1:13" ht="15.75" x14ac:dyDescent="0.25">
      <c r="A16" s="372"/>
      <c r="B16" s="65" t="s">
        <v>698</v>
      </c>
      <c r="C16" s="365" t="str">
        <f>'Plan de acción'!AS54</f>
        <v>Sumatoria de las estrategias pedagógicas de educación ambiental para la acción climática, socializadas con las IED.</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t="s">
        <v>617</v>
      </c>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t="s">
        <v>752</v>
      </c>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acción'!BA54</f>
        <v>1</v>
      </c>
      <c r="E29" s="47"/>
      <c r="F29" s="79" t="s">
        <v>628</v>
      </c>
      <c r="G29" s="85">
        <f>'Plan de acción'!BB54</f>
        <v>2022</v>
      </c>
      <c r="H29" s="47"/>
      <c r="I29" s="79" t="s">
        <v>629</v>
      </c>
      <c r="J29" s="366" t="s">
        <v>1119</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2049</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acción'!BE54</f>
        <v>1</v>
      </c>
      <c r="E36" s="50">
        <v>2023</v>
      </c>
      <c r="F36" s="182">
        <f>'Plan de acción'!BF54</f>
        <v>0</v>
      </c>
      <c r="G36" s="50">
        <v>2024</v>
      </c>
      <c r="H36" s="50">
        <f>'Plan de acción'!BG54</f>
        <v>1</v>
      </c>
      <c r="I36" s="50">
        <v>2025</v>
      </c>
      <c r="J36" s="50">
        <f>'Plan de acción'!BH54</f>
        <v>0</v>
      </c>
      <c r="K36" s="50">
        <v>2026</v>
      </c>
      <c r="L36" s="50">
        <f>'Plan de acción'!BI54</f>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acción'!BJ54</f>
        <v>0</v>
      </c>
      <c r="E38" s="50">
        <v>2028</v>
      </c>
      <c r="F38" s="50">
        <f>'Plan de acción'!BK54</f>
        <v>1</v>
      </c>
      <c r="G38" s="50">
        <v>2029</v>
      </c>
      <c r="H38" s="50">
        <f>'Plan de acción'!BL54</f>
        <v>0</v>
      </c>
      <c r="I38" s="50">
        <v>2030</v>
      </c>
      <c r="J38" s="50">
        <f>'Plan de acción'!BM54</f>
        <v>1</v>
      </c>
      <c r="K38" s="50">
        <v>2031</v>
      </c>
      <c r="L38" s="50">
        <f>'Plan de acción'!BN54</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acción'!BO54</f>
        <v>1</v>
      </c>
      <c r="E40" s="50">
        <v>2033</v>
      </c>
      <c r="F40" s="50">
        <f>'Plan de acción'!BP54</f>
        <v>0</v>
      </c>
      <c r="G40" s="50">
        <v>2034</v>
      </c>
      <c r="H40" s="50">
        <f>'Plan de acción'!BQ54</f>
        <v>1</v>
      </c>
      <c r="I40" s="50">
        <v>2035</v>
      </c>
      <c r="J40" s="50">
        <f>'Plan de acción'!BR54</f>
        <v>0</v>
      </c>
      <c r="K40" s="50">
        <v>2036</v>
      </c>
      <c r="L40" s="50">
        <f>'Plan de acción'!BS54</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acción'!BT54</f>
        <v>0</v>
      </c>
      <c r="E42" s="50">
        <v>2038</v>
      </c>
      <c r="F42" s="50">
        <f>'Plan de acción'!BU54</f>
        <v>1</v>
      </c>
      <c r="G42" s="50">
        <v>2039</v>
      </c>
      <c r="H42" s="50">
        <f>'Plan de acción'!BV54</f>
        <v>0</v>
      </c>
      <c r="I42" s="50">
        <v>2040</v>
      </c>
      <c r="J42" s="50">
        <f>'Plan de acción'!BW54</f>
        <v>1</v>
      </c>
      <c r="K42" s="50">
        <v>2041</v>
      </c>
      <c r="L42" s="50">
        <f>'Plan de acción'!BX54</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acción'!BY54</f>
        <v>1</v>
      </c>
      <c r="E44" s="50">
        <v>2043</v>
      </c>
      <c r="F44" s="50">
        <f>'Plan de acción'!BZ54</f>
        <v>0</v>
      </c>
      <c r="G44" s="50">
        <v>2044</v>
      </c>
      <c r="H44" s="50">
        <f>'Plan de acción'!CA54</f>
        <v>1</v>
      </c>
      <c r="I44" s="50">
        <v>2045</v>
      </c>
      <c r="J44" s="50">
        <f>'Plan de acción'!CB54</f>
        <v>0</v>
      </c>
      <c r="K44" s="50">
        <v>2046</v>
      </c>
      <c r="L44" s="50">
        <f>'Plan de acción'!CC54</f>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acción'!CD54</f>
        <v>0</v>
      </c>
      <c r="E46" s="50">
        <v>2048</v>
      </c>
      <c r="F46" s="50">
        <f>'Plan de acción'!CE54</f>
        <v>1</v>
      </c>
      <c r="G46" s="50">
        <v>2049</v>
      </c>
      <c r="H46" s="50">
        <f>'Plan de acción'!CF54</f>
        <v>0</v>
      </c>
      <c r="I46" s="50">
        <v>2050</v>
      </c>
      <c r="J46" s="50"/>
      <c r="K46" s="50"/>
      <c r="L46" s="400">
        <f>'Plan de acción'!CG54</f>
        <v>14</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1120</v>
      </c>
      <c r="D52" s="305"/>
      <c r="E52" s="305"/>
      <c r="F52" s="305"/>
      <c r="G52" s="305"/>
      <c r="H52" s="305"/>
      <c r="I52" s="305"/>
      <c r="J52" s="305"/>
      <c r="K52" s="305"/>
      <c r="L52" s="305"/>
      <c r="M52" s="306"/>
    </row>
    <row r="53" spans="1:13" ht="31.5" x14ac:dyDescent="0.25">
      <c r="A53" s="372"/>
      <c r="B53" s="65" t="s">
        <v>704</v>
      </c>
      <c r="C53" s="365" t="s">
        <v>1121</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acción'!FT54</f>
        <v>Cristian Leonardo Franco Díaz</v>
      </c>
      <c r="D56" s="305"/>
      <c r="E56" s="305"/>
      <c r="F56" s="305"/>
      <c r="G56" s="305"/>
      <c r="H56" s="305"/>
      <c r="I56" s="305"/>
      <c r="J56" s="305"/>
      <c r="K56" s="305"/>
      <c r="L56" s="305"/>
      <c r="M56" s="306"/>
    </row>
    <row r="57" spans="1:13" ht="15.75" x14ac:dyDescent="0.25">
      <c r="A57" s="372"/>
      <c r="B57" s="105" t="s">
        <v>676</v>
      </c>
      <c r="C57" s="365" t="s">
        <v>1122</v>
      </c>
      <c r="D57" s="305"/>
      <c r="E57" s="305"/>
      <c r="F57" s="305"/>
      <c r="G57" s="305"/>
      <c r="H57" s="305"/>
      <c r="I57" s="305"/>
      <c r="J57" s="305"/>
      <c r="K57" s="305"/>
      <c r="L57" s="305"/>
      <c r="M57" s="306"/>
    </row>
    <row r="58" spans="1:13" ht="15.75" x14ac:dyDescent="0.25">
      <c r="A58" s="372"/>
      <c r="B58" s="105" t="s">
        <v>678</v>
      </c>
      <c r="C58" s="365" t="str">
        <f>'Plan de acción'!FR54</f>
        <v>Secretaría de Educación Distrital</v>
      </c>
      <c r="D58" s="305"/>
      <c r="E58" s="305"/>
      <c r="F58" s="305"/>
      <c r="G58" s="305"/>
      <c r="H58" s="305"/>
      <c r="I58" s="305"/>
      <c r="J58" s="305"/>
      <c r="K58" s="305"/>
      <c r="L58" s="305"/>
      <c r="M58" s="306"/>
    </row>
    <row r="59" spans="1:13" ht="15.75" x14ac:dyDescent="0.25">
      <c r="A59" s="372"/>
      <c r="B59" s="106" t="s">
        <v>679</v>
      </c>
      <c r="C59" s="365" t="str">
        <f>'Plan de acción'!FS54</f>
        <v>Dirección de Educación Preescolar y Básica</v>
      </c>
      <c r="D59" s="305"/>
      <c r="E59" s="305"/>
      <c r="F59" s="305"/>
      <c r="G59" s="305"/>
      <c r="H59" s="305"/>
      <c r="I59" s="305"/>
      <c r="J59" s="305"/>
      <c r="K59" s="305"/>
      <c r="L59" s="305"/>
      <c r="M59" s="306"/>
    </row>
    <row r="60" spans="1:13" ht="15.75" x14ac:dyDescent="0.25">
      <c r="A60" s="372"/>
      <c r="B60" s="105" t="s">
        <v>680</v>
      </c>
      <c r="C60" s="381" t="str">
        <f>'Plan de acción'!FV54</f>
        <v>cristian.franco@educacionbogota.gov.co</v>
      </c>
      <c r="D60" s="305"/>
      <c r="E60" s="305"/>
      <c r="F60" s="305"/>
      <c r="G60" s="305"/>
      <c r="H60" s="305"/>
      <c r="I60" s="305"/>
      <c r="J60" s="305"/>
      <c r="K60" s="305"/>
      <c r="L60" s="305"/>
      <c r="M60" s="306"/>
    </row>
    <row r="61" spans="1:13" ht="15.75" x14ac:dyDescent="0.25">
      <c r="A61" s="373"/>
      <c r="B61" s="105" t="s">
        <v>681</v>
      </c>
      <c r="C61" s="365" t="str">
        <f>'Plan de acción'!FU54</f>
        <v>(601) 3241000</v>
      </c>
      <c r="D61" s="305"/>
      <c r="E61" s="305"/>
      <c r="F61" s="305"/>
      <c r="G61" s="305"/>
      <c r="H61" s="305"/>
      <c r="I61" s="305"/>
      <c r="J61" s="305"/>
      <c r="K61" s="305"/>
      <c r="L61" s="305"/>
      <c r="M61" s="306"/>
    </row>
    <row r="62" spans="1:13" ht="21.75" customHeight="1" x14ac:dyDescent="0.25">
      <c r="A62" s="371" t="s">
        <v>682</v>
      </c>
      <c r="B62" s="105" t="s">
        <v>683</v>
      </c>
      <c r="C62" s="450" t="s">
        <v>1370</v>
      </c>
      <c r="D62" s="305"/>
      <c r="E62" s="305"/>
      <c r="F62" s="305"/>
      <c r="G62" s="305"/>
      <c r="H62" s="305"/>
      <c r="I62" s="305"/>
      <c r="J62" s="305"/>
      <c r="K62" s="305"/>
      <c r="L62" s="305"/>
      <c r="M62" s="306"/>
    </row>
    <row r="63" spans="1:13" ht="21.75" customHeight="1" x14ac:dyDescent="0.25">
      <c r="A63" s="372"/>
      <c r="B63" s="105" t="s">
        <v>684</v>
      </c>
      <c r="C63" s="450" t="s">
        <v>1123</v>
      </c>
      <c r="D63" s="305"/>
      <c r="E63" s="305"/>
      <c r="F63" s="305"/>
      <c r="G63" s="305"/>
      <c r="H63" s="305"/>
      <c r="I63" s="305"/>
      <c r="J63" s="305"/>
      <c r="K63" s="305"/>
      <c r="L63" s="305"/>
      <c r="M63" s="306"/>
    </row>
    <row r="64" spans="1:13" ht="21.75" customHeight="1" x14ac:dyDescent="0.25">
      <c r="A64" s="374"/>
      <c r="B64" s="107" t="s">
        <v>62</v>
      </c>
      <c r="C64" s="450" t="s">
        <v>1124</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9">
    <mergeCell ref="A56:A61"/>
    <mergeCell ref="A62:A64"/>
    <mergeCell ref="C64:M64"/>
    <mergeCell ref="C65:M65"/>
    <mergeCell ref="L46:M46"/>
    <mergeCell ref="F49:F50"/>
    <mergeCell ref="G49:J50"/>
    <mergeCell ref="L49:M50"/>
    <mergeCell ref="C52:M52"/>
    <mergeCell ref="C53:M53"/>
    <mergeCell ref="C54:M54"/>
    <mergeCell ref="C62:M62"/>
    <mergeCell ref="C63:M63"/>
    <mergeCell ref="C56:M56"/>
    <mergeCell ref="C57:M57"/>
    <mergeCell ref="C58:M58"/>
    <mergeCell ref="A2:A14"/>
    <mergeCell ref="B17:B23"/>
    <mergeCell ref="F22:H22"/>
    <mergeCell ref="B24:B27"/>
    <mergeCell ref="A15:A55"/>
    <mergeCell ref="B31:B33"/>
    <mergeCell ref="B34:B47"/>
    <mergeCell ref="B48:B51"/>
    <mergeCell ref="C16:M16"/>
    <mergeCell ref="J29:L29"/>
    <mergeCell ref="C55:M55"/>
    <mergeCell ref="F9:G9"/>
    <mergeCell ref="L8:M8"/>
    <mergeCell ref="L9:M9"/>
    <mergeCell ref="I9:J9"/>
    <mergeCell ref="C5:M5"/>
    <mergeCell ref="C59:M59"/>
    <mergeCell ref="C60:M60"/>
    <mergeCell ref="C61:M61"/>
    <mergeCell ref="C15:M15"/>
    <mergeCell ref="B1:M1"/>
    <mergeCell ref="C2:M2"/>
    <mergeCell ref="C3:M3"/>
    <mergeCell ref="C4:E4"/>
    <mergeCell ref="I4:M4"/>
    <mergeCell ref="L10:M10"/>
    <mergeCell ref="C11:M11"/>
    <mergeCell ref="C12:M12"/>
    <mergeCell ref="C13:M13"/>
    <mergeCell ref="C14:D14"/>
    <mergeCell ref="F14:M14"/>
    <mergeCell ref="F4:G4"/>
    <mergeCell ref="C6:M6"/>
    <mergeCell ref="C7:D7"/>
    <mergeCell ref="I7:M7"/>
    <mergeCell ref="B8:B10"/>
    <mergeCell ref="C8:D8"/>
    <mergeCell ref="C9:D9"/>
    <mergeCell ref="C10:D10"/>
    <mergeCell ref="F8:G8"/>
    <mergeCell ref="I8:J8"/>
    <mergeCell ref="I10:J10"/>
    <mergeCell ref="F10:G10"/>
  </mergeCells>
  <pageMargins left="0.7" right="0.7" top="0.75" bottom="0.75" header="0" footer="0"/>
  <pageSetup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D966"/>
    <outlinePr summaryBelow="0" summaryRight="0"/>
  </sheetPr>
  <dimension ref="A1:M65"/>
  <sheetViews>
    <sheetView topLeftCell="A18" workbookViewId="0">
      <selection activeCell="B12" sqref="B1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1125</v>
      </c>
      <c r="C1" s="305"/>
      <c r="D1" s="305"/>
      <c r="E1" s="305"/>
      <c r="F1" s="305"/>
      <c r="G1" s="305"/>
      <c r="H1" s="305"/>
      <c r="I1" s="305"/>
      <c r="J1" s="305"/>
      <c r="K1" s="305"/>
      <c r="L1" s="305"/>
      <c r="M1" s="306"/>
    </row>
    <row r="2" spans="1:13" ht="15.75" x14ac:dyDescent="0.25">
      <c r="A2" s="371" t="s">
        <v>588</v>
      </c>
      <c r="B2" s="63" t="s">
        <v>589</v>
      </c>
      <c r="C2" s="365" t="str">
        <f>'Plan de acción'!AR55</f>
        <v>Número de unidades productivas vinculadas a programas, talleres, cursos de fortalecimiento en temas de sostenibilidad ambiental y relacionados.</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66" t="str">
        <f>'Plan de acción'!AY55</f>
        <v>No</v>
      </c>
      <c r="D4" s="67"/>
      <c r="E4" s="68"/>
      <c r="F4" s="362" t="s">
        <v>59</v>
      </c>
      <c r="G4" s="306"/>
      <c r="H4" s="69" t="str">
        <f>'Plan de acción'!AZ55</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acción'!FQ55</f>
        <v>Desarrollo Económico, Industria y Turismo</v>
      </c>
      <c r="D7" s="309"/>
      <c r="E7" s="70"/>
      <c r="F7" s="70"/>
      <c r="G7" s="71"/>
      <c r="H7" s="72" t="s">
        <v>62</v>
      </c>
      <c r="I7" s="365" t="str">
        <f>'Plan de acción'!FR55</f>
        <v>Secretaría Distrital de Desarrollo Económico</v>
      </c>
      <c r="J7" s="305"/>
      <c r="K7" s="305"/>
      <c r="L7" s="305"/>
      <c r="M7" s="306"/>
    </row>
    <row r="8" spans="1:13" ht="15.75" x14ac:dyDescent="0.25">
      <c r="A8" s="372"/>
      <c r="B8" s="359" t="s">
        <v>599</v>
      </c>
      <c r="C8" s="358" t="s">
        <v>10</v>
      </c>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427" t="s">
        <v>1126</v>
      </c>
      <c r="D11" s="305"/>
      <c r="E11" s="305"/>
      <c r="F11" s="305"/>
      <c r="G11" s="305"/>
      <c r="H11" s="305"/>
      <c r="I11" s="305"/>
      <c r="J11" s="305"/>
      <c r="K11" s="305"/>
      <c r="L11" s="305"/>
      <c r="M11" s="306"/>
    </row>
    <row r="12" spans="1:13" ht="74.25" customHeight="1" x14ac:dyDescent="0.25">
      <c r="A12" s="372"/>
      <c r="B12" s="64" t="s">
        <v>692</v>
      </c>
      <c r="C12" s="451" t="s">
        <v>1127</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acción'!AU55</f>
        <v>11. Ciudades y comunidades sostenibles</v>
      </c>
      <c r="D14" s="306"/>
      <c r="E14" s="75" t="s">
        <v>697</v>
      </c>
      <c r="F14" s="365" t="str">
        <f>'Plan de acción'!AV55</f>
        <v>11.b - Implementar Políticas para la Inclusión, la Eficiencia de los Recursos y la Reducción del Riesgo de Desastres</v>
      </c>
      <c r="G14" s="305"/>
      <c r="H14" s="305"/>
      <c r="I14" s="305"/>
      <c r="J14" s="305"/>
      <c r="K14" s="305"/>
      <c r="L14" s="305"/>
      <c r="M14" s="306"/>
    </row>
    <row r="15" spans="1:13" ht="15.75" x14ac:dyDescent="0.25">
      <c r="A15" s="371" t="s">
        <v>605</v>
      </c>
      <c r="B15" s="64" t="s">
        <v>47</v>
      </c>
      <c r="C15" s="365" t="str">
        <f>'Plan de acción'!AW55</f>
        <v>Ambiental Poblacional diferencial / género</v>
      </c>
      <c r="D15" s="305"/>
      <c r="E15" s="305"/>
      <c r="F15" s="305"/>
      <c r="G15" s="305"/>
      <c r="H15" s="305"/>
      <c r="I15" s="305"/>
      <c r="J15" s="305"/>
      <c r="K15" s="305"/>
      <c r="L15" s="305"/>
      <c r="M15" s="306"/>
    </row>
    <row r="16" spans="1:13" ht="15.75" x14ac:dyDescent="0.25">
      <c r="A16" s="372"/>
      <c r="B16" s="65" t="s">
        <v>698</v>
      </c>
      <c r="C16" s="365" t="str">
        <f>'Plan de acción'!AS55</f>
        <v>Sumatoria de unidades productivas vinculadas a programas, talleres, cursos de fortalecimiento en temas de sostenibilidad ambiental y relacionados.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617</v>
      </c>
      <c r="E22" s="79" t="s">
        <v>618</v>
      </c>
      <c r="F22" s="376" t="s">
        <v>1017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acción'!BA55</f>
        <v>ND</v>
      </c>
      <c r="E29" s="47"/>
      <c r="F29" s="79" t="s">
        <v>628</v>
      </c>
      <c r="G29" s="85" t="str">
        <f>'Plan de acción'!BB55</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82">
        <f>'Plan de acción'!BE55</f>
        <v>0</v>
      </c>
      <c r="E36" s="50">
        <v>2023</v>
      </c>
      <c r="F36" s="50">
        <f>'Plan de acción'!BF55</f>
        <v>100</v>
      </c>
      <c r="G36" s="50">
        <v>2024</v>
      </c>
      <c r="H36" s="50">
        <f>'Plan de acción'!BG55</f>
        <v>108</v>
      </c>
      <c r="I36" s="50">
        <v>2025</v>
      </c>
      <c r="J36" s="50">
        <f>'Plan de acción'!BH55</f>
        <v>117</v>
      </c>
      <c r="K36" s="50">
        <v>2026</v>
      </c>
      <c r="L36" s="50">
        <f>'Plan de acción'!BI55</f>
        <v>126</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acción'!BJ55</f>
        <v>132</v>
      </c>
      <c r="E38" s="50">
        <v>2028</v>
      </c>
      <c r="F38" s="50">
        <f>'Plan de acción'!BK55</f>
        <v>143</v>
      </c>
      <c r="G38" s="50">
        <v>2029</v>
      </c>
      <c r="H38" s="50">
        <f>'Plan de acción'!BL55</f>
        <v>154</v>
      </c>
      <c r="I38" s="50">
        <v>2030</v>
      </c>
      <c r="J38" s="50">
        <f>'Plan de acción'!BM55</f>
        <v>167</v>
      </c>
      <c r="K38" s="50">
        <v>2031</v>
      </c>
      <c r="L38" s="50">
        <f>'Plan de acción'!BN55</f>
        <v>175</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acción'!BO55</f>
        <v>189</v>
      </c>
      <c r="E40" s="50">
        <v>2033</v>
      </c>
      <c r="F40" s="50">
        <f>'Plan de acción'!BP55</f>
        <v>204</v>
      </c>
      <c r="G40" s="50">
        <v>2034</v>
      </c>
      <c r="H40" s="50">
        <f>'Plan de acción'!BQ55</f>
        <v>220</v>
      </c>
      <c r="I40" s="50">
        <v>2035</v>
      </c>
      <c r="J40" s="50">
        <f>'Plan de acción'!BR55</f>
        <v>238</v>
      </c>
      <c r="K40" s="50">
        <v>2036</v>
      </c>
      <c r="L40" s="50">
        <f>'Plan de acción'!BS55</f>
        <v>250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acción'!BT55</f>
        <v>270</v>
      </c>
      <c r="E42" s="50">
        <v>2038</v>
      </c>
      <c r="F42" s="50">
        <f>'Plan de acción'!BU55</f>
        <v>292</v>
      </c>
      <c r="G42" s="50">
        <v>2039</v>
      </c>
      <c r="H42" s="50">
        <f>'Plan de acción'!BV55</f>
        <v>306</v>
      </c>
      <c r="I42" s="50">
        <v>2040</v>
      </c>
      <c r="J42" s="50">
        <f>'Plan de acción'!BW55</f>
        <v>331</v>
      </c>
      <c r="K42" s="50">
        <v>2041</v>
      </c>
      <c r="L42" s="50">
        <f>'Plan de acción'!BX55</f>
        <v>357</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acción'!BY55</f>
        <v>386</v>
      </c>
      <c r="E44" s="50">
        <v>2043</v>
      </c>
      <c r="F44" s="50">
        <f>'Plan de acción'!BZ55</f>
        <v>405</v>
      </c>
      <c r="G44" s="50">
        <v>2044</v>
      </c>
      <c r="H44" s="50">
        <f>'Plan de acción'!CA55</f>
        <v>437</v>
      </c>
      <c r="I44" s="50">
        <v>2045</v>
      </c>
      <c r="J44" s="50">
        <f>'Plan de acción'!CB55</f>
        <v>472</v>
      </c>
      <c r="K44" s="50">
        <v>2046</v>
      </c>
      <c r="L44" s="50">
        <f>'Plan de acción'!CC55</f>
        <v>510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acción'!CD55</f>
        <v>536</v>
      </c>
      <c r="E46" s="50">
        <v>2048</v>
      </c>
      <c r="F46" s="50">
        <f>'Plan de acción'!CE55</f>
        <v>578</v>
      </c>
      <c r="G46" s="50">
        <v>2049</v>
      </c>
      <c r="H46" s="50">
        <f>'Plan de acción'!CF55</f>
        <v>625</v>
      </c>
      <c r="I46" s="50">
        <v>2050</v>
      </c>
      <c r="J46" s="50"/>
      <c r="K46" s="50"/>
      <c r="L46" s="400">
        <f>'Plan de acción'!CG55</f>
        <v>7828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t="s">
        <v>788</v>
      </c>
      <c r="H49" s="318"/>
      <c r="I49" s="318"/>
      <c r="J49" s="311"/>
      <c r="K49" s="101" t="s">
        <v>668</v>
      </c>
      <c r="L49" s="380"/>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1128</v>
      </c>
      <c r="D52" s="305"/>
      <c r="E52" s="305"/>
      <c r="F52" s="305"/>
      <c r="G52" s="305"/>
      <c r="H52" s="305"/>
      <c r="I52" s="305"/>
      <c r="J52" s="305"/>
      <c r="K52" s="305"/>
      <c r="L52" s="305"/>
      <c r="M52" s="306"/>
    </row>
    <row r="53" spans="1:13" ht="31.5" x14ac:dyDescent="0.25">
      <c r="A53" s="372"/>
      <c r="B53" s="65" t="s">
        <v>704</v>
      </c>
      <c r="C53" s="365" t="s">
        <v>1128</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acción'!FT55</f>
        <v>Mónica Eliana Flórez Bustamante</v>
      </c>
      <c r="D56" s="305"/>
      <c r="E56" s="305"/>
      <c r="F56" s="305"/>
      <c r="G56" s="305"/>
      <c r="H56" s="305"/>
      <c r="I56" s="305"/>
      <c r="J56" s="305"/>
      <c r="K56" s="305"/>
      <c r="L56" s="305"/>
      <c r="M56" s="306"/>
    </row>
    <row r="57" spans="1:13" ht="15.75" x14ac:dyDescent="0.25">
      <c r="A57" s="372"/>
      <c r="B57" s="105" t="s">
        <v>676</v>
      </c>
      <c r="C57" s="365" t="s">
        <v>1129</v>
      </c>
      <c r="D57" s="305"/>
      <c r="E57" s="305"/>
      <c r="F57" s="305"/>
      <c r="G57" s="305"/>
      <c r="H57" s="305"/>
      <c r="I57" s="305"/>
      <c r="J57" s="305"/>
      <c r="K57" s="305"/>
      <c r="L57" s="305"/>
      <c r="M57" s="306"/>
    </row>
    <row r="58" spans="1:13" ht="15.75" x14ac:dyDescent="0.25">
      <c r="A58" s="372"/>
      <c r="B58" s="105" t="s">
        <v>678</v>
      </c>
      <c r="C58" s="365" t="str">
        <f>'Plan de acción'!FR55</f>
        <v>Secretaría Distrital de Desarrollo Económico</v>
      </c>
      <c r="D58" s="305"/>
      <c r="E58" s="305"/>
      <c r="F58" s="305"/>
      <c r="G58" s="305"/>
      <c r="H58" s="305"/>
      <c r="I58" s="305"/>
      <c r="J58" s="305"/>
      <c r="K58" s="305"/>
      <c r="L58" s="305"/>
      <c r="M58" s="306"/>
    </row>
    <row r="59" spans="1:13" ht="15.75" x14ac:dyDescent="0.25">
      <c r="A59" s="372"/>
      <c r="B59" s="106" t="s">
        <v>679</v>
      </c>
      <c r="C59" s="365" t="str">
        <f>'Plan de acción'!FS55</f>
        <v>Subdirección de Emprendimiento y Negocios</v>
      </c>
      <c r="D59" s="305"/>
      <c r="E59" s="305"/>
      <c r="F59" s="305"/>
      <c r="G59" s="305"/>
      <c r="H59" s="305"/>
      <c r="I59" s="305"/>
      <c r="J59" s="305"/>
      <c r="K59" s="305"/>
      <c r="L59" s="305"/>
      <c r="M59" s="306"/>
    </row>
    <row r="60" spans="1:13" ht="15.75" x14ac:dyDescent="0.25">
      <c r="A60" s="372"/>
      <c r="B60" s="105" t="s">
        <v>680</v>
      </c>
      <c r="C60" s="381" t="str">
        <f>'Plan de acción'!FV55</f>
        <v>emprendimientoynegocios@desarrolloeconomico.gov.co</v>
      </c>
      <c r="D60" s="305"/>
      <c r="E60" s="305"/>
      <c r="F60" s="305"/>
      <c r="G60" s="305"/>
      <c r="H60" s="305"/>
      <c r="I60" s="305"/>
      <c r="J60" s="305"/>
      <c r="K60" s="305"/>
      <c r="L60" s="305"/>
      <c r="M60" s="306"/>
    </row>
    <row r="61" spans="1:13" ht="15.75" x14ac:dyDescent="0.25">
      <c r="A61" s="373"/>
      <c r="B61" s="105" t="s">
        <v>681</v>
      </c>
      <c r="C61" s="365">
        <v>6013693777</v>
      </c>
      <c r="D61" s="305"/>
      <c r="E61" s="305"/>
      <c r="F61" s="305"/>
      <c r="G61" s="305"/>
      <c r="H61" s="305"/>
      <c r="I61" s="305"/>
      <c r="J61" s="305"/>
      <c r="K61" s="305"/>
      <c r="L61" s="305"/>
      <c r="M61" s="306"/>
    </row>
    <row r="62" spans="1:13" ht="21.75" customHeight="1" x14ac:dyDescent="0.25">
      <c r="A62" s="371" t="s">
        <v>682</v>
      </c>
      <c r="B62" s="105" t="s">
        <v>683</v>
      </c>
      <c r="C62" s="365" t="s">
        <v>1382</v>
      </c>
      <c r="D62" s="305"/>
      <c r="E62" s="305"/>
      <c r="F62" s="305"/>
      <c r="G62" s="305"/>
      <c r="H62" s="305"/>
      <c r="I62" s="305"/>
      <c r="J62" s="305"/>
      <c r="K62" s="305"/>
      <c r="L62" s="305"/>
      <c r="M62" s="306"/>
    </row>
    <row r="63" spans="1:13" ht="21.75" customHeight="1" x14ac:dyDescent="0.25">
      <c r="A63" s="372"/>
      <c r="B63" s="105" t="s">
        <v>684</v>
      </c>
      <c r="C63" s="365" t="s">
        <v>1383</v>
      </c>
      <c r="D63" s="305"/>
      <c r="E63" s="305"/>
      <c r="F63" s="305"/>
      <c r="G63" s="305"/>
      <c r="H63" s="305"/>
      <c r="I63" s="305"/>
      <c r="J63" s="305"/>
      <c r="K63" s="305"/>
      <c r="L63" s="305"/>
      <c r="M63" s="306"/>
    </row>
    <row r="64" spans="1:13" ht="21.75" customHeight="1" x14ac:dyDescent="0.25">
      <c r="A64" s="374"/>
      <c r="B64" s="107" t="s">
        <v>62</v>
      </c>
      <c r="C64" s="365" t="s">
        <v>1130</v>
      </c>
      <c r="D64" s="305"/>
      <c r="E64" s="305"/>
      <c r="F64" s="305"/>
      <c r="G64" s="305"/>
      <c r="H64" s="305"/>
      <c r="I64" s="305"/>
      <c r="J64" s="305"/>
      <c r="K64" s="305"/>
      <c r="L64" s="305"/>
      <c r="M64" s="306"/>
    </row>
    <row r="65" spans="1:13" ht="15.75" x14ac:dyDescent="0.25">
      <c r="A65" s="108" t="s">
        <v>686</v>
      </c>
      <c r="B65" s="65"/>
      <c r="C65" s="358" t="s">
        <v>1131</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3C47D"/>
    <outlinePr summaryBelow="0" summaryRight="0"/>
  </sheetPr>
  <dimension ref="A1:M65"/>
  <sheetViews>
    <sheetView topLeftCell="A22" workbookViewId="0">
      <selection activeCell="C56" sqref="C56:M56"/>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1132</v>
      </c>
      <c r="C1" s="305"/>
      <c r="D1" s="305"/>
      <c r="E1" s="305"/>
      <c r="F1" s="305"/>
      <c r="G1" s="305"/>
      <c r="H1" s="305"/>
      <c r="I1" s="305"/>
      <c r="J1" s="305"/>
      <c r="K1" s="305"/>
      <c r="L1" s="305"/>
      <c r="M1" s="306"/>
    </row>
    <row r="2" spans="1:13" ht="15.75" x14ac:dyDescent="0.25">
      <c r="A2" s="371" t="s">
        <v>588</v>
      </c>
      <c r="B2" s="63" t="s">
        <v>589</v>
      </c>
      <c r="C2" s="365" t="str">
        <f>'Plan de acción'!AR56</f>
        <v>Porcentaje de avance en la construcción de la guía para la definición e identificación de empleos verdes construida conjuntamente con la Secretaría Distrital de Ambiente.</v>
      </c>
      <c r="D2" s="305"/>
      <c r="E2" s="305"/>
      <c r="F2" s="305"/>
      <c r="G2" s="305"/>
      <c r="H2" s="305"/>
      <c r="I2" s="305"/>
      <c r="J2" s="305"/>
      <c r="K2" s="305"/>
      <c r="L2" s="305"/>
      <c r="M2" s="306"/>
    </row>
    <row r="3" spans="1:13" ht="63" x14ac:dyDescent="0.25">
      <c r="A3" s="372"/>
      <c r="B3" s="64" t="s">
        <v>688</v>
      </c>
      <c r="C3" s="365" t="s">
        <v>1061</v>
      </c>
      <c r="D3" s="305"/>
      <c r="E3" s="305"/>
      <c r="F3" s="305"/>
      <c r="G3" s="305"/>
      <c r="H3" s="305"/>
      <c r="I3" s="305"/>
      <c r="J3" s="305"/>
      <c r="K3" s="305"/>
      <c r="L3" s="305"/>
      <c r="M3" s="306"/>
    </row>
    <row r="4" spans="1:13" ht="15.75" x14ac:dyDescent="0.25">
      <c r="A4" s="372"/>
      <c r="B4" s="65" t="s">
        <v>58</v>
      </c>
      <c r="C4" s="66" t="str">
        <f>'Plan de acción'!AY56</f>
        <v>No</v>
      </c>
      <c r="D4" s="67"/>
      <c r="E4" s="68"/>
      <c r="F4" s="362" t="s">
        <v>59</v>
      </c>
      <c r="G4" s="306"/>
      <c r="H4" s="69" t="str">
        <f>'Plan de acción'!AZ56</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acción'!FQ56</f>
        <v>Desarrollo Económico, Industria y Turismo</v>
      </c>
      <c r="D7" s="309"/>
      <c r="E7" s="70"/>
      <c r="F7" s="70"/>
      <c r="G7" s="71"/>
      <c r="H7" s="72" t="s">
        <v>62</v>
      </c>
      <c r="I7" s="365" t="str">
        <f>'Plan de acción'!FR56</f>
        <v>Secretaría Distrital de Desarrollo Económico</v>
      </c>
      <c r="J7" s="305"/>
      <c r="K7" s="305"/>
      <c r="L7" s="305"/>
      <c r="M7" s="306"/>
    </row>
    <row r="8" spans="1:13" ht="15.75" x14ac:dyDescent="0.25">
      <c r="A8" s="372"/>
      <c r="B8" s="359" t="s">
        <v>599</v>
      </c>
      <c r="C8" s="437"/>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78" customHeight="1" x14ac:dyDescent="0.25">
      <c r="A11" s="372"/>
      <c r="B11" s="65" t="s">
        <v>603</v>
      </c>
      <c r="C11" s="427" t="s">
        <v>1133</v>
      </c>
      <c r="D11" s="305"/>
      <c r="E11" s="305"/>
      <c r="F11" s="305"/>
      <c r="G11" s="305"/>
      <c r="H11" s="305"/>
      <c r="I11" s="305"/>
      <c r="J11" s="305"/>
      <c r="K11" s="305"/>
      <c r="L11" s="305"/>
      <c r="M11" s="306"/>
    </row>
    <row r="12" spans="1:13" ht="93" customHeight="1" x14ac:dyDescent="0.25">
      <c r="A12" s="372"/>
      <c r="B12" s="65" t="s">
        <v>692</v>
      </c>
      <c r="C12" s="427" t="s">
        <v>1134</v>
      </c>
      <c r="D12" s="305"/>
      <c r="E12" s="305"/>
      <c r="F12" s="305"/>
      <c r="G12" s="305"/>
      <c r="H12" s="305"/>
      <c r="I12" s="305"/>
      <c r="J12" s="305"/>
      <c r="K12" s="305"/>
      <c r="L12" s="305"/>
      <c r="M12" s="306"/>
    </row>
    <row r="13" spans="1:13" ht="63" x14ac:dyDescent="0.25">
      <c r="A13" s="372"/>
      <c r="B13" s="65" t="s">
        <v>694</v>
      </c>
      <c r="C13" s="365" t="s">
        <v>1066</v>
      </c>
      <c r="D13" s="305"/>
      <c r="E13" s="305"/>
      <c r="F13" s="305"/>
      <c r="G13" s="305"/>
      <c r="H13" s="305"/>
      <c r="I13" s="305"/>
      <c r="J13" s="305"/>
      <c r="K13" s="305"/>
      <c r="L13" s="305"/>
      <c r="M13" s="306"/>
    </row>
    <row r="14" spans="1:13" ht="47.25" x14ac:dyDescent="0.25">
      <c r="A14" s="374"/>
      <c r="B14" s="63" t="s">
        <v>696</v>
      </c>
      <c r="C14" s="364" t="str">
        <f>'Plan de acción'!AU56</f>
        <v>8. Trabajo decente y crecimiento económico</v>
      </c>
      <c r="D14" s="306"/>
      <c r="E14" s="75" t="s">
        <v>697</v>
      </c>
      <c r="F14" s="365" t="str">
        <f>'Plan de acción'!AV56</f>
        <v>8.5 - Trabajo decente e igualdad de remuneración</v>
      </c>
      <c r="G14" s="305"/>
      <c r="H14" s="305"/>
      <c r="I14" s="305"/>
      <c r="J14" s="305"/>
      <c r="K14" s="305"/>
      <c r="L14" s="305"/>
      <c r="M14" s="306"/>
    </row>
    <row r="15" spans="1:13" ht="15.75" x14ac:dyDescent="0.25">
      <c r="A15" s="371" t="s">
        <v>605</v>
      </c>
      <c r="B15" s="64" t="s">
        <v>47</v>
      </c>
      <c r="C15" s="365" t="str">
        <f>'Plan de acción'!AW56</f>
        <v>Ambiental
 Género</v>
      </c>
      <c r="D15" s="305"/>
      <c r="E15" s="305"/>
      <c r="F15" s="305"/>
      <c r="G15" s="305"/>
      <c r="H15" s="305"/>
      <c r="I15" s="305"/>
      <c r="J15" s="305"/>
      <c r="K15" s="305"/>
      <c r="L15" s="305"/>
      <c r="M15" s="306"/>
    </row>
    <row r="16" spans="1:13" ht="15.75" x14ac:dyDescent="0.25">
      <c r="A16" s="372"/>
      <c r="B16" s="65" t="s">
        <v>698</v>
      </c>
      <c r="C16" s="365" t="str">
        <f>'Plan de acción'!AS56</f>
        <v>(Fases de la guia implementadas/fases totales de la estrategia)*100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t="s">
        <v>617</v>
      </c>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acción'!BA56</f>
        <v>ND</v>
      </c>
      <c r="E29" s="47"/>
      <c r="F29" s="79" t="s">
        <v>628</v>
      </c>
      <c r="G29" s="85" t="str">
        <f>'Plan de acción'!BB56</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acción'!BE56</f>
        <v>0</v>
      </c>
      <c r="E36" s="50">
        <v>2023</v>
      </c>
      <c r="F36" s="112" t="str">
        <f>'Plan de acción'!BF56</f>
        <v>33,33%</v>
      </c>
      <c r="G36" s="50">
        <v>2024</v>
      </c>
      <c r="H36" s="112">
        <f>'Plan de acción'!BG56</f>
        <v>0.5</v>
      </c>
      <c r="I36" s="50">
        <v>2025</v>
      </c>
      <c r="J36" s="112" t="str">
        <f>'Plan de acción'!BH56</f>
        <v>66,66%</v>
      </c>
      <c r="K36" s="50">
        <v>2026</v>
      </c>
      <c r="L36" s="112" t="str">
        <f>'Plan de acción'!BI56</f>
        <v>74,9%</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t="str">
        <f>'Plan de acción'!BJ56</f>
        <v>83,2%</v>
      </c>
      <c r="E38" s="50">
        <v>2028</v>
      </c>
      <c r="F38" s="112" t="str">
        <f>'Plan de acción'!BK56</f>
        <v>91,5%</v>
      </c>
      <c r="G38" s="50">
        <v>2029</v>
      </c>
      <c r="H38" s="112">
        <f>'Plan de acción'!BL56</f>
        <v>1</v>
      </c>
      <c r="I38" s="50">
        <v>2030</v>
      </c>
      <c r="J38" s="112">
        <f>'Plan de acción'!BM56</f>
        <v>0</v>
      </c>
      <c r="K38" s="50">
        <v>2031</v>
      </c>
      <c r="L38" s="112">
        <f>'Plan de acción'!BN56</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acción'!BO56</f>
        <v>0</v>
      </c>
      <c r="E40" s="50">
        <v>2033</v>
      </c>
      <c r="F40" s="112">
        <f>'Plan de acción'!BP56</f>
        <v>0</v>
      </c>
      <c r="G40" s="50">
        <v>2034</v>
      </c>
      <c r="H40" s="112">
        <f>'Plan de acción'!BQ56</f>
        <v>0</v>
      </c>
      <c r="I40" s="50">
        <v>2035</v>
      </c>
      <c r="J40" s="112">
        <f>'Plan de acción'!BR56</f>
        <v>0</v>
      </c>
      <c r="K40" s="50">
        <v>2036</v>
      </c>
      <c r="L40" s="112">
        <f>'Plan de acción'!BS56</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acción'!BT56</f>
        <v>0</v>
      </c>
      <c r="E42" s="50">
        <v>2038</v>
      </c>
      <c r="F42" s="112">
        <f>'Plan de acción'!BU56</f>
        <v>0</v>
      </c>
      <c r="G42" s="50">
        <v>2039</v>
      </c>
      <c r="H42" s="112">
        <f>'Plan de acción'!BV56</f>
        <v>0</v>
      </c>
      <c r="I42" s="50">
        <v>2040</v>
      </c>
      <c r="J42" s="112">
        <f>'Plan de acción'!BW56</f>
        <v>0</v>
      </c>
      <c r="K42" s="50">
        <v>2041</v>
      </c>
      <c r="L42" s="112">
        <f>'Plan de acción'!BX56</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acción'!BY56</f>
        <v>0</v>
      </c>
      <c r="E44" s="50">
        <v>2043</v>
      </c>
      <c r="F44" s="112">
        <f>'Plan de acción'!BZ56</f>
        <v>0</v>
      </c>
      <c r="G44" s="50">
        <v>2044</v>
      </c>
      <c r="H44" s="112">
        <f>'Plan de acción'!CA56</f>
        <v>0</v>
      </c>
      <c r="I44" s="50">
        <v>2045</v>
      </c>
      <c r="J44" s="112">
        <f>'Plan de acción'!CB56</f>
        <v>0</v>
      </c>
      <c r="K44" s="50">
        <v>2046</v>
      </c>
      <c r="L44" s="112">
        <f>'Plan de acción'!CC56</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acción'!CD56</f>
        <v>0</v>
      </c>
      <c r="E46" s="50">
        <v>2048</v>
      </c>
      <c r="F46" s="112">
        <f>'Plan de acción'!CE56</f>
        <v>0</v>
      </c>
      <c r="G46" s="50">
        <v>2049</v>
      </c>
      <c r="H46" s="112">
        <f>'Plan de acción'!CF56</f>
        <v>0</v>
      </c>
      <c r="I46" s="50">
        <v>2050</v>
      </c>
      <c r="J46" s="112"/>
      <c r="K46" s="50"/>
      <c r="L46" s="384">
        <f>'Plan de acción'!CG56</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1135</v>
      </c>
      <c r="D52" s="305"/>
      <c r="E52" s="305"/>
      <c r="F52" s="305"/>
      <c r="G52" s="305"/>
      <c r="H52" s="305"/>
      <c r="I52" s="305"/>
      <c r="J52" s="305"/>
      <c r="K52" s="305"/>
      <c r="L52" s="305"/>
      <c r="M52" s="306"/>
    </row>
    <row r="53" spans="1:13" ht="31.5" x14ac:dyDescent="0.25">
      <c r="A53" s="372"/>
      <c r="B53" s="65" t="s">
        <v>704</v>
      </c>
      <c r="C53" s="365" t="s">
        <v>1136</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acción'!FT56</f>
        <v>Bibiana Quiroga Forero</v>
      </c>
      <c r="D56" s="305"/>
      <c r="E56" s="305"/>
      <c r="F56" s="305"/>
      <c r="G56" s="305"/>
      <c r="H56" s="305"/>
      <c r="I56" s="305"/>
      <c r="J56" s="305"/>
      <c r="K56" s="305"/>
      <c r="L56" s="305"/>
      <c r="M56" s="306"/>
    </row>
    <row r="57" spans="1:13" ht="15.75" x14ac:dyDescent="0.25">
      <c r="A57" s="372"/>
      <c r="B57" s="105" t="s">
        <v>676</v>
      </c>
      <c r="C57" s="365" t="s">
        <v>1137</v>
      </c>
      <c r="D57" s="305"/>
      <c r="E57" s="305"/>
      <c r="F57" s="305"/>
      <c r="G57" s="305"/>
      <c r="H57" s="305"/>
      <c r="I57" s="305"/>
      <c r="J57" s="305"/>
      <c r="K57" s="305"/>
      <c r="L57" s="305"/>
      <c r="M57" s="306"/>
    </row>
    <row r="58" spans="1:13" ht="15.75" x14ac:dyDescent="0.25">
      <c r="A58" s="372"/>
      <c r="B58" s="105" t="s">
        <v>678</v>
      </c>
      <c r="C58" s="365" t="str">
        <f>'Plan de acción'!FR56</f>
        <v>Secretaría Distrital de Desarrollo Económico</v>
      </c>
      <c r="D58" s="305"/>
      <c r="E58" s="305"/>
      <c r="F58" s="305"/>
      <c r="G58" s="305"/>
      <c r="H58" s="305"/>
      <c r="I58" s="305"/>
      <c r="J58" s="305"/>
      <c r="K58" s="305"/>
      <c r="L58" s="305"/>
      <c r="M58" s="306"/>
    </row>
    <row r="59" spans="1:13" ht="15.75" x14ac:dyDescent="0.25">
      <c r="A59" s="372"/>
      <c r="B59" s="106" t="s">
        <v>679</v>
      </c>
      <c r="C59" s="365" t="str">
        <f>'Plan de acción'!FS56</f>
        <v>Subdirección de Empleo y Formación</v>
      </c>
      <c r="D59" s="305"/>
      <c r="E59" s="305"/>
      <c r="F59" s="305"/>
      <c r="G59" s="305"/>
      <c r="H59" s="305"/>
      <c r="I59" s="305"/>
      <c r="J59" s="305"/>
      <c r="K59" s="305"/>
      <c r="L59" s="305"/>
      <c r="M59" s="306"/>
    </row>
    <row r="60" spans="1:13" ht="15.75" x14ac:dyDescent="0.25">
      <c r="A60" s="372"/>
      <c r="B60" s="105" t="s">
        <v>680</v>
      </c>
      <c r="C60" s="381" t="str">
        <f>'Plan de acción'!FV56</f>
        <v>contactenos@desarrolloeconomico.gov.co</v>
      </c>
      <c r="D60" s="305"/>
      <c r="E60" s="305"/>
      <c r="F60" s="305"/>
      <c r="G60" s="305"/>
      <c r="H60" s="305"/>
      <c r="I60" s="305"/>
      <c r="J60" s="305"/>
      <c r="K60" s="305"/>
      <c r="L60" s="305"/>
      <c r="M60" s="306"/>
    </row>
    <row r="61" spans="1:13" ht="15.75" x14ac:dyDescent="0.25">
      <c r="A61" s="373"/>
      <c r="B61" s="105" t="s">
        <v>681</v>
      </c>
      <c r="C61" s="365"/>
      <c r="D61" s="305"/>
      <c r="E61" s="305"/>
      <c r="F61" s="305"/>
      <c r="G61" s="305"/>
      <c r="H61" s="305"/>
      <c r="I61" s="305"/>
      <c r="J61" s="305"/>
      <c r="K61" s="305"/>
      <c r="L61" s="305"/>
      <c r="M61" s="306"/>
    </row>
    <row r="62" spans="1:13" ht="21.75" customHeight="1" x14ac:dyDescent="0.25">
      <c r="A62" s="371" t="s">
        <v>682</v>
      </c>
      <c r="B62" s="105" t="s">
        <v>683</v>
      </c>
      <c r="C62" s="365" t="s">
        <v>1382</v>
      </c>
      <c r="D62" s="305"/>
      <c r="E62" s="305"/>
      <c r="F62" s="305"/>
      <c r="G62" s="305"/>
      <c r="H62" s="305"/>
      <c r="I62" s="305"/>
      <c r="J62" s="305"/>
      <c r="K62" s="305"/>
      <c r="L62" s="305"/>
      <c r="M62" s="306"/>
    </row>
    <row r="63" spans="1:13" ht="21.75" customHeight="1" x14ac:dyDescent="0.25">
      <c r="A63" s="372"/>
      <c r="B63" s="105" t="s">
        <v>684</v>
      </c>
      <c r="C63" s="365" t="s">
        <v>1384</v>
      </c>
      <c r="D63" s="305"/>
      <c r="E63" s="305"/>
      <c r="F63" s="305"/>
      <c r="G63" s="305"/>
      <c r="H63" s="305"/>
      <c r="I63" s="305"/>
      <c r="J63" s="305"/>
      <c r="K63" s="305"/>
      <c r="L63" s="305"/>
      <c r="M63" s="306"/>
    </row>
    <row r="64" spans="1:13" ht="21.75" customHeight="1" x14ac:dyDescent="0.25">
      <c r="A64" s="374"/>
      <c r="B64" s="107" t="s">
        <v>62</v>
      </c>
      <c r="C64" s="365" t="s">
        <v>1130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3C47D"/>
    <outlinePr summaryBelow="0" summaryRight="0"/>
  </sheetPr>
  <dimension ref="A1:M65"/>
  <sheetViews>
    <sheetView topLeftCell="A5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183"/>
      <c r="B1" s="465" t="s">
        <v>1138</v>
      </c>
      <c r="C1" s="305"/>
      <c r="D1" s="305"/>
      <c r="E1" s="305"/>
      <c r="F1" s="305"/>
      <c r="G1" s="305"/>
      <c r="H1" s="305"/>
      <c r="I1" s="305"/>
      <c r="J1" s="305"/>
      <c r="K1" s="305"/>
      <c r="L1" s="305"/>
      <c r="M1" s="306"/>
    </row>
    <row r="2" spans="1:13" ht="15.75" x14ac:dyDescent="0.25">
      <c r="A2" s="371" t="s">
        <v>588</v>
      </c>
      <c r="B2" s="184" t="s">
        <v>589</v>
      </c>
      <c r="C2" s="388" t="s">
        <v>482</v>
      </c>
      <c r="D2" s="305"/>
      <c r="E2" s="305"/>
      <c r="F2" s="305"/>
      <c r="G2" s="305"/>
      <c r="H2" s="305"/>
      <c r="I2" s="305"/>
      <c r="J2" s="305"/>
      <c r="K2" s="305"/>
      <c r="L2" s="305"/>
      <c r="M2" s="306"/>
    </row>
    <row r="3" spans="1:13" ht="63" x14ac:dyDescent="0.25">
      <c r="A3" s="372"/>
      <c r="B3" s="185" t="s">
        <v>688</v>
      </c>
      <c r="C3" s="365" t="s">
        <v>1061</v>
      </c>
      <c r="D3" s="305"/>
      <c r="E3" s="305"/>
      <c r="F3" s="305"/>
      <c r="G3" s="305"/>
      <c r="H3" s="305"/>
      <c r="I3" s="305"/>
      <c r="J3" s="305"/>
      <c r="K3" s="305"/>
      <c r="L3" s="305"/>
      <c r="M3" s="306"/>
    </row>
    <row r="4" spans="1:13" ht="15.75" x14ac:dyDescent="0.25">
      <c r="A4" s="372"/>
      <c r="B4" s="186" t="s">
        <v>58</v>
      </c>
      <c r="C4" s="187" t="s">
        <v>666</v>
      </c>
      <c r="D4" s="188"/>
      <c r="E4" s="189"/>
      <c r="F4" s="454" t="s">
        <v>1139</v>
      </c>
      <c r="G4" s="306"/>
      <c r="H4" s="190">
        <v>457</v>
      </c>
      <c r="I4" s="358"/>
      <c r="J4" s="357"/>
      <c r="K4" s="357"/>
      <c r="L4" s="357"/>
      <c r="M4" s="342"/>
    </row>
    <row r="5" spans="1:13" ht="31.5" x14ac:dyDescent="0.25">
      <c r="A5" s="372"/>
      <c r="B5" s="186" t="s">
        <v>593</v>
      </c>
      <c r="C5" s="406" t="s">
        <v>1140</v>
      </c>
      <c r="D5" s="305"/>
      <c r="E5" s="305"/>
      <c r="F5" s="305"/>
      <c r="G5" s="305"/>
      <c r="H5" s="305"/>
      <c r="I5" s="305"/>
      <c r="J5" s="305"/>
      <c r="K5" s="305"/>
      <c r="L5" s="305"/>
      <c r="M5" s="306"/>
    </row>
    <row r="6" spans="1:13" ht="15.75" x14ac:dyDescent="0.25">
      <c r="A6" s="372"/>
      <c r="B6" s="186" t="s">
        <v>595</v>
      </c>
      <c r="C6" s="387" t="s">
        <v>1141</v>
      </c>
      <c r="D6" s="305"/>
      <c r="E6" s="305"/>
      <c r="F6" s="305"/>
      <c r="G6" s="305"/>
      <c r="H6" s="305"/>
      <c r="I6" s="305"/>
      <c r="J6" s="305"/>
      <c r="K6" s="305"/>
      <c r="L6" s="305"/>
      <c r="M6" s="306"/>
    </row>
    <row r="7" spans="1:13" ht="15.75" x14ac:dyDescent="0.25">
      <c r="A7" s="372"/>
      <c r="B7" s="186" t="s">
        <v>597</v>
      </c>
      <c r="C7" s="388" t="s">
        <v>8</v>
      </c>
      <c r="D7" s="309"/>
      <c r="E7" s="191"/>
      <c r="F7" s="191"/>
      <c r="G7" s="192"/>
      <c r="H7" s="193" t="s">
        <v>62</v>
      </c>
      <c r="I7" s="388" t="s">
        <v>10</v>
      </c>
      <c r="J7" s="305"/>
      <c r="K7" s="305"/>
      <c r="L7" s="305"/>
      <c r="M7" s="306"/>
    </row>
    <row r="8" spans="1:13" ht="15.75" x14ac:dyDescent="0.25">
      <c r="A8" s="372"/>
      <c r="B8" s="452" t="s">
        <v>599</v>
      </c>
      <c r="C8" s="358"/>
      <c r="D8" s="346"/>
      <c r="E8" s="194"/>
      <c r="F8" s="358"/>
      <c r="G8" s="346"/>
      <c r="H8" s="194"/>
      <c r="I8" s="358"/>
      <c r="J8" s="346"/>
      <c r="K8" s="195"/>
      <c r="L8" s="358"/>
      <c r="M8" s="342"/>
    </row>
    <row r="9" spans="1:13" ht="15.75" x14ac:dyDescent="0.25">
      <c r="A9" s="372"/>
      <c r="B9" s="300"/>
      <c r="C9" s="453" t="s">
        <v>62</v>
      </c>
      <c r="D9" s="361"/>
      <c r="E9" s="195"/>
      <c r="F9" s="453" t="s">
        <v>62</v>
      </c>
      <c r="G9" s="361"/>
      <c r="H9" s="195"/>
      <c r="I9" s="453" t="s">
        <v>62</v>
      </c>
      <c r="J9" s="361"/>
      <c r="K9" s="195"/>
      <c r="L9" s="453" t="s">
        <v>62</v>
      </c>
      <c r="M9" s="363"/>
    </row>
    <row r="10" spans="1:13" ht="15.75" x14ac:dyDescent="0.25">
      <c r="A10" s="372"/>
      <c r="B10" s="301"/>
      <c r="C10" s="358"/>
      <c r="D10" s="346"/>
      <c r="E10" s="196"/>
      <c r="F10" s="358"/>
      <c r="G10" s="346"/>
      <c r="H10" s="196"/>
      <c r="I10" s="358"/>
      <c r="J10" s="346"/>
      <c r="K10" s="196"/>
      <c r="L10" s="358"/>
      <c r="M10" s="342"/>
    </row>
    <row r="11" spans="1:13" ht="135" customHeight="1" x14ac:dyDescent="0.25">
      <c r="A11" s="372"/>
      <c r="B11" s="186" t="s">
        <v>603</v>
      </c>
      <c r="C11" s="451" t="s">
        <v>1142</v>
      </c>
      <c r="D11" s="305"/>
      <c r="E11" s="305"/>
      <c r="F11" s="305"/>
      <c r="G11" s="305"/>
      <c r="H11" s="305"/>
      <c r="I11" s="305"/>
      <c r="J11" s="305"/>
      <c r="K11" s="305"/>
      <c r="L11" s="305"/>
      <c r="M11" s="306"/>
    </row>
    <row r="12" spans="1:13" ht="122.25" customHeight="1" x14ac:dyDescent="0.25">
      <c r="A12" s="372"/>
      <c r="B12" s="186" t="s">
        <v>692</v>
      </c>
      <c r="C12" s="459" t="s">
        <v>1143</v>
      </c>
      <c r="D12" s="305"/>
      <c r="E12" s="305"/>
      <c r="F12" s="305"/>
      <c r="G12" s="305"/>
      <c r="H12" s="305"/>
      <c r="I12" s="305"/>
      <c r="J12" s="305"/>
      <c r="K12" s="305"/>
      <c r="L12" s="305"/>
      <c r="M12" s="306"/>
    </row>
    <row r="13" spans="1:13" ht="63" x14ac:dyDescent="0.25">
      <c r="A13" s="372"/>
      <c r="B13" s="186" t="s">
        <v>694</v>
      </c>
      <c r="C13" s="395" t="s">
        <v>1066</v>
      </c>
      <c r="D13" s="305"/>
      <c r="E13" s="305"/>
      <c r="F13" s="305"/>
      <c r="G13" s="305"/>
      <c r="H13" s="305"/>
      <c r="I13" s="305"/>
      <c r="J13" s="305"/>
      <c r="K13" s="305"/>
      <c r="L13" s="305"/>
      <c r="M13" s="306"/>
    </row>
    <row r="14" spans="1:13" ht="47.25" x14ac:dyDescent="0.25">
      <c r="A14" s="374"/>
      <c r="B14" s="184" t="s">
        <v>696</v>
      </c>
      <c r="C14" s="460" t="str">
        <f>'Plan de acción'!AU57</f>
        <v>2. Hambre cero
 3. Salud y bienestar
 4. Educación de calidad
 8. Trabajo decente y crecimiento económico
 9. Industria, innovación e infraestructura
 11. Ciudades y comunidades sostenibles
 13. Acción por el clima
 15. Vida de ecosistemas terrestres</v>
      </c>
      <c r="D14" s="306"/>
      <c r="E14" s="197" t="s">
        <v>697</v>
      </c>
      <c r="F14" s="461" t="str">
        <f>'Plan de acción'!AV57</f>
        <v>2.3 - Duplicar la productividad y los ingresos de pequeños productores de alimentos
 3d  - Mejorar los sistemas de alerta temprana para los riesgos a la salud mundial
 4.7 - Educación para la Ciudadanía Global
 8.3 - Promover políticas para apoyar la creación de empleo y el crecimiento de las empresas
8.4  - Mejorar la eficiencia de los recursos en el consumo y la producción
 9.5 - Aumentar la investigación y actualizar las tecnologías industriales
 11.5 - Reducir los efectos adversos de los desastres naturales
11a  - Fortalecer la planeación del desarrollo nacional y regional
11b - Implementar Políticas para la Inclusión, la Eficiencia de los Recursos y la Reducción del Riesgo de Desastres
 13.1- Fortalecer la resiliencia y la capacidad de adaptación a los desastres relacionados con el clima
13.3 - Construir conocimiento y capacidad para enfrentar los desafíos del cambio climático
 15.4 - Garantizar la conservación de los ecosistemas de montaña</v>
      </c>
      <c r="G14" s="305"/>
      <c r="H14" s="305"/>
      <c r="I14" s="305"/>
      <c r="J14" s="305"/>
      <c r="K14" s="305"/>
      <c r="L14" s="305"/>
      <c r="M14" s="306"/>
    </row>
    <row r="15" spans="1:13" ht="15.75" x14ac:dyDescent="0.25">
      <c r="A15" s="371" t="s">
        <v>605</v>
      </c>
      <c r="B15" s="185" t="s">
        <v>47</v>
      </c>
      <c r="C15" s="388" t="s">
        <v>1144</v>
      </c>
      <c r="D15" s="305"/>
      <c r="E15" s="305"/>
      <c r="F15" s="305"/>
      <c r="G15" s="305"/>
      <c r="H15" s="305"/>
      <c r="I15" s="305"/>
      <c r="J15" s="305"/>
      <c r="K15" s="305"/>
      <c r="L15" s="305"/>
      <c r="M15" s="306"/>
    </row>
    <row r="16" spans="1:13" ht="15.75" x14ac:dyDescent="0.25">
      <c r="A16" s="372"/>
      <c r="B16" s="186" t="s">
        <v>698</v>
      </c>
      <c r="C16" s="388" t="s">
        <v>483</v>
      </c>
      <c r="D16" s="305"/>
      <c r="E16" s="305"/>
      <c r="F16" s="305"/>
      <c r="G16" s="305"/>
      <c r="H16" s="305"/>
      <c r="I16" s="305"/>
      <c r="J16" s="305"/>
      <c r="K16" s="305"/>
      <c r="L16" s="305"/>
      <c r="M16" s="306"/>
    </row>
    <row r="17" spans="1:13" ht="15.75" x14ac:dyDescent="0.25">
      <c r="A17" s="372"/>
      <c r="B17" s="452" t="s">
        <v>606</v>
      </c>
      <c r="C17" s="198"/>
      <c r="D17" s="198"/>
      <c r="E17" s="198"/>
      <c r="F17" s="198"/>
      <c r="G17" s="198"/>
      <c r="H17" s="198"/>
      <c r="I17" s="198"/>
      <c r="J17" s="198"/>
      <c r="K17" s="198"/>
      <c r="L17" s="198"/>
      <c r="M17" s="199"/>
    </row>
    <row r="18" spans="1:13" ht="15.75" x14ac:dyDescent="0.25">
      <c r="A18" s="372"/>
      <c r="B18" s="300"/>
      <c r="C18" s="198"/>
      <c r="D18" s="200"/>
      <c r="E18" s="198"/>
      <c r="F18" s="200"/>
      <c r="G18" s="198"/>
      <c r="H18" s="200"/>
      <c r="I18" s="198"/>
      <c r="J18" s="200"/>
      <c r="K18" s="198"/>
      <c r="L18" s="198"/>
      <c r="M18" s="199"/>
    </row>
    <row r="19" spans="1:13" ht="15.75" x14ac:dyDescent="0.25">
      <c r="A19" s="372"/>
      <c r="B19" s="300"/>
      <c r="C19" s="164" t="s">
        <v>607</v>
      </c>
      <c r="D19" s="201"/>
      <c r="E19" s="164" t="s">
        <v>608</v>
      </c>
      <c r="F19" s="201"/>
      <c r="G19" s="164" t="s">
        <v>609</v>
      </c>
      <c r="H19" s="201"/>
      <c r="I19" s="164" t="s">
        <v>610</v>
      </c>
      <c r="J19" s="201"/>
      <c r="K19" s="202"/>
      <c r="L19" s="202"/>
      <c r="M19" s="199"/>
    </row>
    <row r="20" spans="1:13" ht="15.75" x14ac:dyDescent="0.25">
      <c r="A20" s="372"/>
      <c r="B20" s="300"/>
      <c r="C20" s="164" t="s">
        <v>611</v>
      </c>
      <c r="D20" s="203"/>
      <c r="E20" s="164" t="s">
        <v>612</v>
      </c>
      <c r="F20" s="204"/>
      <c r="G20" s="164" t="s">
        <v>613</v>
      </c>
      <c r="H20" s="204"/>
      <c r="I20" s="164"/>
      <c r="J20" s="205"/>
      <c r="K20" s="202"/>
      <c r="L20" s="202"/>
      <c r="M20" s="199"/>
    </row>
    <row r="21" spans="1:13" ht="15.75" x14ac:dyDescent="0.25">
      <c r="A21" s="372"/>
      <c r="B21" s="300"/>
      <c r="C21" s="164" t="s">
        <v>614</v>
      </c>
      <c r="D21" s="203"/>
      <c r="E21" s="164" t="s">
        <v>615</v>
      </c>
      <c r="F21" s="203"/>
      <c r="G21" s="164"/>
      <c r="H21" s="205"/>
      <c r="I21" s="164"/>
      <c r="J21" s="205"/>
      <c r="K21" s="202"/>
      <c r="L21" s="202"/>
      <c r="M21" s="199"/>
    </row>
    <row r="22" spans="1:13" ht="15.75" x14ac:dyDescent="0.25">
      <c r="A22" s="372"/>
      <c r="B22" s="300"/>
      <c r="C22" s="164" t="s">
        <v>616</v>
      </c>
      <c r="D22" s="203" t="s">
        <v>617</v>
      </c>
      <c r="E22" s="164" t="s">
        <v>618</v>
      </c>
      <c r="F22" s="467" t="s">
        <v>1145</v>
      </c>
      <c r="G22" s="357"/>
      <c r="H22" s="346"/>
      <c r="I22" s="196"/>
      <c r="J22" s="196"/>
      <c r="K22" s="206"/>
      <c r="L22" s="206"/>
      <c r="M22" s="207"/>
    </row>
    <row r="23" spans="1:13" ht="15.75" x14ac:dyDescent="0.25">
      <c r="A23" s="372"/>
      <c r="B23" s="301"/>
      <c r="C23" s="206"/>
      <c r="D23" s="206"/>
      <c r="E23" s="206"/>
      <c r="F23" s="206"/>
      <c r="G23" s="206"/>
      <c r="H23" s="206"/>
      <c r="I23" s="206"/>
      <c r="J23" s="206"/>
      <c r="K23" s="206"/>
      <c r="L23" s="206"/>
      <c r="M23" s="207"/>
    </row>
    <row r="24" spans="1:13" ht="15.75" x14ac:dyDescent="0.25">
      <c r="A24" s="372"/>
      <c r="B24" s="452" t="s">
        <v>620</v>
      </c>
      <c r="C24" s="198"/>
      <c r="D24" s="208"/>
      <c r="E24" s="198"/>
      <c r="F24" s="198"/>
      <c r="G24" s="198"/>
      <c r="H24" s="198"/>
      <c r="I24" s="198"/>
      <c r="J24" s="198"/>
      <c r="K24" s="198"/>
      <c r="L24" s="198"/>
      <c r="M24" s="199"/>
    </row>
    <row r="25" spans="1:13" ht="15.75" x14ac:dyDescent="0.25">
      <c r="A25" s="372"/>
      <c r="B25" s="300"/>
      <c r="C25" s="164" t="s">
        <v>621</v>
      </c>
      <c r="D25" s="146"/>
      <c r="E25" s="195"/>
      <c r="F25" s="164" t="s">
        <v>622</v>
      </c>
      <c r="G25" s="146"/>
      <c r="H25" s="195"/>
      <c r="I25" s="164" t="s">
        <v>623</v>
      </c>
      <c r="J25" s="146"/>
      <c r="K25" s="195"/>
      <c r="L25" s="164" t="s">
        <v>700</v>
      </c>
      <c r="M25" s="209"/>
    </row>
    <row r="26" spans="1:13" ht="15.75" x14ac:dyDescent="0.25">
      <c r="A26" s="372"/>
      <c r="B26" s="300"/>
      <c r="C26" s="164" t="s">
        <v>624</v>
      </c>
      <c r="D26" s="203" t="s">
        <v>752</v>
      </c>
      <c r="E26" s="205"/>
      <c r="F26" s="164" t="s">
        <v>625</v>
      </c>
      <c r="G26" s="204"/>
      <c r="H26" s="205"/>
      <c r="I26" s="164" t="s">
        <v>701</v>
      </c>
      <c r="J26" s="203"/>
      <c r="K26" s="195"/>
      <c r="L26" s="164" t="s">
        <v>702</v>
      </c>
      <c r="M26" s="210"/>
    </row>
    <row r="27" spans="1:13" ht="15.75" x14ac:dyDescent="0.25">
      <c r="A27" s="372"/>
      <c r="B27" s="301"/>
      <c r="C27" s="200"/>
      <c r="D27" s="200"/>
      <c r="E27" s="200"/>
      <c r="F27" s="200"/>
      <c r="G27" s="200"/>
      <c r="H27" s="200"/>
      <c r="I27" s="200"/>
      <c r="J27" s="200"/>
      <c r="K27" s="200"/>
      <c r="L27" s="200"/>
      <c r="M27" s="211"/>
    </row>
    <row r="28" spans="1:13" ht="15.75" x14ac:dyDescent="0.25">
      <c r="A28" s="372"/>
      <c r="B28" s="184" t="s">
        <v>626</v>
      </c>
      <c r="C28" s="208"/>
      <c r="D28" s="208"/>
      <c r="E28" s="208"/>
      <c r="F28" s="208"/>
      <c r="G28" s="208"/>
      <c r="H28" s="208"/>
      <c r="I28" s="208"/>
      <c r="J28" s="208"/>
      <c r="K28" s="208"/>
      <c r="L28" s="208"/>
      <c r="M28" s="212"/>
    </row>
    <row r="29" spans="1:13" ht="15.75" x14ac:dyDescent="0.25">
      <c r="A29" s="372"/>
      <c r="B29" s="184"/>
      <c r="C29" s="213" t="s">
        <v>627</v>
      </c>
      <c r="D29" s="214">
        <v>0</v>
      </c>
      <c r="E29" s="195"/>
      <c r="F29" s="164" t="s">
        <v>628</v>
      </c>
      <c r="G29" s="215">
        <v>2022</v>
      </c>
      <c r="H29" s="195"/>
      <c r="I29" s="164" t="s">
        <v>629</v>
      </c>
      <c r="J29" s="466" t="s">
        <v>1146</v>
      </c>
      <c r="K29" s="305"/>
      <c r="L29" s="306"/>
      <c r="M29" s="212"/>
    </row>
    <row r="30" spans="1:13" ht="15.75" x14ac:dyDescent="0.25">
      <c r="A30" s="372"/>
      <c r="B30" s="186"/>
      <c r="C30" s="206"/>
      <c r="D30" s="206"/>
      <c r="E30" s="206"/>
      <c r="F30" s="206"/>
      <c r="G30" s="206"/>
      <c r="H30" s="206"/>
      <c r="I30" s="206"/>
      <c r="J30" s="206"/>
      <c r="K30" s="206"/>
      <c r="L30" s="206"/>
      <c r="M30" s="207"/>
    </row>
    <row r="31" spans="1:13" ht="15.75" x14ac:dyDescent="0.25">
      <c r="A31" s="372"/>
      <c r="B31" s="452" t="s">
        <v>631</v>
      </c>
      <c r="C31" s="216"/>
      <c r="D31" s="216"/>
      <c r="E31" s="216"/>
      <c r="F31" s="216"/>
      <c r="G31" s="216"/>
      <c r="H31" s="216"/>
      <c r="I31" s="216"/>
      <c r="J31" s="216"/>
      <c r="K31" s="216"/>
      <c r="L31" s="198"/>
      <c r="M31" s="199"/>
    </row>
    <row r="32" spans="1:13" ht="15.75" x14ac:dyDescent="0.25">
      <c r="A32" s="372"/>
      <c r="B32" s="300"/>
      <c r="C32" s="195" t="s">
        <v>632</v>
      </c>
      <c r="D32" s="146">
        <v>2024</v>
      </c>
      <c r="E32" s="217"/>
      <c r="F32" s="195" t="s">
        <v>633</v>
      </c>
      <c r="G32" s="146">
        <v>2050</v>
      </c>
      <c r="H32" s="216"/>
      <c r="I32" s="202"/>
      <c r="J32" s="216"/>
      <c r="K32" s="216"/>
      <c r="L32" s="198"/>
      <c r="M32" s="199"/>
    </row>
    <row r="33" spans="1:13" ht="15.75" x14ac:dyDescent="0.25">
      <c r="A33" s="372"/>
      <c r="B33" s="301"/>
      <c r="C33" s="206"/>
      <c r="D33" s="200"/>
      <c r="E33" s="218"/>
      <c r="F33" s="206"/>
      <c r="G33" s="218"/>
      <c r="H33" s="218"/>
      <c r="I33" s="219"/>
      <c r="J33" s="218"/>
      <c r="K33" s="218"/>
      <c r="L33" s="200"/>
      <c r="M33" s="211"/>
    </row>
    <row r="34" spans="1:13" ht="15.75" x14ac:dyDescent="0.25">
      <c r="A34" s="372"/>
      <c r="B34" s="452" t="s">
        <v>635</v>
      </c>
      <c r="C34" s="220"/>
      <c r="D34" s="220"/>
      <c r="E34" s="220"/>
      <c r="F34" s="220"/>
      <c r="G34" s="220"/>
      <c r="H34" s="220"/>
      <c r="I34" s="220"/>
      <c r="J34" s="220"/>
      <c r="K34" s="220"/>
      <c r="L34" s="220"/>
      <c r="M34" s="221"/>
    </row>
    <row r="35" spans="1:13" ht="15.75" x14ac:dyDescent="0.25">
      <c r="A35" s="372"/>
      <c r="B35" s="300"/>
      <c r="C35" s="202"/>
      <c r="D35" s="195" t="s">
        <v>636</v>
      </c>
      <c r="E35" s="195"/>
      <c r="F35" s="195" t="s">
        <v>637</v>
      </c>
      <c r="G35" s="195"/>
      <c r="H35" s="195" t="s">
        <v>638</v>
      </c>
      <c r="I35" s="191"/>
      <c r="J35" s="195" t="s">
        <v>639</v>
      </c>
      <c r="K35" s="195"/>
      <c r="L35" s="195" t="s">
        <v>640</v>
      </c>
      <c r="M35" s="222"/>
    </row>
    <row r="36" spans="1:13" ht="15.75" x14ac:dyDescent="0.25">
      <c r="A36" s="372"/>
      <c r="B36" s="300"/>
      <c r="C36" s="202"/>
      <c r="D36" s="223">
        <v>0</v>
      </c>
      <c r="E36" s="214">
        <v>2023</v>
      </c>
      <c r="F36" s="224">
        <v>6</v>
      </c>
      <c r="G36" s="214">
        <v>2024</v>
      </c>
      <c r="H36" s="214">
        <v>6</v>
      </c>
      <c r="I36" s="214">
        <v>2025</v>
      </c>
      <c r="J36" s="214">
        <v>6</v>
      </c>
      <c r="K36" s="214">
        <v>2026</v>
      </c>
      <c r="L36" s="214">
        <v>6</v>
      </c>
      <c r="M36" s="214">
        <v>2027</v>
      </c>
    </row>
    <row r="37" spans="1:13" ht="15.75" x14ac:dyDescent="0.25">
      <c r="A37" s="372"/>
      <c r="B37" s="300"/>
      <c r="C37" s="202"/>
      <c r="D37" s="195" t="s">
        <v>641</v>
      </c>
      <c r="E37" s="195"/>
      <c r="F37" s="195" t="s">
        <v>642</v>
      </c>
      <c r="G37" s="195"/>
      <c r="H37" s="195" t="s">
        <v>643</v>
      </c>
      <c r="I37" s="205"/>
      <c r="J37" s="195" t="s">
        <v>644</v>
      </c>
      <c r="K37" s="195"/>
      <c r="L37" s="195" t="s">
        <v>645</v>
      </c>
      <c r="M37" s="222"/>
    </row>
    <row r="38" spans="1:13" ht="15.75" x14ac:dyDescent="0.25">
      <c r="A38" s="372"/>
      <c r="B38" s="300"/>
      <c r="C38" s="202"/>
      <c r="D38" s="146">
        <v>6</v>
      </c>
      <c r="E38" s="214">
        <v>2028</v>
      </c>
      <c r="F38" s="214">
        <v>6</v>
      </c>
      <c r="G38" s="214">
        <v>2029</v>
      </c>
      <c r="H38" s="214">
        <v>6</v>
      </c>
      <c r="I38" s="214">
        <v>2030</v>
      </c>
      <c r="J38" s="214">
        <v>6</v>
      </c>
      <c r="K38" s="214">
        <v>2031</v>
      </c>
      <c r="L38" s="214">
        <v>6</v>
      </c>
      <c r="M38" s="214">
        <v>2032</v>
      </c>
    </row>
    <row r="39" spans="1:13" ht="15.75" x14ac:dyDescent="0.25">
      <c r="A39" s="372"/>
      <c r="B39" s="300"/>
      <c r="C39" s="202"/>
      <c r="D39" s="195" t="s">
        <v>646</v>
      </c>
      <c r="E39" s="195"/>
      <c r="F39" s="195" t="s">
        <v>647</v>
      </c>
      <c r="G39" s="195"/>
      <c r="H39" s="195" t="s">
        <v>648</v>
      </c>
      <c r="I39" s="205"/>
      <c r="J39" s="195" t="s">
        <v>649</v>
      </c>
      <c r="K39" s="195"/>
      <c r="L39" s="195" t="s">
        <v>650</v>
      </c>
      <c r="M39" s="222"/>
    </row>
    <row r="40" spans="1:13" ht="15.75" x14ac:dyDescent="0.25">
      <c r="A40" s="372"/>
      <c r="B40" s="300"/>
      <c r="C40" s="202"/>
      <c r="D40" s="146">
        <v>6</v>
      </c>
      <c r="E40" s="214">
        <v>2033</v>
      </c>
      <c r="F40" s="214">
        <v>6</v>
      </c>
      <c r="G40" s="214">
        <v>2034</v>
      </c>
      <c r="H40" s="214">
        <v>6</v>
      </c>
      <c r="I40" s="214">
        <v>2035</v>
      </c>
      <c r="J40" s="214">
        <v>6</v>
      </c>
      <c r="K40" s="214">
        <v>2036</v>
      </c>
      <c r="L40" s="214">
        <v>6</v>
      </c>
      <c r="M40" s="214">
        <v>2037</v>
      </c>
    </row>
    <row r="41" spans="1:13" ht="15.75" x14ac:dyDescent="0.25">
      <c r="A41" s="372"/>
      <c r="B41" s="300"/>
      <c r="C41" s="202"/>
      <c r="D41" s="195" t="s">
        <v>651</v>
      </c>
      <c r="E41" s="195"/>
      <c r="F41" s="195" t="s">
        <v>652</v>
      </c>
      <c r="G41" s="195"/>
      <c r="H41" s="195" t="s">
        <v>653</v>
      </c>
      <c r="I41" s="195"/>
      <c r="J41" s="195" t="s">
        <v>654</v>
      </c>
      <c r="K41" s="195"/>
      <c r="L41" s="195" t="s">
        <v>655</v>
      </c>
      <c r="M41" s="222"/>
    </row>
    <row r="42" spans="1:13" ht="15.75" x14ac:dyDescent="0.25">
      <c r="A42" s="372"/>
      <c r="B42" s="300"/>
      <c r="C42" s="202"/>
      <c r="D42" s="146">
        <v>6</v>
      </c>
      <c r="E42" s="214">
        <v>2038</v>
      </c>
      <c r="F42" s="214">
        <v>6</v>
      </c>
      <c r="G42" s="214">
        <v>2039</v>
      </c>
      <c r="H42" s="214">
        <v>6</v>
      </c>
      <c r="I42" s="214">
        <v>2040</v>
      </c>
      <c r="J42" s="214">
        <v>6</v>
      </c>
      <c r="K42" s="214">
        <v>2041</v>
      </c>
      <c r="L42" s="214">
        <v>6</v>
      </c>
      <c r="M42" s="214">
        <v>2042</v>
      </c>
    </row>
    <row r="43" spans="1:13" ht="15.75" x14ac:dyDescent="0.25">
      <c r="A43" s="372"/>
      <c r="B43" s="300"/>
      <c r="C43" s="202"/>
      <c r="D43" s="195" t="s">
        <v>656</v>
      </c>
      <c r="E43" s="195"/>
      <c r="F43" s="195" t="s">
        <v>657</v>
      </c>
      <c r="G43" s="195"/>
      <c r="H43" s="195" t="s">
        <v>658</v>
      </c>
      <c r="I43" s="195"/>
      <c r="J43" s="195" t="s">
        <v>659</v>
      </c>
      <c r="K43" s="195"/>
      <c r="L43" s="195" t="s">
        <v>660</v>
      </c>
      <c r="M43" s="222"/>
    </row>
    <row r="44" spans="1:13" ht="15.75" x14ac:dyDescent="0.25">
      <c r="A44" s="372"/>
      <c r="B44" s="300"/>
      <c r="C44" s="202"/>
      <c r="D44" s="146">
        <v>6</v>
      </c>
      <c r="E44" s="214">
        <v>2043</v>
      </c>
      <c r="F44" s="214">
        <v>6</v>
      </c>
      <c r="G44" s="214">
        <v>2044</v>
      </c>
      <c r="H44" s="214">
        <v>6</v>
      </c>
      <c r="I44" s="214">
        <v>2045</v>
      </c>
      <c r="J44" s="214">
        <v>6</v>
      </c>
      <c r="K44" s="214">
        <v>2046</v>
      </c>
      <c r="L44" s="214">
        <v>6</v>
      </c>
      <c r="M44" s="214">
        <v>2047</v>
      </c>
    </row>
    <row r="45" spans="1:13" ht="15.75" x14ac:dyDescent="0.25">
      <c r="A45" s="372"/>
      <c r="B45" s="300"/>
      <c r="C45" s="202"/>
      <c r="D45" s="195" t="s">
        <v>661</v>
      </c>
      <c r="E45" s="195"/>
      <c r="F45" s="195" t="s">
        <v>662</v>
      </c>
      <c r="G45" s="195"/>
      <c r="H45" s="195" t="s">
        <v>663</v>
      </c>
      <c r="I45" s="195"/>
      <c r="J45" s="195"/>
      <c r="K45" s="195"/>
      <c r="L45" s="195" t="s">
        <v>664</v>
      </c>
      <c r="M45" s="222"/>
    </row>
    <row r="46" spans="1:13" ht="15.75" x14ac:dyDescent="0.25">
      <c r="A46" s="372"/>
      <c r="B46" s="300"/>
      <c r="C46" s="202"/>
      <c r="D46" s="146">
        <v>6</v>
      </c>
      <c r="E46" s="214">
        <v>2048</v>
      </c>
      <c r="F46" s="214">
        <v>6</v>
      </c>
      <c r="G46" s="214">
        <v>2049</v>
      </c>
      <c r="H46" s="214">
        <v>6</v>
      </c>
      <c r="I46" s="214">
        <v>2050</v>
      </c>
      <c r="J46" s="214"/>
      <c r="K46" s="214"/>
      <c r="L46" s="455">
        <v>162</v>
      </c>
      <c r="M46" s="306"/>
    </row>
    <row r="47" spans="1:13" ht="15.75" x14ac:dyDescent="0.25">
      <c r="A47" s="372"/>
      <c r="B47" s="377"/>
      <c r="C47" s="219"/>
      <c r="D47" s="206"/>
      <c r="E47" s="206"/>
      <c r="F47" s="206"/>
      <c r="G47" s="206"/>
      <c r="H47" s="206"/>
      <c r="I47" s="206"/>
      <c r="J47" s="206"/>
      <c r="K47" s="206"/>
      <c r="L47" s="206"/>
      <c r="M47" s="207"/>
    </row>
    <row r="48" spans="1:13" ht="15.75" x14ac:dyDescent="0.25">
      <c r="A48" s="372"/>
      <c r="B48" s="462" t="s">
        <v>665</v>
      </c>
      <c r="C48" s="198"/>
      <c r="D48" s="198"/>
      <c r="E48" s="198"/>
      <c r="F48" s="198"/>
      <c r="G48" s="198"/>
      <c r="H48" s="198"/>
      <c r="I48" s="198"/>
      <c r="J48" s="198"/>
      <c r="K48" s="198"/>
      <c r="L48" s="198"/>
      <c r="M48" s="199"/>
    </row>
    <row r="49" spans="1:13" ht="16.5" x14ac:dyDescent="0.3">
      <c r="A49" s="372"/>
      <c r="B49" s="300"/>
      <c r="C49" s="198"/>
      <c r="D49" s="225" t="s">
        <v>666</v>
      </c>
      <c r="E49" s="226" t="s">
        <v>134</v>
      </c>
      <c r="F49" s="456" t="s">
        <v>667</v>
      </c>
      <c r="G49" s="368"/>
      <c r="H49" s="318"/>
      <c r="I49" s="318"/>
      <c r="J49" s="311"/>
      <c r="K49" s="227" t="s">
        <v>668</v>
      </c>
      <c r="L49" s="368"/>
      <c r="M49" s="311"/>
    </row>
    <row r="50" spans="1:13" ht="16.5" x14ac:dyDescent="0.3">
      <c r="A50" s="372"/>
      <c r="B50" s="300"/>
      <c r="C50" s="198"/>
      <c r="D50" s="228"/>
      <c r="E50" s="229" t="s">
        <v>617</v>
      </c>
      <c r="F50" s="332"/>
      <c r="G50" s="312"/>
      <c r="H50" s="319"/>
      <c r="I50" s="319"/>
      <c r="J50" s="313"/>
      <c r="K50" s="230"/>
      <c r="L50" s="312"/>
      <c r="M50" s="313"/>
    </row>
    <row r="51" spans="1:13" ht="15.75" x14ac:dyDescent="0.25">
      <c r="A51" s="372"/>
      <c r="B51" s="301"/>
      <c r="C51" s="200"/>
      <c r="D51" s="200"/>
      <c r="E51" s="200"/>
      <c r="F51" s="200"/>
      <c r="G51" s="200"/>
      <c r="H51" s="200"/>
      <c r="I51" s="200"/>
      <c r="J51" s="200"/>
      <c r="K51" s="200"/>
      <c r="L51" s="198"/>
      <c r="M51" s="199"/>
    </row>
    <row r="52" spans="1:13" ht="31.5" x14ac:dyDescent="0.25">
      <c r="A52" s="372"/>
      <c r="B52" s="186" t="s">
        <v>669</v>
      </c>
      <c r="C52" s="457" t="s">
        <v>1147</v>
      </c>
      <c r="D52" s="305"/>
      <c r="E52" s="305"/>
      <c r="F52" s="305"/>
      <c r="G52" s="305"/>
      <c r="H52" s="305"/>
      <c r="I52" s="305"/>
      <c r="J52" s="305"/>
      <c r="K52" s="305"/>
      <c r="L52" s="305"/>
      <c r="M52" s="306"/>
    </row>
    <row r="53" spans="1:13" ht="36.75" customHeight="1" x14ac:dyDescent="0.25">
      <c r="A53" s="372"/>
      <c r="B53" s="186" t="s">
        <v>704</v>
      </c>
      <c r="C53" s="458" t="s">
        <v>1148</v>
      </c>
      <c r="D53" s="305"/>
      <c r="E53" s="305"/>
      <c r="F53" s="305"/>
      <c r="G53" s="305"/>
      <c r="H53" s="305"/>
      <c r="I53" s="305"/>
      <c r="J53" s="305"/>
      <c r="K53" s="305"/>
      <c r="L53" s="305"/>
      <c r="M53" s="306"/>
    </row>
    <row r="54" spans="1:13" ht="15.75" x14ac:dyDescent="0.25">
      <c r="A54" s="372"/>
      <c r="B54" s="186" t="s">
        <v>672</v>
      </c>
      <c r="C54" s="387">
        <v>10</v>
      </c>
      <c r="D54" s="305"/>
      <c r="E54" s="305"/>
      <c r="F54" s="305"/>
      <c r="G54" s="305"/>
      <c r="H54" s="305"/>
      <c r="I54" s="305"/>
      <c r="J54" s="305"/>
      <c r="K54" s="305"/>
      <c r="L54" s="305"/>
      <c r="M54" s="306"/>
    </row>
    <row r="55" spans="1:13" ht="15.75" x14ac:dyDescent="0.25">
      <c r="A55" s="374"/>
      <c r="B55" s="186" t="s">
        <v>673</v>
      </c>
      <c r="C55" s="387" t="s">
        <v>1149</v>
      </c>
      <c r="D55" s="305"/>
      <c r="E55" s="305"/>
      <c r="F55" s="305"/>
      <c r="G55" s="305"/>
      <c r="H55" s="305"/>
      <c r="I55" s="305"/>
      <c r="J55" s="305"/>
      <c r="K55" s="305"/>
      <c r="L55" s="305"/>
      <c r="M55" s="306"/>
    </row>
    <row r="56" spans="1:13" ht="15.75" x14ac:dyDescent="0.25">
      <c r="A56" s="371" t="s">
        <v>674</v>
      </c>
      <c r="B56" s="231" t="s">
        <v>675</v>
      </c>
      <c r="C56" s="387" t="s">
        <v>1330</v>
      </c>
      <c r="D56" s="305"/>
      <c r="E56" s="305"/>
      <c r="F56" s="305"/>
      <c r="G56" s="305"/>
      <c r="H56" s="305"/>
      <c r="I56" s="305"/>
      <c r="J56" s="305"/>
      <c r="K56" s="305"/>
      <c r="L56" s="305"/>
      <c r="M56" s="306"/>
    </row>
    <row r="57" spans="1:13" ht="15.75" x14ac:dyDescent="0.25">
      <c r="A57" s="372"/>
      <c r="B57" s="231" t="s">
        <v>676</v>
      </c>
      <c r="C57" s="388" t="s">
        <v>1150</v>
      </c>
      <c r="D57" s="305"/>
      <c r="E57" s="305"/>
      <c r="F57" s="305"/>
      <c r="G57" s="305"/>
      <c r="H57" s="305"/>
      <c r="I57" s="305"/>
      <c r="J57" s="305"/>
      <c r="K57" s="305"/>
      <c r="L57" s="305"/>
      <c r="M57" s="306"/>
    </row>
    <row r="58" spans="1:13" ht="15.75" x14ac:dyDescent="0.25">
      <c r="A58" s="372"/>
      <c r="B58" s="231" t="s">
        <v>678</v>
      </c>
      <c r="C58" s="388" t="s">
        <v>10</v>
      </c>
      <c r="D58" s="305"/>
      <c r="E58" s="305"/>
      <c r="F58" s="305"/>
      <c r="G58" s="305"/>
      <c r="H58" s="305"/>
      <c r="I58" s="305"/>
      <c r="J58" s="305"/>
      <c r="K58" s="305"/>
      <c r="L58" s="305"/>
      <c r="M58" s="306"/>
    </row>
    <row r="59" spans="1:13" ht="15.75" x14ac:dyDescent="0.25">
      <c r="A59" s="372"/>
      <c r="B59" s="232" t="s">
        <v>679</v>
      </c>
      <c r="C59" s="388" t="s">
        <v>1151</v>
      </c>
      <c r="D59" s="305"/>
      <c r="E59" s="305"/>
      <c r="F59" s="305"/>
      <c r="G59" s="305"/>
      <c r="H59" s="305"/>
      <c r="I59" s="305"/>
      <c r="J59" s="305"/>
      <c r="K59" s="305"/>
      <c r="L59" s="305"/>
      <c r="M59" s="306"/>
    </row>
    <row r="60" spans="1:13" ht="16.5" x14ac:dyDescent="0.3">
      <c r="A60" s="372"/>
      <c r="B60" s="231" t="s">
        <v>680</v>
      </c>
      <c r="C60" s="464" t="s">
        <v>1334</v>
      </c>
      <c r="D60" s="305"/>
      <c r="E60" s="305"/>
      <c r="F60" s="305"/>
      <c r="G60" s="305"/>
      <c r="H60" s="305"/>
      <c r="I60" s="305"/>
      <c r="J60" s="305"/>
      <c r="K60" s="305"/>
      <c r="L60" s="305"/>
      <c r="M60" s="306"/>
    </row>
    <row r="61" spans="1:13" ht="16.5" x14ac:dyDescent="0.3">
      <c r="A61" s="373"/>
      <c r="B61" s="231" t="s">
        <v>681</v>
      </c>
      <c r="C61" s="464" t="s">
        <v>1335</v>
      </c>
      <c r="D61" s="305"/>
      <c r="E61" s="305"/>
      <c r="F61" s="305"/>
      <c r="G61" s="305"/>
      <c r="H61" s="305"/>
      <c r="I61" s="305"/>
      <c r="J61" s="305"/>
      <c r="K61" s="305"/>
      <c r="L61" s="305"/>
      <c r="M61" s="306"/>
    </row>
    <row r="62" spans="1:13" ht="21.75" customHeight="1" x14ac:dyDescent="0.25">
      <c r="A62" s="371" t="s">
        <v>682</v>
      </c>
      <c r="B62" s="231" t="s">
        <v>683</v>
      </c>
      <c r="C62" s="365" t="s">
        <v>1333</v>
      </c>
      <c r="D62" s="305"/>
      <c r="E62" s="305"/>
      <c r="F62" s="305"/>
      <c r="G62" s="305"/>
      <c r="H62" s="305"/>
      <c r="I62" s="305"/>
      <c r="J62" s="305"/>
      <c r="K62" s="305"/>
      <c r="L62" s="305"/>
      <c r="M62" s="306"/>
    </row>
    <row r="63" spans="1:13" ht="21.75" customHeight="1" x14ac:dyDescent="0.25">
      <c r="A63" s="372"/>
      <c r="B63" s="231" t="s">
        <v>684</v>
      </c>
      <c r="C63" s="463" t="s">
        <v>685</v>
      </c>
      <c r="D63" s="305"/>
      <c r="E63" s="305"/>
      <c r="F63" s="305"/>
      <c r="G63" s="305"/>
      <c r="H63" s="305"/>
      <c r="I63" s="305"/>
      <c r="J63" s="305"/>
      <c r="K63" s="305"/>
      <c r="L63" s="305"/>
      <c r="M63" s="306"/>
    </row>
    <row r="64" spans="1:13" ht="21.75" customHeight="1" x14ac:dyDescent="0.25">
      <c r="A64" s="374"/>
      <c r="B64" s="233" t="s">
        <v>62</v>
      </c>
      <c r="C64" s="463" t="s">
        <v>10</v>
      </c>
      <c r="D64" s="305"/>
      <c r="E64" s="305"/>
      <c r="F64" s="305"/>
      <c r="G64" s="305"/>
      <c r="H64" s="305"/>
      <c r="I64" s="305"/>
      <c r="J64" s="305"/>
      <c r="K64" s="305"/>
      <c r="L64" s="305"/>
      <c r="M64" s="306"/>
    </row>
    <row r="65" spans="1:13" ht="15.75" x14ac:dyDescent="0.25">
      <c r="A65" s="108" t="s">
        <v>686</v>
      </c>
      <c r="B65" s="234"/>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hyperlinks>
    <hyperlink ref="C53" r:id="rId1" xr:uid="{00000000-0004-0000-3300-000000000000}"/>
  </hyperlinks>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D966"/>
    <outlinePr summaryBelow="0" summaryRight="0"/>
  </sheetPr>
  <dimension ref="A1:M61"/>
  <sheetViews>
    <sheetView zoomScale="90" zoomScaleNormal="90" workbookViewId="0">
      <selection activeCell="B1" sqref="B1:M1"/>
    </sheetView>
  </sheetViews>
  <sheetFormatPr baseColWidth="10" defaultColWidth="11.25" defaultRowHeight="15" customHeight="1" x14ac:dyDescent="0.25"/>
  <cols>
    <col min="1" max="1" width="11.875" customWidth="1"/>
    <col min="2" max="2" width="18.125" customWidth="1"/>
    <col min="3" max="26" width="11.125" customWidth="1"/>
  </cols>
  <sheetData>
    <row r="1" spans="1:13" ht="15.75" x14ac:dyDescent="0.25">
      <c r="A1" s="16"/>
      <c r="B1" s="321" t="s">
        <v>1152</v>
      </c>
      <c r="C1" s="322"/>
      <c r="D1" s="322"/>
      <c r="E1" s="322"/>
      <c r="F1" s="322"/>
      <c r="G1" s="322"/>
      <c r="H1" s="322"/>
      <c r="I1" s="322"/>
      <c r="J1" s="322"/>
      <c r="K1" s="322"/>
      <c r="L1" s="322"/>
      <c r="M1" s="323"/>
    </row>
    <row r="2" spans="1:13" ht="31.5" x14ac:dyDescent="0.25">
      <c r="A2" s="338" t="s">
        <v>588</v>
      </c>
      <c r="B2" s="17" t="s">
        <v>589</v>
      </c>
      <c r="C2" s="324" t="str">
        <f>'Plan de acción'!E58</f>
        <v>Número de actividades que vinculen a las personas a los proyectos de participación ciudadana para la acción climática</v>
      </c>
      <c r="D2" s="319"/>
      <c r="E2" s="319"/>
      <c r="F2" s="319"/>
      <c r="G2" s="319"/>
      <c r="H2" s="319"/>
      <c r="I2" s="319"/>
      <c r="J2" s="319"/>
      <c r="K2" s="319"/>
      <c r="L2" s="319"/>
      <c r="M2" s="325"/>
    </row>
    <row r="3" spans="1:13" ht="78.75" x14ac:dyDescent="0.25">
      <c r="A3" s="339"/>
      <c r="B3" s="18" t="s">
        <v>590</v>
      </c>
      <c r="C3" s="324" t="s">
        <v>1153</v>
      </c>
      <c r="D3" s="319"/>
      <c r="E3" s="319"/>
      <c r="F3" s="319"/>
      <c r="G3" s="319"/>
      <c r="H3" s="319"/>
      <c r="I3" s="319"/>
      <c r="J3" s="319"/>
      <c r="K3" s="319"/>
      <c r="L3" s="319"/>
      <c r="M3" s="325"/>
    </row>
    <row r="4" spans="1:13" ht="15.75" x14ac:dyDescent="0.25">
      <c r="A4" s="339"/>
      <c r="B4" s="17" t="s">
        <v>58</v>
      </c>
      <c r="C4" s="19" t="s">
        <v>117</v>
      </c>
      <c r="D4" s="20"/>
      <c r="E4" s="21"/>
      <c r="F4" s="341" t="s">
        <v>592</v>
      </c>
      <c r="G4" s="342"/>
      <c r="H4" s="19" t="s">
        <v>117</v>
      </c>
      <c r="I4" s="20"/>
      <c r="J4" s="20"/>
      <c r="K4" s="20"/>
      <c r="L4" s="20"/>
      <c r="M4" s="22"/>
    </row>
    <row r="5" spans="1:13" ht="31.5" x14ac:dyDescent="0.25">
      <c r="A5" s="339"/>
      <c r="B5" s="18" t="s">
        <v>593</v>
      </c>
      <c r="C5" s="324" t="s">
        <v>117</v>
      </c>
      <c r="D5" s="319"/>
      <c r="E5" s="319"/>
      <c r="F5" s="319"/>
      <c r="G5" s="319"/>
      <c r="H5" s="319"/>
      <c r="I5" s="319"/>
      <c r="J5" s="319"/>
      <c r="K5" s="319"/>
      <c r="L5" s="319"/>
      <c r="M5" s="325"/>
    </row>
    <row r="6" spans="1:13" ht="15.75" x14ac:dyDescent="0.25">
      <c r="A6" s="339"/>
      <c r="B6" s="17" t="s">
        <v>595</v>
      </c>
      <c r="C6" s="20" t="s">
        <v>117</v>
      </c>
      <c r="D6" s="20"/>
      <c r="E6" s="20"/>
      <c r="F6" s="20"/>
      <c r="G6" s="20"/>
      <c r="H6" s="20"/>
      <c r="I6" s="20"/>
      <c r="J6" s="20"/>
      <c r="K6" s="20"/>
      <c r="L6" s="20"/>
      <c r="M6" s="22"/>
    </row>
    <row r="7" spans="1:13" ht="15.75" x14ac:dyDescent="0.25">
      <c r="A7" s="339"/>
      <c r="B7" s="17" t="s">
        <v>597</v>
      </c>
      <c r="C7" s="324" t="s">
        <v>8</v>
      </c>
      <c r="D7" s="325"/>
      <c r="E7" s="20"/>
      <c r="F7" s="20"/>
      <c r="G7" s="19"/>
      <c r="H7" s="23" t="s">
        <v>62</v>
      </c>
      <c r="I7" s="324" t="s">
        <v>1154</v>
      </c>
      <c r="J7" s="319"/>
      <c r="K7" s="319"/>
      <c r="L7" s="319"/>
      <c r="M7" s="325"/>
    </row>
    <row r="8" spans="1:13" ht="15.75" x14ac:dyDescent="0.25">
      <c r="A8" s="339"/>
      <c r="B8" s="351" t="s">
        <v>599</v>
      </c>
      <c r="C8" s="24"/>
      <c r="D8" s="24"/>
      <c r="E8" s="24"/>
      <c r="F8" s="24"/>
      <c r="G8" s="24"/>
      <c r="H8" s="24"/>
      <c r="I8" s="24"/>
      <c r="J8" s="24"/>
      <c r="K8" s="24"/>
      <c r="L8" s="24"/>
      <c r="M8" s="25"/>
    </row>
    <row r="9" spans="1:13" ht="15.75" x14ac:dyDescent="0.25">
      <c r="A9" s="339"/>
      <c r="B9" s="352"/>
      <c r="C9" s="324"/>
      <c r="D9" s="325"/>
      <c r="E9" s="24"/>
      <c r="F9" s="324"/>
      <c r="G9" s="319"/>
      <c r="H9" s="24"/>
      <c r="I9" s="324"/>
      <c r="J9" s="319"/>
      <c r="K9" s="24"/>
      <c r="L9" s="24"/>
      <c r="M9" s="25"/>
    </row>
    <row r="10" spans="1:13" ht="15.75" x14ac:dyDescent="0.25">
      <c r="A10" s="339"/>
      <c r="B10" s="325"/>
      <c r="C10" s="354" t="s">
        <v>602</v>
      </c>
      <c r="D10" s="353"/>
      <c r="E10" s="20"/>
      <c r="F10" s="354" t="s">
        <v>602</v>
      </c>
      <c r="G10" s="346"/>
      <c r="H10" s="20"/>
      <c r="I10" s="354" t="s">
        <v>602</v>
      </c>
      <c r="J10" s="346"/>
      <c r="K10" s="20"/>
      <c r="L10" s="20"/>
      <c r="M10" s="22"/>
    </row>
    <row r="11" spans="1:13" ht="46.5" customHeight="1" x14ac:dyDescent="0.25">
      <c r="A11" s="340"/>
      <c r="B11" s="18" t="s">
        <v>603</v>
      </c>
      <c r="C11" s="468" t="s">
        <v>1155</v>
      </c>
      <c r="D11" s="357"/>
      <c r="E11" s="357"/>
      <c r="F11" s="357"/>
      <c r="G11" s="357"/>
      <c r="H11" s="357"/>
      <c r="I11" s="357"/>
      <c r="J11" s="357"/>
      <c r="K11" s="357"/>
      <c r="L11" s="357"/>
      <c r="M11" s="353"/>
    </row>
    <row r="12" spans="1:13" ht="15.75" x14ac:dyDescent="0.25">
      <c r="A12" s="355" t="s">
        <v>605</v>
      </c>
      <c r="B12" s="17" t="s">
        <v>47</v>
      </c>
      <c r="C12" s="324" t="str">
        <f>'Plan de acción'!G58</f>
        <v>Ambiental</v>
      </c>
      <c r="D12" s="325"/>
      <c r="E12" s="20"/>
      <c r="F12" s="20"/>
      <c r="G12" s="20"/>
      <c r="H12" s="20"/>
      <c r="I12" s="20"/>
      <c r="J12" s="20"/>
      <c r="K12" s="20"/>
      <c r="L12" s="20"/>
      <c r="M12" s="22"/>
    </row>
    <row r="13" spans="1:13" ht="15.75" x14ac:dyDescent="0.25">
      <c r="A13" s="339"/>
      <c r="B13" s="351" t="s">
        <v>606</v>
      </c>
      <c r="C13" s="24"/>
      <c r="D13" s="24"/>
      <c r="E13" s="24"/>
      <c r="F13" s="24"/>
      <c r="G13" s="24"/>
      <c r="H13" s="24"/>
      <c r="I13" s="24"/>
      <c r="J13" s="24"/>
      <c r="K13" s="24"/>
      <c r="L13" s="24"/>
      <c r="M13" s="25"/>
    </row>
    <row r="14" spans="1:13" ht="15.75" x14ac:dyDescent="0.25">
      <c r="A14" s="339"/>
      <c r="B14" s="352"/>
      <c r="C14" s="24"/>
      <c r="D14" s="20"/>
      <c r="E14" s="24"/>
      <c r="F14" s="20"/>
      <c r="G14" s="24"/>
      <c r="H14" s="20"/>
      <c r="I14" s="24"/>
      <c r="J14" s="20"/>
      <c r="K14" s="24"/>
      <c r="L14" s="24"/>
      <c r="M14" s="25"/>
    </row>
    <row r="15" spans="1:13" ht="15.75" x14ac:dyDescent="0.25">
      <c r="A15" s="339"/>
      <c r="B15" s="352"/>
      <c r="C15" s="26" t="s">
        <v>607</v>
      </c>
      <c r="D15" s="19"/>
      <c r="E15" s="26" t="s">
        <v>608</v>
      </c>
      <c r="F15" s="19"/>
      <c r="G15" s="26" t="s">
        <v>609</v>
      </c>
      <c r="H15" s="19"/>
      <c r="I15" s="26" t="s">
        <v>610</v>
      </c>
      <c r="J15" s="19"/>
      <c r="K15" s="27"/>
      <c r="L15" s="27"/>
      <c r="M15" s="25"/>
    </row>
    <row r="16" spans="1:13" ht="15.75" x14ac:dyDescent="0.25">
      <c r="A16" s="339"/>
      <c r="B16" s="352"/>
      <c r="C16" s="26" t="s">
        <v>611</v>
      </c>
      <c r="D16" s="19"/>
      <c r="E16" s="26" t="s">
        <v>612</v>
      </c>
      <c r="F16" s="19"/>
      <c r="G16" s="26" t="s">
        <v>613</v>
      </c>
      <c r="H16" s="19"/>
      <c r="I16" s="27"/>
      <c r="J16" s="24"/>
      <c r="K16" s="27"/>
      <c r="L16" s="27"/>
      <c r="M16" s="25"/>
    </row>
    <row r="17" spans="1:13" ht="15.75" x14ac:dyDescent="0.25">
      <c r="A17" s="339"/>
      <c r="B17" s="352"/>
      <c r="C17" s="26" t="s">
        <v>614</v>
      </c>
      <c r="D17" s="19"/>
      <c r="E17" s="26" t="s">
        <v>615</v>
      </c>
      <c r="F17" s="19"/>
      <c r="G17" s="27"/>
      <c r="H17" s="24"/>
      <c r="I17" s="27"/>
      <c r="J17" s="24"/>
      <c r="K17" s="27"/>
      <c r="L17" s="27"/>
      <c r="M17" s="25"/>
    </row>
    <row r="18" spans="1:13" ht="15.75" x14ac:dyDescent="0.25">
      <c r="A18" s="339"/>
      <c r="B18" s="352"/>
      <c r="C18" s="26" t="s">
        <v>616</v>
      </c>
      <c r="D18" s="19" t="s">
        <v>617</v>
      </c>
      <c r="E18" s="27" t="s">
        <v>618</v>
      </c>
      <c r="F18" s="20" t="s">
        <v>1067</v>
      </c>
      <c r="G18" s="20"/>
      <c r="H18" s="20"/>
      <c r="I18" s="20"/>
      <c r="J18" s="20"/>
      <c r="K18" s="20"/>
      <c r="L18" s="20"/>
      <c r="M18" s="22"/>
    </row>
    <row r="19" spans="1:13" ht="15.75" x14ac:dyDescent="0.25">
      <c r="A19" s="339"/>
      <c r="B19" s="325"/>
      <c r="C19" s="20"/>
      <c r="D19" s="20"/>
      <c r="E19" s="20"/>
      <c r="F19" s="20"/>
      <c r="G19" s="20"/>
      <c r="H19" s="20"/>
      <c r="I19" s="20"/>
      <c r="J19" s="20"/>
      <c r="K19" s="20"/>
      <c r="L19" s="20"/>
      <c r="M19" s="22"/>
    </row>
    <row r="20" spans="1:13" ht="15.75" x14ac:dyDescent="0.25">
      <c r="A20" s="339"/>
      <c r="B20" s="351" t="s">
        <v>620</v>
      </c>
      <c r="C20" s="24"/>
      <c r="D20" s="20"/>
      <c r="E20" s="24"/>
      <c r="F20" s="24"/>
      <c r="G20" s="20"/>
      <c r="H20" s="24"/>
      <c r="I20" s="24"/>
      <c r="J20" s="20"/>
      <c r="K20" s="24"/>
      <c r="L20" s="24"/>
      <c r="M20" s="25"/>
    </row>
    <row r="21" spans="1:13" ht="15.75" x14ac:dyDescent="0.25">
      <c r="A21" s="339"/>
      <c r="B21" s="352"/>
      <c r="C21" s="26" t="s">
        <v>621</v>
      </c>
      <c r="D21" s="19"/>
      <c r="E21" s="24"/>
      <c r="F21" s="26" t="s">
        <v>622</v>
      </c>
      <c r="G21" s="19"/>
      <c r="H21" s="24"/>
      <c r="I21" s="26" t="s">
        <v>623</v>
      </c>
      <c r="J21" s="19" t="s">
        <v>617</v>
      </c>
      <c r="K21" s="24"/>
      <c r="L21" s="24"/>
      <c r="M21" s="25"/>
    </row>
    <row r="22" spans="1:13" ht="15.75" x14ac:dyDescent="0.25">
      <c r="A22" s="339"/>
      <c r="B22" s="352"/>
      <c r="C22" s="26" t="s">
        <v>624</v>
      </c>
      <c r="D22" s="19"/>
      <c r="E22" s="24"/>
      <c r="F22" s="26" t="s">
        <v>625</v>
      </c>
      <c r="G22" s="19"/>
      <c r="H22" s="24"/>
      <c r="I22" s="24"/>
      <c r="J22" s="24"/>
      <c r="K22" s="24"/>
      <c r="L22" s="24"/>
      <c r="M22" s="25"/>
    </row>
    <row r="23" spans="1:13" ht="15.75" x14ac:dyDescent="0.25">
      <c r="A23" s="339"/>
      <c r="B23" s="325"/>
      <c r="C23" s="20"/>
      <c r="D23" s="20"/>
      <c r="E23" s="20"/>
      <c r="F23" s="20"/>
      <c r="G23" s="20"/>
      <c r="H23" s="20"/>
      <c r="I23" s="20"/>
      <c r="J23" s="20"/>
      <c r="K23" s="20"/>
      <c r="L23" s="20"/>
      <c r="M23" s="22"/>
    </row>
    <row r="24" spans="1:13" ht="15.75" x14ac:dyDescent="0.25">
      <c r="A24" s="339"/>
      <c r="B24" s="28" t="s">
        <v>626</v>
      </c>
      <c r="C24" s="24"/>
      <c r="D24" s="20"/>
      <c r="E24" s="24"/>
      <c r="F24" s="24"/>
      <c r="G24" s="20"/>
      <c r="H24" s="24"/>
      <c r="I24" s="24"/>
      <c r="J24" s="20"/>
      <c r="K24" s="20"/>
      <c r="L24" s="20"/>
      <c r="M24" s="25"/>
    </row>
    <row r="25" spans="1:13" ht="15.75" x14ac:dyDescent="0.25">
      <c r="A25" s="339"/>
      <c r="B25" s="25"/>
      <c r="C25" s="26" t="s">
        <v>627</v>
      </c>
      <c r="D25" s="29" t="str">
        <f>'Plan de acción'!I58</f>
        <v>ND</v>
      </c>
      <c r="E25" s="24"/>
      <c r="F25" s="30" t="s">
        <v>628</v>
      </c>
      <c r="G25" s="19" t="str">
        <f>'Plan de acción'!J58</f>
        <v>ND</v>
      </c>
      <c r="H25" s="24"/>
      <c r="I25" s="30" t="s">
        <v>629</v>
      </c>
      <c r="J25" s="20"/>
      <c r="K25" s="20"/>
      <c r="L25" s="19"/>
      <c r="M25" s="25"/>
    </row>
    <row r="26" spans="1:13" ht="15.75" x14ac:dyDescent="0.25">
      <c r="A26" s="339"/>
      <c r="B26" s="18"/>
      <c r="C26" s="20"/>
      <c r="D26" s="20"/>
      <c r="E26" s="20"/>
      <c r="F26" s="20"/>
      <c r="G26" s="20"/>
      <c r="H26" s="20"/>
      <c r="I26" s="20"/>
      <c r="J26" s="20"/>
      <c r="K26" s="20"/>
      <c r="L26" s="20"/>
      <c r="M26" s="22"/>
    </row>
    <row r="27" spans="1:13" ht="15.75" x14ac:dyDescent="0.25">
      <c r="A27" s="339"/>
      <c r="B27" s="351" t="s">
        <v>631</v>
      </c>
      <c r="C27" s="34"/>
      <c r="D27" s="33"/>
      <c r="E27" s="34"/>
      <c r="F27" s="34"/>
      <c r="G27" s="33"/>
      <c r="H27" s="34"/>
      <c r="I27" s="34"/>
      <c r="J27" s="34"/>
      <c r="K27" s="34"/>
      <c r="L27" s="24"/>
      <c r="M27" s="25"/>
    </row>
    <row r="28" spans="1:13" ht="15.75" x14ac:dyDescent="0.25">
      <c r="A28" s="339"/>
      <c r="B28" s="352"/>
      <c r="C28" s="115" t="s">
        <v>632</v>
      </c>
      <c r="D28" s="36">
        <v>2024</v>
      </c>
      <c r="E28" s="34"/>
      <c r="F28" s="37" t="s">
        <v>633</v>
      </c>
      <c r="G28" s="36" t="s">
        <v>634</v>
      </c>
      <c r="H28" s="34"/>
      <c r="I28" s="38"/>
      <c r="J28" s="34"/>
      <c r="K28" s="34"/>
      <c r="L28" s="24"/>
      <c r="M28" s="25"/>
    </row>
    <row r="29" spans="1:13" ht="15.75" x14ac:dyDescent="0.25">
      <c r="A29" s="339"/>
      <c r="B29" s="352"/>
      <c r="C29" s="54"/>
      <c r="D29" s="40"/>
      <c r="E29" s="33"/>
      <c r="F29" s="20"/>
      <c r="G29" s="33"/>
      <c r="H29" s="33"/>
      <c r="I29" s="41"/>
      <c r="J29" s="33"/>
      <c r="K29" s="33"/>
      <c r="L29" s="20"/>
      <c r="M29" s="22"/>
    </row>
    <row r="30" spans="1:13" ht="15.75" x14ac:dyDescent="0.25">
      <c r="A30" s="339"/>
      <c r="B30" s="28" t="s">
        <v>635</v>
      </c>
      <c r="C30" s="43"/>
      <c r="D30" s="97"/>
      <c r="E30" s="97"/>
      <c r="F30" s="97"/>
      <c r="G30" s="97"/>
      <c r="H30" s="97"/>
      <c r="I30" s="97"/>
      <c r="J30" s="97"/>
      <c r="K30" s="97"/>
      <c r="L30" s="97"/>
      <c r="M30" s="98"/>
    </row>
    <row r="31" spans="1:13" ht="15.75" x14ac:dyDescent="0.25">
      <c r="A31" s="339"/>
      <c r="B31" s="25"/>
      <c r="C31" s="46"/>
      <c r="D31" s="47" t="s">
        <v>636</v>
      </c>
      <c r="E31" s="47"/>
      <c r="F31" s="47" t="s">
        <v>637</v>
      </c>
      <c r="G31" s="47"/>
      <c r="H31" s="47" t="s">
        <v>638</v>
      </c>
      <c r="I31" s="70"/>
      <c r="J31" s="47" t="s">
        <v>639</v>
      </c>
      <c r="K31" s="47"/>
      <c r="L31" s="47" t="s">
        <v>640</v>
      </c>
      <c r="M31" s="48"/>
    </row>
    <row r="32" spans="1:13" ht="15.75" x14ac:dyDescent="0.25">
      <c r="A32" s="339"/>
      <c r="B32" s="25"/>
      <c r="C32" s="46"/>
      <c r="D32" s="157">
        <f>'Plan de acción'!M58</f>
        <v>0</v>
      </c>
      <c r="E32" s="50">
        <v>2023</v>
      </c>
      <c r="F32" s="157">
        <f>'Plan de acción'!N58</f>
        <v>6</v>
      </c>
      <c r="G32" s="50">
        <v>2024</v>
      </c>
      <c r="H32" s="157">
        <f>'Plan de acción'!O58</f>
        <v>6</v>
      </c>
      <c r="I32" s="50">
        <v>2025</v>
      </c>
      <c r="J32" s="157">
        <f>'Plan de acción'!P58</f>
        <v>6</v>
      </c>
      <c r="K32" s="50">
        <v>2026</v>
      </c>
      <c r="L32" s="157">
        <f>'Plan de acción'!Q58</f>
        <v>6</v>
      </c>
      <c r="M32" s="50">
        <v>2027</v>
      </c>
    </row>
    <row r="33" spans="1:13" ht="15.75" x14ac:dyDescent="0.25">
      <c r="A33" s="339"/>
      <c r="B33" s="25"/>
      <c r="C33" s="46"/>
      <c r="D33" s="47" t="s">
        <v>641</v>
      </c>
      <c r="E33" s="47"/>
      <c r="F33" s="47" t="s">
        <v>642</v>
      </c>
      <c r="G33" s="47"/>
      <c r="H33" s="47" t="s">
        <v>643</v>
      </c>
      <c r="I33" s="84"/>
      <c r="J33" s="47" t="s">
        <v>644</v>
      </c>
      <c r="K33" s="47"/>
      <c r="L33" s="47" t="s">
        <v>645</v>
      </c>
      <c r="M33" s="48"/>
    </row>
    <row r="34" spans="1:13" ht="15.75" x14ac:dyDescent="0.25">
      <c r="A34" s="339"/>
      <c r="B34" s="25"/>
      <c r="C34" s="46"/>
      <c r="D34" s="157">
        <f>'Plan de acción'!R58</f>
        <v>6</v>
      </c>
      <c r="E34" s="50">
        <v>2028</v>
      </c>
      <c r="F34" s="157">
        <f>'Plan de acción'!S58</f>
        <v>6</v>
      </c>
      <c r="G34" s="50">
        <v>2029</v>
      </c>
      <c r="H34" s="157">
        <f>'Plan de acción'!T58</f>
        <v>6</v>
      </c>
      <c r="I34" s="50">
        <v>2030</v>
      </c>
      <c r="J34" s="157">
        <f>'Plan de acción'!U58</f>
        <v>6</v>
      </c>
      <c r="K34" s="50">
        <v>2031</v>
      </c>
      <c r="L34" s="157">
        <f>'Plan de acción'!V58</f>
        <v>6</v>
      </c>
      <c r="M34" s="50">
        <v>2032</v>
      </c>
    </row>
    <row r="35" spans="1:13" ht="15.75" x14ac:dyDescent="0.25">
      <c r="A35" s="339"/>
      <c r="B35" s="25"/>
      <c r="C35" s="46"/>
      <c r="D35" s="47" t="s">
        <v>646</v>
      </c>
      <c r="E35" s="47"/>
      <c r="F35" s="47" t="s">
        <v>647</v>
      </c>
      <c r="G35" s="47"/>
      <c r="H35" s="47" t="s">
        <v>648</v>
      </c>
      <c r="I35" s="84"/>
      <c r="J35" s="47" t="s">
        <v>649</v>
      </c>
      <c r="K35" s="47"/>
      <c r="L35" s="47" t="s">
        <v>650</v>
      </c>
      <c r="M35" s="48"/>
    </row>
    <row r="36" spans="1:13" ht="15.75" x14ac:dyDescent="0.25">
      <c r="A36" s="339"/>
      <c r="B36" s="25"/>
      <c r="C36" s="46"/>
      <c r="D36" s="157">
        <f>'Plan de acción'!W58</f>
        <v>6</v>
      </c>
      <c r="E36" s="50">
        <v>2033</v>
      </c>
      <c r="F36" s="157">
        <f>'Plan de acción'!X58</f>
        <v>6</v>
      </c>
      <c r="G36" s="50">
        <v>2034</v>
      </c>
      <c r="H36" s="157">
        <f>'Plan de acción'!Y58</f>
        <v>6</v>
      </c>
      <c r="I36" s="50">
        <v>2035</v>
      </c>
      <c r="J36" s="157">
        <f>'Plan de acción'!Z58</f>
        <v>6</v>
      </c>
      <c r="K36" s="50">
        <v>2036</v>
      </c>
      <c r="L36" s="157">
        <f>'Plan de acción'!AA58</f>
        <v>6</v>
      </c>
      <c r="M36" s="50">
        <v>2037</v>
      </c>
    </row>
    <row r="37" spans="1:13" ht="15.75" x14ac:dyDescent="0.25">
      <c r="A37" s="339"/>
      <c r="B37" s="25"/>
      <c r="C37" s="46"/>
      <c r="D37" s="47" t="s">
        <v>651</v>
      </c>
      <c r="E37" s="47"/>
      <c r="F37" s="47" t="s">
        <v>652</v>
      </c>
      <c r="G37" s="47"/>
      <c r="H37" s="47" t="s">
        <v>653</v>
      </c>
      <c r="I37" s="47"/>
      <c r="J37" s="47" t="s">
        <v>654</v>
      </c>
      <c r="K37" s="47"/>
      <c r="L37" s="47" t="s">
        <v>655</v>
      </c>
      <c r="M37" s="48"/>
    </row>
    <row r="38" spans="1:13" ht="15.75" x14ac:dyDescent="0.25">
      <c r="A38" s="339"/>
      <c r="B38" s="25"/>
      <c r="C38" s="46"/>
      <c r="D38" s="157">
        <f>'Plan de acción'!AB58</f>
        <v>6</v>
      </c>
      <c r="E38" s="50">
        <v>2038</v>
      </c>
      <c r="F38" s="157">
        <f>'Plan de acción'!AC58</f>
        <v>6</v>
      </c>
      <c r="G38" s="50">
        <v>2039</v>
      </c>
      <c r="H38" s="157">
        <f>'Plan de acción'!AD58</f>
        <v>6</v>
      </c>
      <c r="I38" s="50">
        <v>2040</v>
      </c>
      <c r="J38" s="157">
        <f>'Plan de acción'!AE58</f>
        <v>6</v>
      </c>
      <c r="K38" s="50">
        <v>2041</v>
      </c>
      <c r="L38" s="157">
        <f>'Plan de acción'!AF58</f>
        <v>6</v>
      </c>
      <c r="M38" s="50">
        <v>2042</v>
      </c>
    </row>
    <row r="39" spans="1:13" ht="15.75" x14ac:dyDescent="0.25">
      <c r="A39" s="339"/>
      <c r="B39" s="25"/>
      <c r="C39" s="46"/>
      <c r="D39" s="47" t="s">
        <v>656</v>
      </c>
      <c r="E39" s="47"/>
      <c r="F39" s="47" t="s">
        <v>657</v>
      </c>
      <c r="G39" s="47"/>
      <c r="H39" s="47" t="s">
        <v>658</v>
      </c>
      <c r="I39" s="47"/>
      <c r="J39" s="47" t="s">
        <v>659</v>
      </c>
      <c r="K39" s="47"/>
      <c r="L39" s="47" t="s">
        <v>660</v>
      </c>
      <c r="M39" s="48"/>
    </row>
    <row r="40" spans="1:13" ht="15.75" x14ac:dyDescent="0.25">
      <c r="A40" s="339"/>
      <c r="B40" s="25"/>
      <c r="C40" s="46"/>
      <c r="D40" s="157">
        <f>'Plan de acción'!AG58</f>
        <v>6</v>
      </c>
      <c r="E40" s="50">
        <v>2043</v>
      </c>
      <c r="F40" s="157">
        <f>'Plan de acción'!AH58</f>
        <v>6</v>
      </c>
      <c r="G40" s="50">
        <v>2044</v>
      </c>
      <c r="H40" s="157">
        <f>'Plan de acción'!AI58</f>
        <v>6</v>
      </c>
      <c r="I40" s="50">
        <v>2045</v>
      </c>
      <c r="J40" s="157">
        <f>'Plan de acción'!AJ58</f>
        <v>6</v>
      </c>
      <c r="K40" s="50">
        <v>2062</v>
      </c>
      <c r="L40" s="157">
        <f>'Plan de acción'!AK58</f>
        <v>6</v>
      </c>
      <c r="M40" s="50">
        <v>2047</v>
      </c>
    </row>
    <row r="41" spans="1:13" ht="15.75" x14ac:dyDescent="0.25">
      <c r="A41" s="339"/>
      <c r="B41" s="25"/>
      <c r="C41" s="46"/>
      <c r="D41" s="47" t="s">
        <v>661</v>
      </c>
      <c r="E41" s="47"/>
      <c r="F41" s="47" t="s">
        <v>662</v>
      </c>
      <c r="G41" s="47"/>
      <c r="H41" s="47" t="s">
        <v>663</v>
      </c>
      <c r="I41" s="47"/>
      <c r="J41" s="47"/>
      <c r="K41" s="47"/>
      <c r="L41" s="47" t="s">
        <v>664</v>
      </c>
      <c r="M41" s="48"/>
    </row>
    <row r="42" spans="1:13" ht="15.75" x14ac:dyDescent="0.25">
      <c r="A42" s="339"/>
      <c r="B42" s="25"/>
      <c r="C42" s="46"/>
      <c r="D42" s="157">
        <f>'Plan de acción'!AL58</f>
        <v>6</v>
      </c>
      <c r="E42" s="50">
        <v>2048</v>
      </c>
      <c r="F42" s="157">
        <f>'Plan de acción'!AM58</f>
        <v>6</v>
      </c>
      <c r="G42" s="50">
        <v>2049</v>
      </c>
      <c r="H42" s="157">
        <f>'Plan de acción'!AN58</f>
        <v>6</v>
      </c>
      <c r="I42" s="50">
        <v>2050</v>
      </c>
      <c r="J42" s="50"/>
      <c r="K42" s="50"/>
      <c r="L42" s="400">
        <f>'Plan de acción'!AO58</f>
        <v>162</v>
      </c>
      <c r="M42" s="306"/>
    </row>
    <row r="43" spans="1:13" ht="15.75" x14ac:dyDescent="0.25">
      <c r="A43" s="339"/>
      <c r="B43" s="18"/>
      <c r="C43" s="51"/>
      <c r="D43" s="52"/>
      <c r="E43" s="52"/>
      <c r="F43" s="52"/>
      <c r="G43" s="52"/>
      <c r="H43" s="52"/>
      <c r="I43" s="52"/>
      <c r="J43" s="52"/>
      <c r="K43" s="52"/>
      <c r="L43" s="52"/>
      <c r="M43" s="53"/>
    </row>
    <row r="44" spans="1:13" ht="15.75" x14ac:dyDescent="0.25">
      <c r="A44" s="339"/>
      <c r="B44" s="351" t="s">
        <v>665</v>
      </c>
      <c r="C44" s="24"/>
      <c r="D44" s="24"/>
      <c r="E44" s="24"/>
      <c r="F44" s="24"/>
      <c r="G44" s="20"/>
      <c r="H44" s="20"/>
      <c r="I44" s="20"/>
      <c r="J44" s="20"/>
      <c r="K44" s="24"/>
      <c r="L44" s="20"/>
      <c r="M44" s="22"/>
    </row>
    <row r="45" spans="1:13" ht="15.75" x14ac:dyDescent="0.25">
      <c r="A45" s="339"/>
      <c r="B45" s="352"/>
      <c r="C45" s="24"/>
      <c r="D45" s="54" t="s">
        <v>666</v>
      </c>
      <c r="E45" s="54" t="s">
        <v>134</v>
      </c>
      <c r="F45" s="331" t="s">
        <v>667</v>
      </c>
      <c r="G45" s="333" t="s">
        <v>1068</v>
      </c>
      <c r="H45" s="334"/>
      <c r="I45" s="334"/>
      <c r="J45" s="335"/>
      <c r="K45" s="55" t="s">
        <v>668</v>
      </c>
      <c r="L45" s="337"/>
      <c r="M45" s="296"/>
    </row>
    <row r="46" spans="1:13" ht="15.75" x14ac:dyDescent="0.25">
      <c r="A46" s="339"/>
      <c r="B46" s="352"/>
      <c r="C46" s="37"/>
      <c r="D46" s="113" t="s">
        <v>617</v>
      </c>
      <c r="E46" s="19"/>
      <c r="F46" s="332"/>
      <c r="G46" s="336"/>
      <c r="H46" s="319"/>
      <c r="I46" s="319"/>
      <c r="J46" s="313"/>
      <c r="K46" s="37"/>
      <c r="L46" s="296"/>
      <c r="M46" s="296"/>
    </row>
    <row r="47" spans="1:13" ht="15.75" x14ac:dyDescent="0.25">
      <c r="A47" s="339"/>
      <c r="B47" s="325"/>
      <c r="C47" s="20"/>
      <c r="D47" s="20"/>
      <c r="E47" s="20"/>
      <c r="F47" s="20"/>
      <c r="G47" s="20"/>
      <c r="H47" s="20"/>
      <c r="I47" s="20"/>
      <c r="J47" s="20"/>
      <c r="K47" s="20"/>
      <c r="L47" s="20"/>
      <c r="M47" s="22"/>
    </row>
    <row r="48" spans="1:13" ht="31.5" x14ac:dyDescent="0.25">
      <c r="A48" s="339"/>
      <c r="B48" s="17" t="s">
        <v>669</v>
      </c>
      <c r="C48" s="469" t="s">
        <v>1156</v>
      </c>
      <c r="D48" s="357"/>
      <c r="E48" s="357"/>
      <c r="F48" s="357"/>
      <c r="G48" s="357"/>
      <c r="H48" s="357"/>
      <c r="I48" s="357"/>
      <c r="J48" s="357"/>
      <c r="K48" s="357"/>
      <c r="L48" s="357"/>
      <c r="M48" s="342"/>
    </row>
    <row r="49" spans="1:13" ht="31.5" x14ac:dyDescent="0.25">
      <c r="A49" s="339"/>
      <c r="B49" s="17" t="s">
        <v>670</v>
      </c>
      <c r="C49" s="470" t="s">
        <v>1157</v>
      </c>
      <c r="D49" s="357"/>
      <c r="E49" s="357"/>
      <c r="F49" s="357"/>
      <c r="G49" s="357"/>
      <c r="H49" s="357"/>
      <c r="I49" s="357"/>
      <c r="J49" s="357"/>
      <c r="K49" s="357"/>
      <c r="L49" s="357"/>
      <c r="M49" s="342"/>
    </row>
    <row r="50" spans="1:13" ht="15.75" x14ac:dyDescent="0.25">
      <c r="A50" s="339"/>
      <c r="B50" s="17" t="s">
        <v>672</v>
      </c>
      <c r="C50" s="159">
        <v>30</v>
      </c>
      <c r="D50" s="20"/>
      <c r="E50" s="20"/>
      <c r="F50" s="20"/>
      <c r="G50" s="20"/>
      <c r="H50" s="20"/>
      <c r="I50" s="20"/>
      <c r="J50" s="20"/>
      <c r="K50" s="20"/>
      <c r="L50" s="20"/>
      <c r="M50" s="22"/>
    </row>
    <row r="51" spans="1:13" ht="15.75" x14ac:dyDescent="0.25">
      <c r="A51" s="340"/>
      <c r="B51" s="17" t="s">
        <v>673</v>
      </c>
      <c r="C51" s="20" t="s">
        <v>117</v>
      </c>
      <c r="D51" s="20"/>
      <c r="E51" s="20"/>
      <c r="F51" s="20"/>
      <c r="G51" s="20"/>
      <c r="H51" s="20"/>
      <c r="I51" s="20"/>
      <c r="J51" s="20"/>
      <c r="K51" s="20"/>
      <c r="L51" s="20"/>
      <c r="M51" s="22"/>
    </row>
    <row r="52" spans="1:13" ht="15.75" x14ac:dyDescent="0.25">
      <c r="A52" s="338" t="s">
        <v>674</v>
      </c>
      <c r="B52" s="56" t="s">
        <v>675</v>
      </c>
      <c r="C52" s="388" t="s">
        <v>1347</v>
      </c>
      <c r="D52" s="305"/>
      <c r="E52" s="305"/>
      <c r="F52" s="305"/>
      <c r="G52" s="305"/>
      <c r="H52" s="305"/>
      <c r="I52" s="305"/>
      <c r="J52" s="305"/>
      <c r="K52" s="305"/>
      <c r="L52" s="305"/>
      <c r="M52" s="306"/>
    </row>
    <row r="53" spans="1:13" ht="15.75" x14ac:dyDescent="0.25">
      <c r="A53" s="339"/>
      <c r="B53" s="56" t="s">
        <v>676</v>
      </c>
      <c r="C53" s="388" t="s">
        <v>1158</v>
      </c>
      <c r="D53" s="305"/>
      <c r="E53" s="305"/>
      <c r="F53" s="305"/>
      <c r="G53" s="305"/>
      <c r="H53" s="305"/>
      <c r="I53" s="305"/>
      <c r="J53" s="305"/>
      <c r="K53" s="305"/>
      <c r="L53" s="305"/>
      <c r="M53" s="306"/>
    </row>
    <row r="54" spans="1:13" ht="15.75" x14ac:dyDescent="0.25">
      <c r="A54" s="339"/>
      <c r="B54" s="56" t="s">
        <v>678</v>
      </c>
      <c r="C54" s="365" t="s">
        <v>412</v>
      </c>
      <c r="D54" s="305"/>
      <c r="E54" s="305"/>
      <c r="F54" s="305"/>
      <c r="G54" s="305"/>
      <c r="H54" s="305"/>
      <c r="I54" s="305"/>
      <c r="J54" s="305"/>
      <c r="K54" s="305"/>
      <c r="L54" s="305"/>
      <c r="M54" s="306"/>
    </row>
    <row r="55" spans="1:13" ht="15.75" x14ac:dyDescent="0.25">
      <c r="A55" s="339"/>
      <c r="B55" s="56" t="s">
        <v>679</v>
      </c>
      <c r="C55" s="388" t="s">
        <v>1159</v>
      </c>
      <c r="D55" s="305"/>
      <c r="E55" s="305"/>
      <c r="F55" s="305"/>
      <c r="G55" s="305"/>
      <c r="H55" s="305"/>
      <c r="I55" s="305"/>
      <c r="J55" s="305"/>
      <c r="K55" s="305"/>
      <c r="L55" s="305"/>
      <c r="M55" s="306"/>
    </row>
    <row r="56" spans="1:13" ht="15.75" x14ac:dyDescent="0.25">
      <c r="A56" s="339"/>
      <c r="B56" s="56" t="s">
        <v>680</v>
      </c>
      <c r="C56" s="471" t="s">
        <v>1348</v>
      </c>
      <c r="D56" s="305"/>
      <c r="E56" s="305"/>
      <c r="F56" s="305"/>
      <c r="G56" s="305"/>
      <c r="H56" s="305"/>
      <c r="I56" s="305"/>
      <c r="J56" s="305"/>
      <c r="K56" s="305"/>
      <c r="L56" s="305"/>
      <c r="M56" s="306"/>
    </row>
    <row r="57" spans="1:13" ht="15.75" x14ac:dyDescent="0.25">
      <c r="A57" s="347"/>
      <c r="B57" s="56" t="s">
        <v>681</v>
      </c>
      <c r="C57" s="327">
        <v>4292896</v>
      </c>
      <c r="D57" s="319"/>
      <c r="E57" s="319"/>
      <c r="F57" s="319"/>
      <c r="G57" s="319"/>
      <c r="H57" s="319"/>
      <c r="I57" s="319"/>
      <c r="J57" s="319"/>
      <c r="K57" s="319"/>
      <c r="L57" s="319"/>
      <c r="M57" s="313"/>
    </row>
    <row r="58" spans="1:13" ht="15.75" x14ac:dyDescent="0.25">
      <c r="A58" s="338" t="s">
        <v>682</v>
      </c>
      <c r="B58" s="57" t="s">
        <v>683</v>
      </c>
      <c r="C58" s="388" t="s">
        <v>1356</v>
      </c>
      <c r="D58" s="305"/>
      <c r="E58" s="305"/>
      <c r="F58" s="305"/>
      <c r="G58" s="305"/>
      <c r="H58" s="305"/>
      <c r="I58" s="305"/>
      <c r="J58" s="305"/>
      <c r="K58" s="305"/>
      <c r="L58" s="305"/>
      <c r="M58" s="306"/>
    </row>
    <row r="59" spans="1:13" ht="15.75" x14ac:dyDescent="0.25">
      <c r="A59" s="339"/>
      <c r="B59" s="57" t="s">
        <v>684</v>
      </c>
      <c r="C59" s="388" t="s">
        <v>833</v>
      </c>
      <c r="D59" s="305"/>
      <c r="E59" s="305"/>
      <c r="F59" s="305"/>
      <c r="G59" s="305"/>
      <c r="H59" s="305"/>
      <c r="I59" s="305"/>
      <c r="J59" s="305"/>
      <c r="K59" s="305"/>
      <c r="L59" s="305"/>
      <c r="M59" s="306"/>
    </row>
    <row r="60" spans="1:13" ht="15.75" x14ac:dyDescent="0.25">
      <c r="A60" s="340"/>
      <c r="B60" s="58" t="s">
        <v>62</v>
      </c>
      <c r="C60" s="365" t="s">
        <v>412</v>
      </c>
      <c r="D60" s="305"/>
      <c r="E60" s="305"/>
      <c r="F60" s="305"/>
      <c r="G60" s="305"/>
      <c r="H60" s="305"/>
      <c r="I60" s="305"/>
      <c r="J60" s="305"/>
      <c r="K60" s="305"/>
      <c r="L60" s="305"/>
      <c r="M60" s="306"/>
    </row>
    <row r="61" spans="1:13" ht="31.5" x14ac:dyDescent="0.25">
      <c r="A61" s="59" t="s">
        <v>686</v>
      </c>
      <c r="B61" s="60"/>
      <c r="C61" s="348"/>
      <c r="D61" s="349"/>
      <c r="E61" s="349"/>
      <c r="F61" s="349"/>
      <c r="G61" s="349"/>
      <c r="H61" s="349"/>
      <c r="I61" s="349"/>
      <c r="J61" s="349"/>
      <c r="K61" s="349"/>
      <c r="L61" s="349"/>
      <c r="M61" s="350"/>
    </row>
  </sheetData>
  <mergeCells count="40">
    <mergeCell ref="F45:F46"/>
    <mergeCell ref="G45:J46"/>
    <mergeCell ref="L45:M46"/>
    <mergeCell ref="C48:M48"/>
    <mergeCell ref="C61:M61"/>
    <mergeCell ref="C49:M49"/>
    <mergeCell ref="C52:M52"/>
    <mergeCell ref="C53:M53"/>
    <mergeCell ref="C54:M54"/>
    <mergeCell ref="C55:M55"/>
    <mergeCell ref="C56:M56"/>
    <mergeCell ref="C57:M57"/>
    <mergeCell ref="A12:A51"/>
    <mergeCell ref="A52:A57"/>
    <mergeCell ref="A58:A60"/>
    <mergeCell ref="F9:G9"/>
    <mergeCell ref="I9:J9"/>
    <mergeCell ref="C12:D12"/>
    <mergeCell ref="B13:B19"/>
    <mergeCell ref="B44:B47"/>
    <mergeCell ref="F10:G10"/>
    <mergeCell ref="I10:J10"/>
    <mergeCell ref="B20:B23"/>
    <mergeCell ref="B27:B29"/>
    <mergeCell ref="C58:M58"/>
    <mergeCell ref="C59:M59"/>
    <mergeCell ref="C60:M60"/>
    <mergeCell ref="L42:M42"/>
    <mergeCell ref="B1:M1"/>
    <mergeCell ref="A2:A11"/>
    <mergeCell ref="C2:M2"/>
    <mergeCell ref="C3:M3"/>
    <mergeCell ref="F4:G4"/>
    <mergeCell ref="C5:M5"/>
    <mergeCell ref="I7:M7"/>
    <mergeCell ref="C11:M11"/>
    <mergeCell ref="C7:D7"/>
    <mergeCell ref="B8:B10"/>
    <mergeCell ref="C9:D9"/>
    <mergeCell ref="C10:D10"/>
  </mergeCells>
  <hyperlinks>
    <hyperlink ref="C56" r:id="rId1" xr:uid="{B9BF7A14-4C3A-494D-946C-BD13B05D991E}"/>
  </hyperlinks>
  <pageMargins left="0.7" right="0.7" top="0.75" bottom="0.75" header="0" footer="0"/>
  <pageSetup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3C47D"/>
    <outlinePr summaryBelow="0" summaryRight="0"/>
  </sheetPr>
  <dimension ref="A1:M65"/>
  <sheetViews>
    <sheetView topLeftCell="A46"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1160</v>
      </c>
      <c r="C1" s="305"/>
      <c r="D1" s="305"/>
      <c r="E1" s="305"/>
      <c r="F1" s="305"/>
      <c r="G1" s="305"/>
      <c r="H1" s="305"/>
      <c r="I1" s="305"/>
      <c r="J1" s="305"/>
      <c r="K1" s="305"/>
      <c r="L1" s="305"/>
      <c r="M1" s="306"/>
    </row>
    <row r="2" spans="1:13" ht="15.75" x14ac:dyDescent="0.25">
      <c r="A2" s="371" t="s">
        <v>588</v>
      </c>
      <c r="B2" s="63" t="s">
        <v>589</v>
      </c>
      <c r="C2" s="365" t="str">
        <f>'Plan de acción'!AR58</f>
        <v>Número de proyectos de participación ciudadana implementados</v>
      </c>
      <c r="D2" s="305"/>
      <c r="E2" s="305"/>
      <c r="F2" s="305"/>
      <c r="G2" s="305"/>
      <c r="H2" s="305"/>
      <c r="I2" s="305"/>
      <c r="J2" s="305"/>
      <c r="K2" s="305"/>
      <c r="L2" s="305"/>
      <c r="M2" s="306"/>
    </row>
    <row r="3" spans="1:13" ht="63" x14ac:dyDescent="0.25">
      <c r="A3" s="372"/>
      <c r="B3" s="64" t="s">
        <v>688</v>
      </c>
      <c r="C3" s="365" t="s">
        <v>1161</v>
      </c>
      <c r="D3" s="305"/>
      <c r="E3" s="305"/>
      <c r="F3" s="305"/>
      <c r="G3" s="305"/>
      <c r="H3" s="305"/>
      <c r="I3" s="305"/>
      <c r="J3" s="305"/>
      <c r="K3" s="305"/>
      <c r="L3" s="305"/>
      <c r="M3" s="306"/>
    </row>
    <row r="4" spans="1:13" ht="15.75" x14ac:dyDescent="0.25">
      <c r="A4" s="372"/>
      <c r="B4" s="65" t="s">
        <v>58</v>
      </c>
      <c r="C4" s="66" t="str">
        <f>'Plan de acción'!AY58</f>
        <v>No</v>
      </c>
      <c r="D4" s="67"/>
      <c r="E4" s="68"/>
      <c r="F4" s="362" t="s">
        <v>59</v>
      </c>
      <c r="G4" s="306"/>
      <c r="H4" s="69" t="str">
        <f>'Plan de acción'!AZ58</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acción'!FQ58</f>
        <v>Ambiente</v>
      </c>
      <c r="D7" s="309"/>
      <c r="E7" s="70"/>
      <c r="F7" s="70"/>
      <c r="G7" s="71"/>
      <c r="H7" s="72" t="s">
        <v>62</v>
      </c>
      <c r="I7" s="365" t="str">
        <f>'Plan de acción'!FR58</f>
        <v>Instituto Distrital de Gestión de Riesgos y Cambio Climático</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5.25" customHeight="1" x14ac:dyDescent="0.25">
      <c r="A11" s="372"/>
      <c r="B11" s="65" t="s">
        <v>603</v>
      </c>
      <c r="C11" s="365" t="s">
        <v>1162</v>
      </c>
      <c r="D11" s="305"/>
      <c r="E11" s="305"/>
      <c r="F11" s="305"/>
      <c r="G11" s="305"/>
      <c r="H11" s="305"/>
      <c r="I11" s="305"/>
      <c r="J11" s="305"/>
      <c r="K11" s="305"/>
      <c r="L11" s="305"/>
      <c r="M11" s="306"/>
    </row>
    <row r="12" spans="1:13" ht="31.5" x14ac:dyDescent="0.25">
      <c r="A12" s="372"/>
      <c r="B12" s="65" t="s">
        <v>692</v>
      </c>
      <c r="C12" s="365" t="s">
        <v>1163</v>
      </c>
      <c r="D12" s="305"/>
      <c r="E12" s="305"/>
      <c r="F12" s="305"/>
      <c r="G12" s="305"/>
      <c r="H12" s="305"/>
      <c r="I12" s="305"/>
      <c r="J12" s="305"/>
      <c r="K12" s="305"/>
      <c r="L12" s="305"/>
      <c r="M12" s="306"/>
    </row>
    <row r="13" spans="1:13" ht="63" x14ac:dyDescent="0.25">
      <c r="A13" s="372"/>
      <c r="B13" s="65" t="s">
        <v>694</v>
      </c>
      <c r="C13" s="365" t="s">
        <v>1164</v>
      </c>
      <c r="D13" s="305"/>
      <c r="E13" s="305"/>
      <c r="F13" s="305"/>
      <c r="G13" s="305"/>
      <c r="H13" s="305"/>
      <c r="I13" s="305"/>
      <c r="J13" s="305"/>
      <c r="K13" s="305"/>
      <c r="L13" s="305"/>
      <c r="M13" s="306"/>
    </row>
    <row r="14" spans="1:13" ht="47.25" x14ac:dyDescent="0.25">
      <c r="A14" s="374"/>
      <c r="B14" s="63" t="s">
        <v>696</v>
      </c>
      <c r="C14" s="364" t="str">
        <f>'Plan de acción'!AU58</f>
        <v>11. Ciudades y comunidades sostenibles</v>
      </c>
      <c r="D14" s="306"/>
      <c r="E14" s="75" t="s">
        <v>697</v>
      </c>
      <c r="F14" s="365" t="str">
        <f>'Plan de acción'!AV58</f>
        <v>11.5  - Reducir los efectos adversos de los desastres naturales</v>
      </c>
      <c r="G14" s="305"/>
      <c r="H14" s="305"/>
      <c r="I14" s="305"/>
      <c r="J14" s="305"/>
      <c r="K14" s="305"/>
      <c r="L14" s="305"/>
      <c r="M14" s="306"/>
    </row>
    <row r="15" spans="1:13" ht="15.75" x14ac:dyDescent="0.25">
      <c r="A15" s="371" t="s">
        <v>605</v>
      </c>
      <c r="B15" s="64" t="s">
        <v>47</v>
      </c>
      <c r="C15" s="365" t="s">
        <v>494</v>
      </c>
      <c r="D15" s="305"/>
      <c r="E15" s="305"/>
      <c r="F15" s="305"/>
      <c r="G15" s="305"/>
      <c r="H15" s="305"/>
      <c r="I15" s="305"/>
      <c r="J15" s="305"/>
      <c r="K15" s="305"/>
      <c r="L15" s="305"/>
      <c r="M15" s="306"/>
    </row>
    <row r="16" spans="1:13" ht="15.75" x14ac:dyDescent="0.25">
      <c r="A16" s="372"/>
      <c r="B16" s="65" t="s">
        <v>698</v>
      </c>
      <c r="C16" s="365" t="str">
        <f>'Plan de acción'!AS58</f>
        <v>Sumatoria de proyectos de participación ciudadana implementados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752</v>
      </c>
      <c r="E22" s="79" t="s">
        <v>618</v>
      </c>
      <c r="F22" s="376" t="s">
        <v>1165</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t="s">
        <v>752</v>
      </c>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
        <v>117</v>
      </c>
      <c r="E29" s="47"/>
      <c r="F29" s="79" t="s">
        <v>628</v>
      </c>
      <c r="G29" s="85" t="s">
        <v>117</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2025</v>
      </c>
      <c r="E32" s="94"/>
      <c r="F32" s="47" t="s">
        <v>633</v>
      </c>
      <c r="G32" s="50">
        <v>2049</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acción'!BE58</f>
        <v>0</v>
      </c>
      <c r="E36" s="50">
        <v>2023</v>
      </c>
      <c r="F36" s="157">
        <f>'Plan de acción'!BF58</f>
        <v>0</v>
      </c>
      <c r="G36" s="50">
        <v>2024</v>
      </c>
      <c r="H36" s="157">
        <f>'Plan de acción'!BG58</f>
        <v>1</v>
      </c>
      <c r="I36" s="50">
        <v>2025</v>
      </c>
      <c r="J36" s="157">
        <f>'Plan de acción'!BH58</f>
        <v>0</v>
      </c>
      <c r="K36" s="50">
        <v>2026</v>
      </c>
      <c r="L36" s="157">
        <f>'Plan de acción'!BI58</f>
        <v>1</v>
      </c>
      <c r="M36" s="50">
        <v>2027</v>
      </c>
    </row>
    <row r="37" spans="1:13" ht="15.75" x14ac:dyDescent="0.25">
      <c r="A37" s="372"/>
      <c r="B37" s="300"/>
      <c r="C37" s="46"/>
      <c r="D37" s="177" t="s">
        <v>641</v>
      </c>
      <c r="E37" s="47"/>
      <c r="F37" s="177" t="s">
        <v>642</v>
      </c>
      <c r="G37" s="47"/>
      <c r="H37" s="177" t="s">
        <v>643</v>
      </c>
      <c r="I37" s="84"/>
      <c r="J37" s="177" t="s">
        <v>644</v>
      </c>
      <c r="K37" s="47"/>
      <c r="L37" s="177" t="s">
        <v>645</v>
      </c>
      <c r="M37" s="48"/>
    </row>
    <row r="38" spans="1:13" ht="15.75" x14ac:dyDescent="0.25">
      <c r="A38" s="372"/>
      <c r="B38" s="300"/>
      <c r="C38" s="46"/>
      <c r="D38" s="157">
        <f>'Plan de acción'!BJ58</f>
        <v>0</v>
      </c>
      <c r="E38" s="50">
        <v>2028</v>
      </c>
      <c r="F38" s="157">
        <f>'Plan de acción'!BK58</f>
        <v>1</v>
      </c>
      <c r="G38" s="50">
        <v>2029</v>
      </c>
      <c r="H38" s="157">
        <f>'Plan de acción'!BL58</f>
        <v>0</v>
      </c>
      <c r="I38" s="50">
        <v>2030</v>
      </c>
      <c r="J38" s="157">
        <f>'Plan de acción'!BM58</f>
        <v>1</v>
      </c>
      <c r="K38" s="50">
        <v>2031</v>
      </c>
      <c r="L38" s="157">
        <f>'Plan de acción'!BN58</f>
        <v>0</v>
      </c>
      <c r="M38" s="50">
        <v>2032</v>
      </c>
    </row>
    <row r="39" spans="1:13" ht="15.75" x14ac:dyDescent="0.25">
      <c r="A39" s="372"/>
      <c r="B39" s="300"/>
      <c r="C39" s="46"/>
      <c r="D39" s="177" t="s">
        <v>646</v>
      </c>
      <c r="E39" s="47"/>
      <c r="F39" s="177" t="s">
        <v>647</v>
      </c>
      <c r="G39" s="47"/>
      <c r="H39" s="177" t="s">
        <v>648</v>
      </c>
      <c r="I39" s="84"/>
      <c r="J39" s="177" t="s">
        <v>649</v>
      </c>
      <c r="K39" s="47"/>
      <c r="L39" s="177" t="s">
        <v>650</v>
      </c>
      <c r="M39" s="48"/>
    </row>
    <row r="40" spans="1:13" ht="15.75" x14ac:dyDescent="0.25">
      <c r="A40" s="372"/>
      <c r="B40" s="300"/>
      <c r="C40" s="46"/>
      <c r="D40" s="157">
        <f>'Plan de acción'!BO58</f>
        <v>1</v>
      </c>
      <c r="E40" s="50">
        <v>2033</v>
      </c>
      <c r="F40" s="157">
        <f>'Plan de acción'!BP58</f>
        <v>0</v>
      </c>
      <c r="G40" s="50">
        <v>2034</v>
      </c>
      <c r="H40" s="157">
        <f>'Plan de acción'!BQ58</f>
        <v>1</v>
      </c>
      <c r="I40" s="50">
        <v>2035</v>
      </c>
      <c r="J40" s="157">
        <f>'Plan de acción'!BR58</f>
        <v>0</v>
      </c>
      <c r="K40" s="50">
        <v>2036</v>
      </c>
      <c r="L40" s="157">
        <f>'Plan de acción'!BS58</f>
        <v>1</v>
      </c>
      <c r="M40" s="50">
        <v>2037</v>
      </c>
    </row>
    <row r="41" spans="1:13" ht="15.75" x14ac:dyDescent="0.25">
      <c r="A41" s="372"/>
      <c r="B41" s="300"/>
      <c r="C41" s="46"/>
      <c r="D41" s="177" t="s">
        <v>651</v>
      </c>
      <c r="E41" s="47"/>
      <c r="F41" s="177" t="s">
        <v>652</v>
      </c>
      <c r="G41" s="47"/>
      <c r="H41" s="177" t="s">
        <v>653</v>
      </c>
      <c r="I41" s="47"/>
      <c r="J41" s="177" t="s">
        <v>654</v>
      </c>
      <c r="K41" s="47"/>
      <c r="L41" s="177" t="s">
        <v>655</v>
      </c>
      <c r="M41" s="48"/>
    </row>
    <row r="42" spans="1:13" ht="15.75" x14ac:dyDescent="0.25">
      <c r="A42" s="372"/>
      <c r="B42" s="300"/>
      <c r="C42" s="46"/>
      <c r="D42" s="157">
        <f>'Plan de acción'!BT58</f>
        <v>0</v>
      </c>
      <c r="E42" s="50">
        <v>2038</v>
      </c>
      <c r="F42" s="157">
        <f>'Plan de acción'!BU58</f>
        <v>1</v>
      </c>
      <c r="G42" s="50">
        <v>2039</v>
      </c>
      <c r="H42" s="157">
        <f>'Plan de acción'!BV58</f>
        <v>0</v>
      </c>
      <c r="I42" s="50">
        <v>2040</v>
      </c>
      <c r="J42" s="157">
        <f>'Plan de acción'!BW58</f>
        <v>1</v>
      </c>
      <c r="K42" s="50">
        <v>2041</v>
      </c>
      <c r="L42" s="157">
        <f>'Plan de acción'!BX58</f>
        <v>0</v>
      </c>
      <c r="M42" s="50">
        <v>2042</v>
      </c>
    </row>
    <row r="43" spans="1:13" ht="15.75" x14ac:dyDescent="0.25">
      <c r="A43" s="372"/>
      <c r="B43" s="300"/>
      <c r="C43" s="46"/>
      <c r="D43" s="177" t="s">
        <v>656</v>
      </c>
      <c r="E43" s="47"/>
      <c r="F43" s="177" t="s">
        <v>657</v>
      </c>
      <c r="G43" s="47"/>
      <c r="H43" s="177" t="s">
        <v>658</v>
      </c>
      <c r="I43" s="47"/>
      <c r="J43" s="177" t="s">
        <v>659</v>
      </c>
      <c r="K43" s="47"/>
      <c r="L43" s="177" t="s">
        <v>660</v>
      </c>
      <c r="M43" s="48"/>
    </row>
    <row r="44" spans="1:13" ht="15.75" x14ac:dyDescent="0.25">
      <c r="A44" s="372"/>
      <c r="B44" s="300"/>
      <c r="C44" s="46"/>
      <c r="D44" s="157">
        <f>'Plan de acción'!BY58</f>
        <v>1</v>
      </c>
      <c r="E44" s="50">
        <v>2043</v>
      </c>
      <c r="F44" s="157">
        <f>'Plan de acción'!BZ58</f>
        <v>0</v>
      </c>
      <c r="G44" s="50">
        <v>2044</v>
      </c>
      <c r="H44" s="157">
        <f>'Plan de acción'!CA58</f>
        <v>1</v>
      </c>
      <c r="I44" s="50">
        <v>2045</v>
      </c>
      <c r="J44" s="157">
        <f>'Plan de acción'!CB58</f>
        <v>0</v>
      </c>
      <c r="K44" s="50">
        <v>2046</v>
      </c>
      <c r="L44" s="157">
        <f>'Plan de acción'!CC58</f>
        <v>1</v>
      </c>
      <c r="M44" s="50">
        <v>2047</v>
      </c>
    </row>
    <row r="45" spans="1:13" ht="15.75" x14ac:dyDescent="0.25">
      <c r="A45" s="372"/>
      <c r="B45" s="300"/>
      <c r="C45" s="46"/>
      <c r="D45" s="177" t="s">
        <v>661</v>
      </c>
      <c r="E45" s="47"/>
      <c r="F45" s="177" t="s">
        <v>662</v>
      </c>
      <c r="G45" s="47"/>
      <c r="H45" s="177" t="s">
        <v>663</v>
      </c>
      <c r="I45" s="47"/>
      <c r="J45" s="177"/>
      <c r="K45" s="47"/>
      <c r="L45" s="47" t="s">
        <v>664</v>
      </c>
      <c r="M45" s="48"/>
    </row>
    <row r="46" spans="1:13" ht="15.75" x14ac:dyDescent="0.25">
      <c r="A46" s="372"/>
      <c r="B46" s="300"/>
      <c r="C46" s="46"/>
      <c r="D46" s="157">
        <f>'Plan de acción'!CD58</f>
        <v>0</v>
      </c>
      <c r="E46" s="50">
        <v>2048</v>
      </c>
      <c r="F46" s="157">
        <f>'Plan de acción'!CE58</f>
        <v>1</v>
      </c>
      <c r="G46" s="50">
        <v>2049</v>
      </c>
      <c r="H46" s="157">
        <f>'Plan de acción'!CF58</f>
        <v>0</v>
      </c>
      <c r="I46" s="50">
        <v>2050</v>
      </c>
      <c r="J46" s="157"/>
      <c r="K46" s="50"/>
      <c r="L46" s="400">
        <f>'Plan de acción'!CG58</f>
        <v>13</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788</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1166</v>
      </c>
      <c r="D52" s="305"/>
      <c r="E52" s="305"/>
      <c r="F52" s="305"/>
      <c r="G52" s="305"/>
      <c r="H52" s="305"/>
      <c r="I52" s="305"/>
      <c r="J52" s="305"/>
      <c r="K52" s="305"/>
      <c r="L52" s="305"/>
      <c r="M52" s="306"/>
    </row>
    <row r="53" spans="1:13" ht="31.5" x14ac:dyDescent="0.25">
      <c r="A53" s="372"/>
      <c r="B53" s="65" t="s">
        <v>704</v>
      </c>
      <c r="C53" s="365" t="s">
        <v>1167</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
        <v>1357</v>
      </c>
      <c r="D56" s="305"/>
      <c r="E56" s="305"/>
      <c r="F56" s="305"/>
      <c r="G56" s="305"/>
      <c r="H56" s="305"/>
      <c r="I56" s="305"/>
      <c r="J56" s="305"/>
      <c r="K56" s="305"/>
      <c r="L56" s="305"/>
      <c r="M56" s="306"/>
    </row>
    <row r="57" spans="1:13" ht="15.75" x14ac:dyDescent="0.25">
      <c r="A57" s="372"/>
      <c r="B57" s="105" t="s">
        <v>676</v>
      </c>
      <c r="C57" s="365" t="s">
        <v>1158</v>
      </c>
      <c r="D57" s="305"/>
      <c r="E57" s="305"/>
      <c r="F57" s="305"/>
      <c r="G57" s="305"/>
      <c r="H57" s="305"/>
      <c r="I57" s="305"/>
      <c r="J57" s="305"/>
      <c r="K57" s="305"/>
      <c r="L57" s="305"/>
      <c r="M57" s="306"/>
    </row>
    <row r="58" spans="1:13" ht="15.75" x14ac:dyDescent="0.25">
      <c r="A58" s="372"/>
      <c r="B58" s="105" t="s">
        <v>678</v>
      </c>
      <c r="C58" s="365" t="str">
        <f>'Plan de acción'!FR58</f>
        <v>Instituto Distrital de Gestión de Riesgos y Cambio Climático</v>
      </c>
      <c r="D58" s="305"/>
      <c r="E58" s="305"/>
      <c r="F58" s="305"/>
      <c r="G58" s="305"/>
      <c r="H58" s="305"/>
      <c r="I58" s="305"/>
      <c r="J58" s="305"/>
      <c r="K58" s="305"/>
      <c r="L58" s="305"/>
      <c r="M58" s="306"/>
    </row>
    <row r="59" spans="1:13" ht="15.75" x14ac:dyDescent="0.25">
      <c r="A59" s="372"/>
      <c r="B59" s="106" t="s">
        <v>679</v>
      </c>
      <c r="C59" s="365" t="s">
        <v>413</v>
      </c>
      <c r="D59" s="305"/>
      <c r="E59" s="305"/>
      <c r="F59" s="305"/>
      <c r="G59" s="305"/>
      <c r="H59" s="305"/>
      <c r="I59" s="305"/>
      <c r="J59" s="305"/>
      <c r="K59" s="305"/>
      <c r="L59" s="305"/>
      <c r="M59" s="306"/>
    </row>
    <row r="60" spans="1:13" ht="15.75" x14ac:dyDescent="0.25">
      <c r="A60" s="372"/>
      <c r="B60" s="105" t="s">
        <v>680</v>
      </c>
      <c r="C60" s="438" t="s">
        <v>1348</v>
      </c>
      <c r="D60" s="305"/>
      <c r="E60" s="305"/>
      <c r="F60" s="305"/>
      <c r="G60" s="305"/>
      <c r="H60" s="305"/>
      <c r="I60" s="305"/>
      <c r="J60" s="305"/>
      <c r="K60" s="305"/>
      <c r="L60" s="305"/>
      <c r="M60" s="306"/>
    </row>
    <row r="61" spans="1:13" ht="15.75" x14ac:dyDescent="0.25">
      <c r="A61" s="373"/>
      <c r="B61" s="105" t="s">
        <v>681</v>
      </c>
      <c r="C61" s="365" t="s">
        <v>1358</v>
      </c>
      <c r="D61" s="305"/>
      <c r="E61" s="305"/>
      <c r="F61" s="305"/>
      <c r="G61" s="305"/>
      <c r="H61" s="305"/>
      <c r="I61" s="305"/>
      <c r="J61" s="305"/>
      <c r="K61" s="305"/>
      <c r="L61" s="305"/>
      <c r="M61" s="306"/>
    </row>
    <row r="62" spans="1:13" ht="21.75" customHeight="1" x14ac:dyDescent="0.25">
      <c r="A62" s="371" t="s">
        <v>682</v>
      </c>
      <c r="B62" s="105" t="s">
        <v>683</v>
      </c>
      <c r="C62" s="365" t="s">
        <v>1356</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412</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hyperlinks>
    <hyperlink ref="C60" r:id="rId1" xr:uid="{F3741C05-3ABE-45EF-95EF-2D9015EDC370}"/>
  </hyperlinks>
  <pageMargins left="0.7" right="0.7" top="0.75" bottom="0.75" header="0" footer="0"/>
  <pageSetup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3C47D"/>
    <outlinePr summaryBelow="0" summaryRight="0"/>
  </sheetPr>
  <dimension ref="A1:M65"/>
  <sheetViews>
    <sheetView topLeftCell="A5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1168</v>
      </c>
      <c r="C1" s="305"/>
      <c r="D1" s="305"/>
      <c r="E1" s="305"/>
      <c r="F1" s="305"/>
      <c r="G1" s="305"/>
      <c r="H1" s="305"/>
      <c r="I1" s="305"/>
      <c r="J1" s="305"/>
      <c r="K1" s="305"/>
      <c r="L1" s="305"/>
      <c r="M1" s="306"/>
    </row>
    <row r="2" spans="1:13" ht="15.75" x14ac:dyDescent="0.25">
      <c r="A2" s="371" t="s">
        <v>588</v>
      </c>
      <c r="B2" s="63" t="s">
        <v>589</v>
      </c>
      <c r="C2" s="365" t="str">
        <f>'Plan de acción'!AR59</f>
        <v>Número de redes de cuidadoras y cuidadores del entorno ambiental conformadas.</v>
      </c>
      <c r="D2" s="305"/>
      <c r="E2" s="305"/>
      <c r="F2" s="305"/>
      <c r="G2" s="305"/>
      <c r="H2" s="305"/>
      <c r="I2" s="305"/>
      <c r="J2" s="305"/>
      <c r="K2" s="305"/>
      <c r="L2" s="305"/>
      <c r="M2" s="306"/>
    </row>
    <row r="3" spans="1:13" ht="63" x14ac:dyDescent="0.25">
      <c r="A3" s="372"/>
      <c r="B3" s="64" t="s">
        <v>688</v>
      </c>
      <c r="C3" s="365" t="s">
        <v>1161</v>
      </c>
      <c r="D3" s="305"/>
      <c r="E3" s="305"/>
      <c r="F3" s="305"/>
      <c r="G3" s="305"/>
      <c r="H3" s="305"/>
      <c r="I3" s="305"/>
      <c r="J3" s="305"/>
      <c r="K3" s="305"/>
      <c r="L3" s="305"/>
      <c r="M3" s="306"/>
    </row>
    <row r="4" spans="1:13" ht="15.75" x14ac:dyDescent="0.25">
      <c r="A4" s="372"/>
      <c r="B4" s="65" t="s">
        <v>58</v>
      </c>
      <c r="C4" s="66" t="str">
        <f>'Plan de acción'!AY59</f>
        <v>Si</v>
      </c>
      <c r="D4" s="67"/>
      <c r="E4" s="68"/>
      <c r="F4" s="362" t="s">
        <v>59</v>
      </c>
      <c r="G4" s="306"/>
      <c r="H4" s="69">
        <f>'Plan de acción'!AZ59</f>
        <v>159</v>
      </c>
      <c r="I4" s="358"/>
      <c r="J4" s="357"/>
      <c r="K4" s="357"/>
      <c r="L4" s="357"/>
      <c r="M4" s="342"/>
    </row>
    <row r="5" spans="1:13" ht="31.5" x14ac:dyDescent="0.25">
      <c r="A5" s="372"/>
      <c r="B5" s="65" t="s">
        <v>593</v>
      </c>
      <c r="C5" s="364" t="s">
        <v>1169</v>
      </c>
      <c r="D5" s="305"/>
      <c r="E5" s="305"/>
      <c r="F5" s="305"/>
      <c r="G5" s="305"/>
      <c r="H5" s="305"/>
      <c r="I5" s="305"/>
      <c r="J5" s="305"/>
      <c r="K5" s="305"/>
      <c r="L5" s="305"/>
      <c r="M5" s="306"/>
    </row>
    <row r="6" spans="1:13" ht="15.75" x14ac:dyDescent="0.25">
      <c r="A6" s="372"/>
      <c r="B6" s="65" t="s">
        <v>595</v>
      </c>
      <c r="C6" s="364" t="s">
        <v>1170</v>
      </c>
      <c r="D6" s="305"/>
      <c r="E6" s="305"/>
      <c r="F6" s="305"/>
      <c r="G6" s="305"/>
      <c r="H6" s="305"/>
      <c r="I6" s="305"/>
      <c r="J6" s="305"/>
      <c r="K6" s="305"/>
      <c r="L6" s="305"/>
      <c r="M6" s="306"/>
    </row>
    <row r="7" spans="1:13" ht="15.75" x14ac:dyDescent="0.25">
      <c r="A7" s="372"/>
      <c r="B7" s="65" t="s">
        <v>597</v>
      </c>
      <c r="C7" s="365" t="str">
        <f>'Plan de acción'!FQ59</f>
        <v>Ambiente</v>
      </c>
      <c r="D7" s="309"/>
      <c r="E7" s="70"/>
      <c r="F7" s="70"/>
      <c r="G7" s="71"/>
      <c r="H7" s="72" t="s">
        <v>62</v>
      </c>
      <c r="I7" s="365" t="str">
        <f>'Plan de acción'!FR59</f>
        <v>Jardín Botánico José Celestino Mutis</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289.5" customHeight="1" x14ac:dyDescent="0.25">
      <c r="A11" s="372"/>
      <c r="B11" s="65" t="s">
        <v>603</v>
      </c>
      <c r="C11" s="427" t="s">
        <v>1171</v>
      </c>
      <c r="D11" s="305"/>
      <c r="E11" s="305"/>
      <c r="F11" s="305"/>
      <c r="G11" s="305"/>
      <c r="H11" s="305"/>
      <c r="I11" s="305"/>
      <c r="J11" s="305"/>
      <c r="K11" s="305"/>
      <c r="L11" s="305"/>
      <c r="M11" s="306"/>
    </row>
    <row r="12" spans="1:13" ht="80.25" customHeight="1" x14ac:dyDescent="0.25">
      <c r="A12" s="372"/>
      <c r="B12" s="65" t="s">
        <v>692</v>
      </c>
      <c r="C12" s="427" t="s">
        <v>1172</v>
      </c>
      <c r="D12" s="305"/>
      <c r="E12" s="305"/>
      <c r="F12" s="305"/>
      <c r="G12" s="305"/>
      <c r="H12" s="305"/>
      <c r="I12" s="305"/>
      <c r="J12" s="305"/>
      <c r="K12" s="305"/>
      <c r="L12" s="305"/>
      <c r="M12" s="306"/>
    </row>
    <row r="13" spans="1:13" ht="63" x14ac:dyDescent="0.25">
      <c r="A13" s="372"/>
      <c r="B13" s="65" t="s">
        <v>694</v>
      </c>
      <c r="C13" s="365" t="s">
        <v>1173</v>
      </c>
      <c r="D13" s="305"/>
      <c r="E13" s="305"/>
      <c r="F13" s="305"/>
      <c r="G13" s="305"/>
      <c r="H13" s="305"/>
      <c r="I13" s="305"/>
      <c r="J13" s="305"/>
      <c r="K13" s="305"/>
      <c r="L13" s="305"/>
      <c r="M13" s="306"/>
    </row>
    <row r="14" spans="1:13" ht="47.25" x14ac:dyDescent="0.25">
      <c r="A14" s="374"/>
      <c r="B14" s="63" t="s">
        <v>696</v>
      </c>
      <c r="C14" s="364" t="str">
        <f>'Plan de acción'!AU59</f>
        <v>13. Acción por el clima</v>
      </c>
      <c r="D14" s="306"/>
      <c r="E14" s="75" t="s">
        <v>697</v>
      </c>
      <c r="F14" s="365" t="str">
        <f>'Plan de acción'!AV59</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acción'!AW59</f>
        <v>Ambiental</v>
      </c>
      <c r="D15" s="305"/>
      <c r="E15" s="305"/>
      <c r="F15" s="305"/>
      <c r="G15" s="305"/>
      <c r="H15" s="305"/>
      <c r="I15" s="305"/>
      <c r="J15" s="305"/>
      <c r="K15" s="305"/>
      <c r="L15" s="305"/>
      <c r="M15" s="306"/>
    </row>
    <row r="16" spans="1:13" ht="15.75" x14ac:dyDescent="0.25">
      <c r="A16" s="372"/>
      <c r="B16" s="65" t="s">
        <v>698</v>
      </c>
      <c r="C16" s="365" t="str">
        <f>'Plan de acción'!AS59</f>
        <v>Sumatoria de redes de cuidadoras y cuidadores del entorno ambiental conformadas.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752</v>
      </c>
      <c r="E22" s="79" t="s">
        <v>618</v>
      </c>
      <c r="F22" s="376" t="s">
        <v>1174</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acción'!BA59</f>
        <v>1</v>
      </c>
      <c r="E29" s="47"/>
      <c r="F29" s="79" t="s">
        <v>628</v>
      </c>
      <c r="G29" s="85">
        <f>'Plan de acción'!BB59</f>
        <v>2022</v>
      </c>
      <c r="H29" s="47"/>
      <c r="I29" s="79" t="s">
        <v>629</v>
      </c>
      <c r="J29" s="366" t="s">
        <v>1175</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acción'!BE59</f>
        <v>1</v>
      </c>
      <c r="E36" s="50">
        <v>2023</v>
      </c>
      <c r="F36" s="50">
        <f>'Plan de acción'!BF59</f>
        <v>1</v>
      </c>
      <c r="G36" s="50">
        <v>2024</v>
      </c>
      <c r="H36" s="50">
        <f>'Plan de acción'!BG59</f>
        <v>1</v>
      </c>
      <c r="I36" s="50">
        <v>2025</v>
      </c>
      <c r="J36" s="50">
        <f>'Plan de acción'!BH59</f>
        <v>1</v>
      </c>
      <c r="K36" s="50">
        <v>2026</v>
      </c>
      <c r="L36" s="50">
        <f>'Plan de acción'!BI59</f>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acción'!BJ59</f>
        <v>1</v>
      </c>
      <c r="E38" s="50">
        <v>2028</v>
      </c>
      <c r="F38" s="50">
        <f>'Plan de acción'!BK59</f>
        <v>1</v>
      </c>
      <c r="G38" s="50">
        <v>2029</v>
      </c>
      <c r="H38" s="50">
        <f>'Plan de acción'!BL59</f>
        <v>1</v>
      </c>
      <c r="I38" s="50">
        <v>2030</v>
      </c>
      <c r="J38" s="50">
        <f>'Plan de acción'!BM59</f>
        <v>1</v>
      </c>
      <c r="K38" s="50">
        <v>2031</v>
      </c>
      <c r="L38" s="50">
        <f>'Plan de acción'!BN59</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acción'!BO59</f>
        <v>1</v>
      </c>
      <c r="E40" s="50">
        <v>2033</v>
      </c>
      <c r="F40" s="50">
        <f>'Plan de acción'!BP59</f>
        <v>1</v>
      </c>
      <c r="G40" s="50">
        <v>2034</v>
      </c>
      <c r="H40" s="50">
        <f>'Plan de acción'!BQ59</f>
        <v>1</v>
      </c>
      <c r="I40" s="50">
        <v>2035</v>
      </c>
      <c r="J40" s="50">
        <f>'Plan de acción'!BR59</f>
        <v>1</v>
      </c>
      <c r="K40" s="50">
        <v>2036</v>
      </c>
      <c r="L40" s="50">
        <f>'Plan de acción'!BS59</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acción'!BT59</f>
        <v>1</v>
      </c>
      <c r="E42" s="50">
        <v>2038</v>
      </c>
      <c r="F42" s="50">
        <f>'Plan de acción'!BU59</f>
        <v>1</v>
      </c>
      <c r="G42" s="50">
        <v>2039</v>
      </c>
      <c r="H42" s="50">
        <f>'Plan de acción'!BV59</f>
        <v>1</v>
      </c>
      <c r="I42" s="50">
        <v>2040</v>
      </c>
      <c r="J42" s="50">
        <f>'Plan de acción'!BW59</f>
        <v>1</v>
      </c>
      <c r="K42" s="50">
        <v>2041</v>
      </c>
      <c r="L42" s="50">
        <f>'Plan de acción'!BX59</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acción'!BY59</f>
        <v>1</v>
      </c>
      <c r="E44" s="50">
        <v>2043</v>
      </c>
      <c r="F44" s="50">
        <f>'Plan de acción'!BZ59</f>
        <v>1</v>
      </c>
      <c r="G44" s="50">
        <v>2044</v>
      </c>
      <c r="H44" s="50">
        <f>'Plan de acción'!CA59</f>
        <v>1</v>
      </c>
      <c r="I44" s="50">
        <v>2045</v>
      </c>
      <c r="J44" s="50">
        <f>'Plan de acción'!CB59</f>
        <v>1</v>
      </c>
      <c r="K44" s="50">
        <v>2046</v>
      </c>
      <c r="L44" s="50">
        <f>'Plan de acción'!CC59</f>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acción'!CD59</f>
        <v>1</v>
      </c>
      <c r="E46" s="50">
        <v>2048</v>
      </c>
      <c r="F46" s="50">
        <f>'Plan de acción'!CE59</f>
        <v>1</v>
      </c>
      <c r="G46" s="50">
        <v>2049</v>
      </c>
      <c r="H46" s="50">
        <f>'Plan de acción'!CF59</f>
        <v>1</v>
      </c>
      <c r="I46" s="50">
        <v>2050</v>
      </c>
      <c r="J46" s="50"/>
      <c r="K46" s="50"/>
      <c r="L46" s="400">
        <f>'Plan de acción'!CG59</f>
        <v>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1176</v>
      </c>
      <c r="H49" s="318"/>
      <c r="I49" s="318"/>
      <c r="J49" s="311"/>
      <c r="K49" s="101" t="s">
        <v>668</v>
      </c>
      <c r="L49" s="368"/>
      <c r="M49" s="311"/>
    </row>
    <row r="50" spans="1:13" ht="16.5" x14ac:dyDescent="0.25">
      <c r="A50" s="372"/>
      <c r="B50" s="300"/>
      <c r="C50" s="76"/>
      <c r="D50" s="102" t="s">
        <v>752</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1177</v>
      </c>
      <c r="D52" s="305"/>
      <c r="E52" s="305"/>
      <c r="F52" s="305"/>
      <c r="G52" s="305"/>
      <c r="H52" s="305"/>
      <c r="I52" s="305"/>
      <c r="J52" s="305"/>
      <c r="K52" s="305"/>
      <c r="L52" s="305"/>
      <c r="M52" s="306"/>
    </row>
    <row r="53" spans="1:13" ht="31.5" x14ac:dyDescent="0.25">
      <c r="A53" s="372"/>
      <c r="B53" s="65" t="s">
        <v>704</v>
      </c>
      <c r="C53" s="365" t="s">
        <v>1178</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v>2023</v>
      </c>
      <c r="D55" s="305"/>
      <c r="E55" s="305"/>
      <c r="F55" s="305"/>
      <c r="G55" s="305"/>
      <c r="H55" s="305"/>
      <c r="I55" s="305"/>
      <c r="J55" s="305"/>
      <c r="K55" s="305"/>
      <c r="L55" s="305"/>
      <c r="M55" s="306"/>
    </row>
    <row r="56" spans="1:13" ht="15.75" x14ac:dyDescent="0.25">
      <c r="A56" s="371" t="s">
        <v>674</v>
      </c>
      <c r="B56" s="105" t="s">
        <v>675</v>
      </c>
      <c r="C56" s="365" t="str">
        <f>'Plan de acción'!FT59</f>
        <v>Tania Rodríguez Angarita</v>
      </c>
      <c r="D56" s="305"/>
      <c r="E56" s="305"/>
      <c r="F56" s="305"/>
      <c r="G56" s="305"/>
      <c r="H56" s="305"/>
      <c r="I56" s="305"/>
      <c r="J56" s="305"/>
      <c r="K56" s="305"/>
      <c r="L56" s="305"/>
      <c r="M56" s="306"/>
    </row>
    <row r="57" spans="1:13" ht="15.75" x14ac:dyDescent="0.25">
      <c r="A57" s="372"/>
      <c r="B57" s="105" t="s">
        <v>676</v>
      </c>
      <c r="C57" s="365" t="s">
        <v>1179</v>
      </c>
      <c r="D57" s="305"/>
      <c r="E57" s="305"/>
      <c r="F57" s="305"/>
      <c r="G57" s="305"/>
      <c r="H57" s="305"/>
      <c r="I57" s="305"/>
      <c r="J57" s="305"/>
      <c r="K57" s="305"/>
      <c r="L57" s="305"/>
      <c r="M57" s="306"/>
    </row>
    <row r="58" spans="1:13" ht="15.75" x14ac:dyDescent="0.25">
      <c r="A58" s="372"/>
      <c r="B58" s="105" t="s">
        <v>678</v>
      </c>
      <c r="C58" s="365" t="str">
        <f>'Plan de acción'!FR59</f>
        <v>Jardín Botánico José Celestino Mutis</v>
      </c>
      <c r="D58" s="305"/>
      <c r="E58" s="305"/>
      <c r="F58" s="305"/>
      <c r="G58" s="305"/>
      <c r="H58" s="305"/>
      <c r="I58" s="305"/>
      <c r="J58" s="305"/>
      <c r="K58" s="305"/>
      <c r="L58" s="305"/>
      <c r="M58" s="306"/>
    </row>
    <row r="59" spans="1:13" ht="15.75" x14ac:dyDescent="0.25">
      <c r="A59" s="372"/>
      <c r="B59" s="106" t="s">
        <v>679</v>
      </c>
      <c r="C59" s="365" t="str">
        <f>'Plan de acción'!FS59</f>
        <v>Subdireccion Educativa y Cultural</v>
      </c>
      <c r="D59" s="305"/>
      <c r="E59" s="305"/>
      <c r="F59" s="305"/>
      <c r="G59" s="305"/>
      <c r="H59" s="305"/>
      <c r="I59" s="305"/>
      <c r="J59" s="305"/>
      <c r="K59" s="305"/>
      <c r="L59" s="305"/>
      <c r="M59" s="306"/>
    </row>
    <row r="60" spans="1:13" ht="15.75" x14ac:dyDescent="0.25">
      <c r="A60" s="372"/>
      <c r="B60" s="105" t="s">
        <v>680</v>
      </c>
      <c r="C60" s="370" t="str">
        <f>'Plan de acción'!FV59</f>
        <v>correspondenciaeducativa@jbb.gov.co</v>
      </c>
      <c r="D60" s="305"/>
      <c r="E60" s="305"/>
      <c r="F60" s="305"/>
      <c r="G60" s="305"/>
      <c r="H60" s="305"/>
      <c r="I60" s="305"/>
      <c r="J60" s="305"/>
      <c r="K60" s="305"/>
      <c r="L60" s="305"/>
      <c r="M60" s="306"/>
    </row>
    <row r="61" spans="1:13" ht="15.75" x14ac:dyDescent="0.25">
      <c r="A61" s="373"/>
      <c r="B61" s="105" t="s">
        <v>681</v>
      </c>
      <c r="C61" s="365">
        <v>3195208139</v>
      </c>
      <c r="D61" s="305"/>
      <c r="E61" s="305"/>
      <c r="F61" s="305"/>
      <c r="G61" s="305"/>
      <c r="H61" s="305"/>
      <c r="I61" s="305"/>
      <c r="J61" s="305"/>
      <c r="K61" s="305"/>
      <c r="L61" s="305"/>
      <c r="M61" s="306"/>
    </row>
    <row r="62" spans="1:13" ht="21.75" customHeight="1" x14ac:dyDescent="0.25">
      <c r="A62" s="371" t="s">
        <v>682</v>
      </c>
      <c r="B62" s="105" t="s">
        <v>683</v>
      </c>
      <c r="C62" s="365" t="s">
        <v>1366</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1180</v>
      </c>
      <c r="D64" s="305"/>
      <c r="E64" s="305"/>
      <c r="F64" s="305"/>
      <c r="G64" s="305"/>
      <c r="H64" s="305"/>
      <c r="I64" s="305"/>
      <c r="J64" s="305"/>
      <c r="K64" s="305"/>
      <c r="L64" s="305"/>
      <c r="M64" s="306"/>
    </row>
    <row r="65" spans="1:13" ht="15.75" x14ac:dyDescent="0.25">
      <c r="A65" s="108" t="s">
        <v>686</v>
      </c>
      <c r="B65" s="65"/>
      <c r="C65" s="358" t="s">
        <v>1181</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3C47D"/>
    <outlinePr summaryBelow="0" summaryRight="0"/>
  </sheetPr>
  <dimension ref="A1:M65"/>
  <sheetViews>
    <sheetView topLeftCell="A47"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1182</v>
      </c>
      <c r="C1" s="305"/>
      <c r="D1" s="305"/>
      <c r="E1" s="305"/>
      <c r="F1" s="305"/>
      <c r="G1" s="305"/>
      <c r="H1" s="305"/>
      <c r="I1" s="305"/>
      <c r="J1" s="305"/>
      <c r="K1" s="305"/>
      <c r="L1" s="305"/>
      <c r="M1" s="306"/>
    </row>
    <row r="2" spans="1:13" ht="15.75" x14ac:dyDescent="0.25">
      <c r="A2" s="371" t="s">
        <v>588</v>
      </c>
      <c r="B2" s="63" t="s">
        <v>589</v>
      </c>
      <c r="C2" s="365" t="str">
        <f>'Plan de acción'!AR60</f>
        <v>Número de acciones afirmativas que promuevan la participación de las mujeres en las instancias de gobernanza del Sistema Distrital de Gestión del Riesgo y Cambio Climático</v>
      </c>
      <c r="D2" s="305"/>
      <c r="E2" s="305"/>
      <c r="F2" s="305"/>
      <c r="G2" s="305"/>
      <c r="H2" s="305"/>
      <c r="I2" s="305"/>
      <c r="J2" s="305"/>
      <c r="K2" s="305"/>
      <c r="L2" s="305"/>
      <c r="M2" s="306"/>
    </row>
    <row r="3" spans="1:13" ht="63" x14ac:dyDescent="0.25">
      <c r="A3" s="372"/>
      <c r="B3" s="64" t="s">
        <v>688</v>
      </c>
      <c r="C3" s="365" t="s">
        <v>1161</v>
      </c>
      <c r="D3" s="305"/>
      <c r="E3" s="305"/>
      <c r="F3" s="305"/>
      <c r="G3" s="305"/>
      <c r="H3" s="305"/>
      <c r="I3" s="305"/>
      <c r="J3" s="305"/>
      <c r="K3" s="305"/>
      <c r="L3" s="305"/>
      <c r="M3" s="306"/>
    </row>
    <row r="4" spans="1:13" ht="15.75" x14ac:dyDescent="0.25">
      <c r="A4" s="372"/>
      <c r="B4" s="65" t="s">
        <v>58</v>
      </c>
      <c r="C4" s="66" t="str">
        <f>'Plan de acción'!AY60</f>
        <v>No</v>
      </c>
      <c r="D4" s="67"/>
      <c r="E4" s="68"/>
      <c r="F4" s="362" t="s">
        <v>59</v>
      </c>
      <c r="G4" s="306"/>
      <c r="H4" s="69" t="str">
        <f>'Plan de acción'!AZ60</f>
        <v>ND</v>
      </c>
      <c r="I4" s="37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acción'!FQ60</f>
        <v>Ambiente</v>
      </c>
      <c r="D7" s="309"/>
      <c r="E7" s="70"/>
      <c r="F7" s="70"/>
      <c r="G7" s="71"/>
      <c r="H7" s="72" t="s">
        <v>62</v>
      </c>
      <c r="I7" s="365" t="str">
        <f>'Plan de acción'!FR60</f>
        <v>Instituto Distrital de Gestión de Riesgos y Cambio Climático</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42.75" customHeight="1" x14ac:dyDescent="0.25">
      <c r="A11" s="372"/>
      <c r="B11" s="65" t="s">
        <v>603</v>
      </c>
      <c r="C11" s="365" t="s">
        <v>1183</v>
      </c>
      <c r="D11" s="305"/>
      <c r="E11" s="305"/>
      <c r="F11" s="305"/>
      <c r="G11" s="305"/>
      <c r="H11" s="305"/>
      <c r="I11" s="305"/>
      <c r="J11" s="305"/>
      <c r="K11" s="305"/>
      <c r="L11" s="305"/>
      <c r="M11" s="306"/>
    </row>
    <row r="12" spans="1:13" ht="31.5" x14ac:dyDescent="0.25">
      <c r="A12" s="372"/>
      <c r="B12" s="65" t="s">
        <v>692</v>
      </c>
      <c r="C12" s="365" t="s">
        <v>1184</v>
      </c>
      <c r="D12" s="305"/>
      <c r="E12" s="305"/>
      <c r="F12" s="305"/>
      <c r="G12" s="305"/>
      <c r="H12" s="305"/>
      <c r="I12" s="305"/>
      <c r="J12" s="305"/>
      <c r="K12" s="305"/>
      <c r="L12" s="305"/>
      <c r="M12" s="306"/>
    </row>
    <row r="13" spans="1:13" ht="63" x14ac:dyDescent="0.25">
      <c r="A13" s="372"/>
      <c r="B13" s="65" t="s">
        <v>694</v>
      </c>
      <c r="C13" s="365" t="s">
        <v>1173</v>
      </c>
      <c r="D13" s="305"/>
      <c r="E13" s="305"/>
      <c r="F13" s="305"/>
      <c r="G13" s="305"/>
      <c r="H13" s="305"/>
      <c r="I13" s="305"/>
      <c r="J13" s="305"/>
      <c r="K13" s="305"/>
      <c r="L13" s="305"/>
      <c r="M13" s="306"/>
    </row>
    <row r="14" spans="1:13" ht="47.25" x14ac:dyDescent="0.25">
      <c r="A14" s="374"/>
      <c r="B14" s="63" t="s">
        <v>696</v>
      </c>
      <c r="C14" s="364" t="str">
        <f>'Plan de acción'!AU60</f>
        <v>5. Igualdad de género</v>
      </c>
      <c r="D14" s="306"/>
      <c r="E14" s="75" t="s">
        <v>697</v>
      </c>
      <c r="F14" s="365" t="str">
        <f>'Plan de acción'!AV60</f>
        <v>5.5  - Igualdad de Oportunidades y Participación en posiciones de Liderazgo</v>
      </c>
      <c r="G14" s="305"/>
      <c r="H14" s="305"/>
      <c r="I14" s="305"/>
      <c r="J14" s="305"/>
      <c r="K14" s="305"/>
      <c r="L14" s="305"/>
      <c r="M14" s="306"/>
    </row>
    <row r="15" spans="1:13" ht="15.75" x14ac:dyDescent="0.25">
      <c r="A15" s="371" t="s">
        <v>605</v>
      </c>
      <c r="B15" s="64" t="s">
        <v>47</v>
      </c>
      <c r="C15" s="365" t="str">
        <f>'Plan de acción'!AW60</f>
        <v>Ambiental
 De género</v>
      </c>
      <c r="D15" s="305"/>
      <c r="E15" s="305"/>
      <c r="F15" s="305"/>
      <c r="G15" s="305"/>
      <c r="H15" s="305"/>
      <c r="I15" s="305"/>
      <c r="J15" s="305"/>
      <c r="K15" s="305"/>
      <c r="L15" s="305"/>
      <c r="M15" s="306"/>
    </row>
    <row r="16" spans="1:13" ht="15.75" x14ac:dyDescent="0.25">
      <c r="A16" s="372"/>
      <c r="B16" s="65" t="s">
        <v>698</v>
      </c>
      <c r="C16" s="365" t="str">
        <f>'Plan de acción'!AS60</f>
        <v>Sumatoria de acciones afirmativas que promuevan la participación de las mujeres en las instancias de gobernanza del Sistema Distrital de Gestión del Riesgo y Cambio Climático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752</v>
      </c>
      <c r="E22" s="79" t="s">
        <v>618</v>
      </c>
      <c r="F22" s="376" t="s">
        <v>999</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acción'!BA60</f>
        <v>1</v>
      </c>
      <c r="E29" s="47"/>
      <c r="F29" s="79" t="s">
        <v>628</v>
      </c>
      <c r="G29" s="85">
        <f>'Plan de acción'!BB60</f>
        <v>2022</v>
      </c>
      <c r="H29" s="47"/>
      <c r="I29" s="79" t="s">
        <v>629</v>
      </c>
      <c r="J29" s="366" t="s">
        <v>1185</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acción'!BE60</f>
        <v>1</v>
      </c>
      <c r="E36" s="50">
        <v>2023</v>
      </c>
      <c r="F36" s="50">
        <f>'Plan de acción'!BF60</f>
        <v>1</v>
      </c>
      <c r="G36" s="50">
        <v>2024</v>
      </c>
      <c r="H36" s="50">
        <f>'Plan de acción'!BG60</f>
        <v>1</v>
      </c>
      <c r="I36" s="50">
        <v>2025</v>
      </c>
      <c r="J36" s="50">
        <f>'Plan de acción'!BH60</f>
        <v>1</v>
      </c>
      <c r="K36" s="50">
        <v>2026</v>
      </c>
      <c r="L36" s="50">
        <f>'Plan de acción'!BI60</f>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acción'!BJ60</f>
        <v>1</v>
      </c>
      <c r="E38" s="50">
        <v>2028</v>
      </c>
      <c r="F38" s="50">
        <f>'Plan de acción'!BK60</f>
        <v>1</v>
      </c>
      <c r="G38" s="50">
        <v>2029</v>
      </c>
      <c r="H38" s="50">
        <f>'Plan de acción'!BL60</f>
        <v>1</v>
      </c>
      <c r="I38" s="50">
        <v>2030</v>
      </c>
      <c r="J38" s="50">
        <f>'Plan de acción'!BM60</f>
        <v>1</v>
      </c>
      <c r="K38" s="50">
        <v>2031</v>
      </c>
      <c r="L38" s="50">
        <f>'Plan de acción'!BN60</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acción'!BO60</f>
        <v>1</v>
      </c>
      <c r="E40" s="50">
        <v>2033</v>
      </c>
      <c r="F40" s="50">
        <f>'Plan de acción'!BP60</f>
        <v>1</v>
      </c>
      <c r="G40" s="50">
        <v>2034</v>
      </c>
      <c r="H40" s="50">
        <f>'Plan de acción'!BQ60</f>
        <v>1</v>
      </c>
      <c r="I40" s="50">
        <v>2035</v>
      </c>
      <c r="J40" s="50">
        <f>'Plan de acción'!BR60</f>
        <v>1</v>
      </c>
      <c r="K40" s="50">
        <v>2036</v>
      </c>
      <c r="L40" s="50">
        <f>'Plan de acción'!BS60</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acción'!BT60</f>
        <v>1</v>
      </c>
      <c r="E42" s="50">
        <v>2038</v>
      </c>
      <c r="F42" s="50">
        <f>'Plan de acción'!BU60</f>
        <v>1</v>
      </c>
      <c r="G42" s="50">
        <v>2039</v>
      </c>
      <c r="H42" s="50">
        <f>'Plan de acción'!BV60</f>
        <v>1</v>
      </c>
      <c r="I42" s="50">
        <v>2040</v>
      </c>
      <c r="J42" s="50">
        <f>'Plan de acción'!BW60</f>
        <v>1</v>
      </c>
      <c r="K42" s="50">
        <v>2041</v>
      </c>
      <c r="L42" s="50">
        <f>'Plan de acción'!BX60</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acción'!BY60</f>
        <v>1</v>
      </c>
      <c r="E44" s="50">
        <v>2043</v>
      </c>
      <c r="F44" s="50">
        <f>'Plan de acción'!BZ60</f>
        <v>1</v>
      </c>
      <c r="G44" s="50">
        <v>2044</v>
      </c>
      <c r="H44" s="50">
        <f>'Plan de acción'!CA60</f>
        <v>1</v>
      </c>
      <c r="I44" s="50">
        <v>2045</v>
      </c>
      <c r="J44" s="50">
        <f>'Plan de acción'!CB60</f>
        <v>1</v>
      </c>
      <c r="K44" s="50">
        <v>2046</v>
      </c>
      <c r="L44" s="50">
        <f>'Plan de acción'!CC60</f>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acción'!CD60</f>
        <v>1</v>
      </c>
      <c r="E46" s="50">
        <v>2048</v>
      </c>
      <c r="F46" s="50">
        <f>'Plan de acción'!CE60</f>
        <v>1</v>
      </c>
      <c r="G46" s="50">
        <v>2049</v>
      </c>
      <c r="H46" s="50">
        <f>'Plan de acción'!CF60</f>
        <v>1</v>
      </c>
      <c r="I46" s="50">
        <v>2050</v>
      </c>
      <c r="J46" s="112"/>
      <c r="K46" s="50"/>
      <c r="L46" s="400">
        <f>'Plan de acción'!CG60</f>
        <v>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1186</v>
      </c>
      <c r="D52" s="305"/>
      <c r="E52" s="305"/>
      <c r="F52" s="305"/>
      <c r="G52" s="305"/>
      <c r="H52" s="305"/>
      <c r="I52" s="305"/>
      <c r="J52" s="305"/>
      <c r="K52" s="305"/>
      <c r="L52" s="305"/>
      <c r="M52" s="306"/>
    </row>
    <row r="53" spans="1:13" ht="31.5" x14ac:dyDescent="0.25">
      <c r="A53" s="372"/>
      <c r="B53" s="65" t="s">
        <v>704</v>
      </c>
      <c r="C53" s="365" t="s">
        <v>1187</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acción'!FT60</f>
        <v>Claudia Elizabeth Rodríguez Ávila</v>
      </c>
      <c r="D56" s="305"/>
      <c r="E56" s="305"/>
      <c r="F56" s="305"/>
      <c r="G56" s="305"/>
      <c r="H56" s="305"/>
      <c r="I56" s="305"/>
      <c r="J56" s="305"/>
      <c r="K56" s="305"/>
      <c r="L56" s="305"/>
      <c r="M56" s="306"/>
    </row>
    <row r="57" spans="1:13" ht="15.75" x14ac:dyDescent="0.25">
      <c r="A57" s="372"/>
      <c r="B57" s="105" t="s">
        <v>676</v>
      </c>
      <c r="C57" s="365" t="s">
        <v>1188</v>
      </c>
      <c r="D57" s="305"/>
      <c r="E57" s="305"/>
      <c r="F57" s="305"/>
      <c r="G57" s="305"/>
      <c r="H57" s="305"/>
      <c r="I57" s="305"/>
      <c r="J57" s="305"/>
      <c r="K57" s="305"/>
      <c r="L57" s="305"/>
      <c r="M57" s="306"/>
    </row>
    <row r="58" spans="1:13" ht="15.75" x14ac:dyDescent="0.25">
      <c r="A58" s="372"/>
      <c r="B58" s="105" t="s">
        <v>678</v>
      </c>
      <c r="C58" s="365" t="str">
        <f>'Plan de acción'!FR60</f>
        <v>Instituto Distrital de Gestión de Riesgos y Cambio Climático</v>
      </c>
      <c r="D58" s="305"/>
      <c r="E58" s="305"/>
      <c r="F58" s="305"/>
      <c r="G58" s="305"/>
      <c r="H58" s="305"/>
      <c r="I58" s="305"/>
      <c r="J58" s="305"/>
      <c r="K58" s="305"/>
      <c r="L58" s="305"/>
      <c r="M58" s="306"/>
    </row>
    <row r="59" spans="1:13" ht="15.75" x14ac:dyDescent="0.25">
      <c r="A59" s="372"/>
      <c r="B59" s="106" t="s">
        <v>679</v>
      </c>
      <c r="C59" s="365" t="str">
        <f>'Plan de acción'!FS60</f>
        <v>Subdirección para la Reducción del Riesgo y Adaptación al Cambio Climático (Gestión Local)</v>
      </c>
      <c r="D59" s="305"/>
      <c r="E59" s="305"/>
      <c r="F59" s="305"/>
      <c r="G59" s="305"/>
      <c r="H59" s="305"/>
      <c r="I59" s="305"/>
      <c r="J59" s="305"/>
      <c r="K59" s="305"/>
      <c r="L59" s="305"/>
      <c r="M59" s="306"/>
    </row>
    <row r="60" spans="1:13" ht="15.75" x14ac:dyDescent="0.25">
      <c r="A60" s="372"/>
      <c r="B60" s="105" t="s">
        <v>680</v>
      </c>
      <c r="C60" s="381" t="str">
        <f>'Plan de acción'!FV60</f>
        <v>crodriguez@idiger.gov.co</v>
      </c>
      <c r="D60" s="305"/>
      <c r="E60" s="305"/>
      <c r="F60" s="305"/>
      <c r="G60" s="305"/>
      <c r="H60" s="305"/>
      <c r="I60" s="305"/>
      <c r="J60" s="305"/>
      <c r="K60" s="305"/>
      <c r="L60" s="305"/>
      <c r="M60" s="306"/>
    </row>
    <row r="61" spans="1:13" ht="15.75" x14ac:dyDescent="0.25">
      <c r="A61" s="373"/>
      <c r="B61" s="105" t="s">
        <v>681</v>
      </c>
      <c r="C61" s="365">
        <v>3232080338</v>
      </c>
      <c r="D61" s="305"/>
      <c r="E61" s="305"/>
      <c r="F61" s="305"/>
      <c r="G61" s="305"/>
      <c r="H61" s="305"/>
      <c r="I61" s="305"/>
      <c r="J61" s="305"/>
      <c r="K61" s="305"/>
      <c r="L61" s="305"/>
      <c r="M61" s="306"/>
    </row>
    <row r="62" spans="1:13" ht="21.75" customHeight="1" x14ac:dyDescent="0.25">
      <c r="A62" s="371" t="s">
        <v>682</v>
      </c>
      <c r="B62" s="105" t="s">
        <v>683</v>
      </c>
      <c r="C62" s="365" t="s">
        <v>1356</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412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D966"/>
    <outlinePr summaryBelow="0" summaryRight="0"/>
  </sheetPr>
  <dimension ref="A1:M65"/>
  <sheetViews>
    <sheetView topLeftCell="A49" zoomScale="90" zoomScaleNormal="9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1189</v>
      </c>
      <c r="C1" s="305"/>
      <c r="D1" s="305"/>
      <c r="E1" s="305"/>
      <c r="F1" s="305"/>
      <c r="G1" s="305"/>
      <c r="H1" s="305"/>
      <c r="I1" s="305"/>
      <c r="J1" s="305"/>
      <c r="K1" s="305"/>
      <c r="L1" s="305"/>
      <c r="M1" s="306"/>
    </row>
    <row r="2" spans="1:13" ht="15.75" x14ac:dyDescent="0.25">
      <c r="A2" s="371" t="s">
        <v>588</v>
      </c>
      <c r="B2" s="63" t="s">
        <v>589</v>
      </c>
      <c r="C2" s="365" t="str">
        <f>'Plan de acción'!AR61</f>
        <v>Número de análisis de pertinencia realizados</v>
      </c>
      <c r="D2" s="305"/>
      <c r="E2" s="305"/>
      <c r="F2" s="305"/>
      <c r="G2" s="305"/>
      <c r="H2" s="305"/>
      <c r="I2" s="305"/>
      <c r="J2" s="305"/>
      <c r="K2" s="305"/>
      <c r="L2" s="305"/>
      <c r="M2" s="306"/>
    </row>
    <row r="3" spans="1:13" ht="63" x14ac:dyDescent="0.25">
      <c r="A3" s="372"/>
      <c r="B3" s="64" t="s">
        <v>688</v>
      </c>
      <c r="C3" s="365" t="s">
        <v>1161</v>
      </c>
      <c r="D3" s="305"/>
      <c r="E3" s="305"/>
      <c r="F3" s="305"/>
      <c r="G3" s="305"/>
      <c r="H3" s="305"/>
      <c r="I3" s="305"/>
      <c r="J3" s="305"/>
      <c r="K3" s="305"/>
      <c r="L3" s="305"/>
      <c r="M3" s="306"/>
    </row>
    <row r="4" spans="1:13" ht="15.75" x14ac:dyDescent="0.25">
      <c r="A4" s="372"/>
      <c r="B4" s="65" t="s">
        <v>58</v>
      </c>
      <c r="C4" s="66" t="str">
        <f>'Plan de acción'!AY61</f>
        <v>Si</v>
      </c>
      <c r="D4" s="67"/>
      <c r="E4" s="68"/>
      <c r="F4" s="362" t="s">
        <v>59</v>
      </c>
      <c r="G4" s="306"/>
      <c r="H4" s="69">
        <f>'Plan de acción'!AZ61</f>
        <v>3</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acción'!FQ61</f>
        <v>Ambiente</v>
      </c>
      <c r="D7" s="309"/>
      <c r="E7" s="70"/>
      <c r="F7" s="70"/>
      <c r="G7" s="71"/>
      <c r="H7" s="72" t="s">
        <v>62</v>
      </c>
      <c r="I7" s="365" t="str">
        <f>'Plan de acción'!FR61</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1190</v>
      </c>
      <c r="D11" s="305"/>
      <c r="E11" s="305"/>
      <c r="F11" s="305"/>
      <c r="G11" s="305"/>
      <c r="H11" s="305"/>
      <c r="I11" s="305"/>
      <c r="J11" s="305"/>
      <c r="K11" s="305"/>
      <c r="L11" s="305"/>
      <c r="M11" s="306"/>
    </row>
    <row r="12" spans="1:13" ht="31.5" x14ac:dyDescent="0.25">
      <c r="A12" s="372"/>
      <c r="B12" s="65" t="s">
        <v>692</v>
      </c>
      <c r="C12" s="365" t="s">
        <v>1191</v>
      </c>
      <c r="D12" s="305"/>
      <c r="E12" s="305"/>
      <c r="F12" s="305"/>
      <c r="G12" s="305"/>
      <c r="H12" s="305"/>
      <c r="I12" s="305"/>
      <c r="J12" s="305"/>
      <c r="K12" s="305"/>
      <c r="L12" s="305"/>
      <c r="M12" s="306"/>
    </row>
    <row r="13" spans="1:13" ht="63" x14ac:dyDescent="0.25">
      <c r="A13" s="372"/>
      <c r="B13" s="65" t="s">
        <v>694</v>
      </c>
      <c r="C13" s="365" t="s">
        <v>1173</v>
      </c>
      <c r="D13" s="305"/>
      <c r="E13" s="305"/>
      <c r="F13" s="305"/>
      <c r="G13" s="305"/>
      <c r="H13" s="305"/>
      <c r="I13" s="305"/>
      <c r="J13" s="305"/>
      <c r="K13" s="305"/>
      <c r="L13" s="305"/>
      <c r="M13" s="306"/>
    </row>
    <row r="14" spans="1:13" ht="47.25" x14ac:dyDescent="0.25">
      <c r="A14" s="374"/>
      <c r="B14" s="63" t="s">
        <v>696</v>
      </c>
      <c r="C14" s="364" t="str">
        <f>'Plan de acción'!AU61</f>
        <v>13. Acción por el clima</v>
      </c>
      <c r="D14" s="306"/>
      <c r="E14" s="75" t="s">
        <v>697</v>
      </c>
      <c r="F14" s="365" t="str">
        <f>'Plan de acción'!AV61</f>
        <v>13.2 - Integrar medidas de cambio climático</v>
      </c>
      <c r="G14" s="305"/>
      <c r="H14" s="305"/>
      <c r="I14" s="305"/>
      <c r="J14" s="305"/>
      <c r="K14" s="305"/>
      <c r="L14" s="305"/>
      <c r="M14" s="306"/>
    </row>
    <row r="15" spans="1:13" ht="15.75" x14ac:dyDescent="0.25">
      <c r="A15" s="371" t="s">
        <v>605</v>
      </c>
      <c r="B15" s="64" t="s">
        <v>47</v>
      </c>
      <c r="C15" s="365" t="str">
        <f>'Plan de acción'!AW61</f>
        <v>Ambiental</v>
      </c>
      <c r="D15" s="305"/>
      <c r="E15" s="305"/>
      <c r="F15" s="305"/>
      <c r="G15" s="305"/>
      <c r="H15" s="305"/>
      <c r="I15" s="305"/>
      <c r="J15" s="305"/>
      <c r="K15" s="305"/>
      <c r="L15" s="305"/>
      <c r="M15" s="306"/>
    </row>
    <row r="16" spans="1:13" ht="15.75" x14ac:dyDescent="0.25">
      <c r="A16" s="372"/>
      <c r="B16" s="65" t="s">
        <v>698</v>
      </c>
      <c r="C16" s="365" t="str">
        <f>'Plan de acción'!AS61</f>
        <v>Sumatoria de análisis de pertinencia realizados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t="s">
        <v>752</v>
      </c>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acción'!BA61</f>
        <v>ND</v>
      </c>
      <c r="E29" s="47"/>
      <c r="F29" s="79" t="s">
        <v>628</v>
      </c>
      <c r="G29" s="85" t="str">
        <f>'Plan de acción'!BB61</f>
        <v>ND</v>
      </c>
      <c r="H29" s="47"/>
      <c r="I29" s="79" t="s">
        <v>629</v>
      </c>
      <c r="J29" s="50"/>
      <c r="K29" s="37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2023</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v>1</v>
      </c>
      <c r="E36" s="50">
        <v>2023</v>
      </c>
      <c r="F36" s="112"/>
      <c r="G36" s="50">
        <v>2024</v>
      </c>
      <c r="H36" s="112"/>
      <c r="I36" s="50">
        <v>2025</v>
      </c>
      <c r="J36" s="112"/>
      <c r="K36" s="50">
        <v>2026</v>
      </c>
      <c r="L36" s="112"/>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c r="E38" s="50">
        <v>2028</v>
      </c>
      <c r="F38" s="112"/>
      <c r="G38" s="50">
        <v>2029</v>
      </c>
      <c r="H38" s="112"/>
      <c r="I38" s="50">
        <v>2030</v>
      </c>
      <c r="J38" s="112"/>
      <c r="K38" s="50">
        <v>2031</v>
      </c>
      <c r="L38" s="112"/>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c r="E40" s="50">
        <v>2033</v>
      </c>
      <c r="F40" s="112"/>
      <c r="G40" s="50">
        <v>2034</v>
      </c>
      <c r="H40" s="112"/>
      <c r="I40" s="50">
        <v>2035</v>
      </c>
      <c r="J40" s="112"/>
      <c r="K40" s="50">
        <v>2036</v>
      </c>
      <c r="L40" s="112"/>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c r="E42" s="50">
        <v>2038</v>
      </c>
      <c r="F42" s="112"/>
      <c r="G42" s="50">
        <v>2039</v>
      </c>
      <c r="H42" s="112"/>
      <c r="I42" s="50">
        <v>2040</v>
      </c>
      <c r="J42" s="112"/>
      <c r="K42" s="50">
        <v>2041</v>
      </c>
      <c r="L42" s="112"/>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c r="E44" s="50">
        <v>2043</v>
      </c>
      <c r="F44" s="112"/>
      <c r="G44" s="50">
        <v>2044</v>
      </c>
      <c r="H44" s="112"/>
      <c r="I44" s="50">
        <v>2045</v>
      </c>
      <c r="J44" s="112"/>
      <c r="K44" s="50">
        <v>2046</v>
      </c>
      <c r="L44" s="112"/>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c r="E46" s="50">
        <v>2048</v>
      </c>
      <c r="F46" s="112"/>
      <c r="G46" s="50">
        <v>2049</v>
      </c>
      <c r="H46" s="112"/>
      <c r="I46" s="50">
        <v>2050</v>
      </c>
      <c r="J46" s="112"/>
      <c r="K46" s="50"/>
      <c r="L46" s="384">
        <f>'Plan de acción'!CG61</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1192</v>
      </c>
      <c r="D52" s="305"/>
      <c r="E52" s="305"/>
      <c r="F52" s="305"/>
      <c r="G52" s="305"/>
      <c r="H52" s="305"/>
      <c r="I52" s="305"/>
      <c r="J52" s="305"/>
      <c r="K52" s="305"/>
      <c r="L52" s="305"/>
      <c r="M52" s="306"/>
    </row>
    <row r="53" spans="1:13" ht="31.5" x14ac:dyDescent="0.25">
      <c r="A53" s="372"/>
      <c r="B53" s="65" t="s">
        <v>704</v>
      </c>
      <c r="C53" s="365" t="s">
        <v>1193</v>
      </c>
      <c r="D53" s="305"/>
      <c r="E53" s="305"/>
      <c r="F53" s="305"/>
      <c r="G53" s="305"/>
      <c r="H53" s="305"/>
      <c r="I53" s="305"/>
      <c r="J53" s="305"/>
      <c r="K53" s="305"/>
      <c r="L53" s="305"/>
      <c r="M53" s="306"/>
    </row>
    <row r="54" spans="1:13" ht="15.75" x14ac:dyDescent="0.25">
      <c r="A54" s="372"/>
      <c r="B54" s="65" t="s">
        <v>672</v>
      </c>
      <c r="C54" s="365">
        <v>90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
        <v>1325</v>
      </c>
      <c r="D56" s="305"/>
      <c r="E56" s="305"/>
      <c r="F56" s="305"/>
      <c r="G56" s="305"/>
      <c r="H56" s="305"/>
      <c r="I56" s="305"/>
      <c r="J56" s="305"/>
      <c r="K56" s="305"/>
      <c r="L56" s="305"/>
      <c r="M56" s="306"/>
    </row>
    <row r="57" spans="1:13" ht="15.75" x14ac:dyDescent="0.25">
      <c r="A57" s="372"/>
      <c r="B57" s="134" t="s">
        <v>676</v>
      </c>
      <c r="C57" s="365" t="s">
        <v>1194</v>
      </c>
      <c r="D57" s="305"/>
      <c r="E57" s="305"/>
      <c r="F57" s="305"/>
      <c r="G57" s="305"/>
      <c r="H57" s="305"/>
      <c r="I57" s="305"/>
      <c r="J57" s="305"/>
      <c r="K57" s="305"/>
      <c r="L57" s="305"/>
      <c r="M57" s="306"/>
    </row>
    <row r="58" spans="1:13" ht="15.75" x14ac:dyDescent="0.25">
      <c r="A58" s="372"/>
      <c r="B58" s="105" t="s">
        <v>678</v>
      </c>
      <c r="C58" s="365" t="str">
        <f>'Plan de acción'!FR61</f>
        <v>Secretaría Distrital de Ambiente</v>
      </c>
      <c r="D58" s="305"/>
      <c r="E58" s="305"/>
      <c r="F58" s="305"/>
      <c r="G58" s="305"/>
      <c r="H58" s="305"/>
      <c r="I58" s="305"/>
      <c r="J58" s="305"/>
      <c r="K58" s="305"/>
      <c r="L58" s="305"/>
      <c r="M58" s="306"/>
    </row>
    <row r="59" spans="1:13" ht="15.75" x14ac:dyDescent="0.25">
      <c r="A59" s="372"/>
      <c r="B59" s="106" t="s">
        <v>679</v>
      </c>
      <c r="C59" s="365" t="str">
        <f>'Plan de acción'!FS61</f>
        <v>Dirección de Gestión Corporativa</v>
      </c>
      <c r="D59" s="305"/>
      <c r="E59" s="305"/>
      <c r="F59" s="305"/>
      <c r="G59" s="305"/>
      <c r="H59" s="305"/>
      <c r="I59" s="305"/>
      <c r="J59" s="305"/>
      <c r="K59" s="305"/>
      <c r="L59" s="305"/>
      <c r="M59" s="306"/>
    </row>
    <row r="60" spans="1:13" ht="15.75" x14ac:dyDescent="0.25">
      <c r="A60" s="372"/>
      <c r="B60" s="105" t="s">
        <v>680</v>
      </c>
      <c r="C60" s="438" t="s">
        <v>1326</v>
      </c>
      <c r="D60" s="305"/>
      <c r="E60" s="305"/>
      <c r="F60" s="305"/>
      <c r="G60" s="305"/>
      <c r="H60" s="305"/>
      <c r="I60" s="305"/>
      <c r="J60" s="305"/>
      <c r="K60" s="305"/>
      <c r="L60" s="305"/>
      <c r="M60" s="306"/>
    </row>
    <row r="61" spans="1:13" ht="15.75" x14ac:dyDescent="0.25">
      <c r="A61" s="373"/>
      <c r="B61" s="105" t="s">
        <v>681</v>
      </c>
      <c r="C61" s="365">
        <v>3778834</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hyperlinks>
    <hyperlink ref="C60" r:id="rId1" xr:uid="{62B6CF25-F7CC-4D01-835B-263B2B95CFC9}"/>
  </hyperlinks>
  <pageMargins left="0.7" right="0.7" top="0.75" bottom="0.75" header="0" footer="0"/>
  <pageSetup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D966"/>
    <outlinePr summaryBelow="0" summaryRight="0"/>
  </sheetPr>
  <dimension ref="A1:M1004"/>
  <sheetViews>
    <sheetView zoomScale="90" zoomScaleNormal="90" workbookViewId="0">
      <selection activeCell="C52" sqref="C52:M57"/>
    </sheetView>
  </sheetViews>
  <sheetFormatPr baseColWidth="10" defaultColWidth="11.25" defaultRowHeight="15" customHeight="1" x14ac:dyDescent="0.25"/>
  <cols>
    <col min="1" max="1" width="11.125" customWidth="1"/>
    <col min="2" max="2" width="18.125" customWidth="1"/>
    <col min="3" max="26" width="11.125" customWidth="1"/>
  </cols>
  <sheetData>
    <row r="1" spans="1:13" ht="15" customHeight="1" x14ac:dyDescent="0.25">
      <c r="A1" s="16"/>
      <c r="B1" s="321" t="s">
        <v>1195</v>
      </c>
      <c r="C1" s="322"/>
      <c r="D1" s="322"/>
      <c r="E1" s="322"/>
      <c r="F1" s="322"/>
      <c r="G1" s="322"/>
      <c r="H1" s="322"/>
      <c r="I1" s="322"/>
      <c r="J1" s="322"/>
      <c r="K1" s="322"/>
      <c r="L1" s="322"/>
      <c r="M1" s="323"/>
    </row>
    <row r="2" spans="1:13" ht="15" customHeight="1" x14ac:dyDescent="0.25">
      <c r="A2" s="338" t="s">
        <v>588</v>
      </c>
      <c r="B2" s="17" t="s">
        <v>589</v>
      </c>
      <c r="C2" s="324" t="s">
        <v>518</v>
      </c>
      <c r="D2" s="319"/>
      <c r="E2" s="319"/>
      <c r="F2" s="319"/>
      <c r="G2" s="319"/>
      <c r="H2" s="319"/>
      <c r="I2" s="319"/>
      <c r="J2" s="319"/>
      <c r="K2" s="319"/>
      <c r="L2" s="319"/>
      <c r="M2" s="325"/>
    </row>
    <row r="3" spans="1:13" ht="15" customHeight="1" x14ac:dyDescent="0.25">
      <c r="A3" s="339"/>
      <c r="B3" s="18" t="s">
        <v>590</v>
      </c>
      <c r="C3" s="385" t="s">
        <v>1196</v>
      </c>
      <c r="D3" s="319"/>
      <c r="E3" s="319"/>
      <c r="F3" s="319"/>
      <c r="G3" s="319"/>
      <c r="H3" s="319"/>
      <c r="I3" s="319"/>
      <c r="J3" s="319"/>
      <c r="K3" s="319"/>
      <c r="L3" s="319"/>
      <c r="M3" s="325"/>
    </row>
    <row r="4" spans="1:13" ht="15" customHeight="1" x14ac:dyDescent="0.25">
      <c r="A4" s="339"/>
      <c r="B4" s="17" t="s">
        <v>58</v>
      </c>
      <c r="C4" s="19" t="s">
        <v>117</v>
      </c>
      <c r="D4" s="20"/>
      <c r="E4" s="21"/>
      <c r="F4" s="341" t="s">
        <v>592</v>
      </c>
      <c r="G4" s="342"/>
      <c r="H4" s="19" t="s">
        <v>117</v>
      </c>
      <c r="I4" s="20"/>
      <c r="J4" s="20"/>
      <c r="K4" s="20"/>
      <c r="L4" s="20"/>
      <c r="M4" s="22"/>
    </row>
    <row r="5" spans="1:13" ht="15" customHeight="1" x14ac:dyDescent="0.25">
      <c r="A5" s="339"/>
      <c r="B5" s="18" t="s">
        <v>593</v>
      </c>
      <c r="C5" s="324" t="s">
        <v>594</v>
      </c>
      <c r="D5" s="319"/>
      <c r="E5" s="319"/>
      <c r="F5" s="319"/>
      <c r="G5" s="319"/>
      <c r="H5" s="319"/>
      <c r="I5" s="319"/>
      <c r="J5" s="319"/>
      <c r="K5" s="319"/>
      <c r="L5" s="319"/>
      <c r="M5" s="325"/>
    </row>
    <row r="6" spans="1:13" ht="15" customHeight="1" x14ac:dyDescent="0.25">
      <c r="A6" s="339"/>
      <c r="B6" s="17" t="s">
        <v>595</v>
      </c>
      <c r="C6" s="343" t="s">
        <v>596</v>
      </c>
      <c r="D6" s="305"/>
      <c r="E6" s="305"/>
      <c r="F6" s="305"/>
      <c r="G6" s="305"/>
      <c r="H6" s="305"/>
      <c r="I6" s="305"/>
      <c r="J6" s="305"/>
      <c r="K6" s="305"/>
      <c r="L6" s="305"/>
      <c r="M6" s="306"/>
    </row>
    <row r="7" spans="1:13" ht="15" customHeight="1" x14ac:dyDescent="0.25">
      <c r="A7" s="339"/>
      <c r="B7" s="17" t="s">
        <v>597</v>
      </c>
      <c r="C7" s="324" t="s">
        <v>8</v>
      </c>
      <c r="D7" s="325"/>
      <c r="E7" s="20"/>
      <c r="F7" s="20"/>
      <c r="G7" s="19"/>
      <c r="H7" s="23" t="s">
        <v>62</v>
      </c>
      <c r="I7" s="324" t="s">
        <v>598</v>
      </c>
      <c r="J7" s="319"/>
      <c r="K7" s="319"/>
      <c r="L7" s="319"/>
      <c r="M7" s="325"/>
    </row>
    <row r="8" spans="1:13" ht="15" customHeight="1" x14ac:dyDescent="0.25">
      <c r="A8" s="339"/>
      <c r="B8" s="351" t="s">
        <v>599</v>
      </c>
      <c r="C8" s="24"/>
      <c r="D8" s="24"/>
      <c r="E8" s="24"/>
      <c r="F8" s="24"/>
      <c r="G8" s="24"/>
      <c r="H8" s="24"/>
      <c r="I8" s="24"/>
      <c r="J8" s="24"/>
      <c r="K8" s="24"/>
      <c r="L8" s="24"/>
      <c r="M8" s="25"/>
    </row>
    <row r="9" spans="1:13" ht="15" customHeight="1" x14ac:dyDescent="0.25">
      <c r="A9" s="339"/>
      <c r="B9" s="352"/>
      <c r="C9" s="324"/>
      <c r="D9" s="325"/>
      <c r="E9" s="24"/>
      <c r="F9" s="324"/>
      <c r="G9" s="319"/>
      <c r="H9" s="24"/>
      <c r="I9" s="324"/>
      <c r="J9" s="319"/>
      <c r="K9" s="24"/>
      <c r="L9" s="24"/>
      <c r="M9" s="25"/>
    </row>
    <row r="10" spans="1:13" ht="15" customHeight="1" x14ac:dyDescent="0.25">
      <c r="A10" s="339"/>
      <c r="B10" s="325"/>
      <c r="C10" s="472" t="s">
        <v>602</v>
      </c>
      <c r="D10" s="473"/>
      <c r="E10" s="24"/>
      <c r="F10" s="472" t="s">
        <v>602</v>
      </c>
      <c r="G10" s="433"/>
      <c r="H10" s="24"/>
      <c r="I10" s="472" t="s">
        <v>602</v>
      </c>
      <c r="J10" s="433"/>
      <c r="K10" s="24"/>
      <c r="L10" s="24"/>
      <c r="M10" s="25"/>
    </row>
    <row r="11" spans="1:13" ht="15" customHeight="1" x14ac:dyDescent="0.25">
      <c r="A11" s="340"/>
      <c r="B11" s="235" t="s">
        <v>603</v>
      </c>
      <c r="C11" s="385" t="s">
        <v>1197</v>
      </c>
      <c r="D11" s="319"/>
      <c r="E11" s="319"/>
      <c r="F11" s="319"/>
      <c r="G11" s="319"/>
      <c r="H11" s="319"/>
      <c r="I11" s="319"/>
      <c r="J11" s="319"/>
      <c r="K11" s="319"/>
      <c r="L11" s="319"/>
      <c r="M11" s="325"/>
    </row>
    <row r="12" spans="1:13" ht="15" customHeight="1" x14ac:dyDescent="0.25">
      <c r="A12" s="355" t="s">
        <v>605</v>
      </c>
      <c r="B12" s="17" t="s">
        <v>47</v>
      </c>
      <c r="C12" s="324" t="s">
        <v>107</v>
      </c>
      <c r="D12" s="325"/>
      <c r="E12" s="20"/>
      <c r="F12" s="20"/>
      <c r="G12" s="20"/>
      <c r="H12" s="20"/>
      <c r="I12" s="20"/>
      <c r="J12" s="20"/>
      <c r="K12" s="20"/>
      <c r="L12" s="20"/>
      <c r="M12" s="22"/>
    </row>
    <row r="13" spans="1:13" ht="15" customHeight="1" x14ac:dyDescent="0.25">
      <c r="A13" s="339"/>
      <c r="B13" s="351" t="s">
        <v>606</v>
      </c>
      <c r="C13" s="24"/>
      <c r="D13" s="24"/>
      <c r="E13" s="24"/>
      <c r="F13" s="24"/>
      <c r="G13" s="24"/>
      <c r="H13" s="24"/>
      <c r="I13" s="24"/>
      <c r="J13" s="24"/>
      <c r="K13" s="24"/>
      <c r="L13" s="24"/>
      <c r="M13" s="25"/>
    </row>
    <row r="14" spans="1:13" ht="15" customHeight="1" x14ac:dyDescent="0.25">
      <c r="A14" s="339"/>
      <c r="B14" s="352"/>
      <c r="C14" s="24"/>
      <c r="D14" s="20"/>
      <c r="E14" s="24"/>
      <c r="F14" s="20"/>
      <c r="G14" s="24"/>
      <c r="H14" s="20"/>
      <c r="I14" s="24"/>
      <c r="J14" s="20"/>
      <c r="K14" s="24"/>
      <c r="L14" s="24"/>
      <c r="M14" s="25"/>
    </row>
    <row r="15" spans="1:13" ht="15" customHeight="1" x14ac:dyDescent="0.25">
      <c r="A15" s="339"/>
      <c r="B15" s="352"/>
      <c r="C15" s="26" t="s">
        <v>607</v>
      </c>
      <c r="D15" s="19"/>
      <c r="E15" s="26" t="s">
        <v>608</v>
      </c>
      <c r="F15" s="19"/>
      <c r="G15" s="26" t="s">
        <v>609</v>
      </c>
      <c r="H15" s="19"/>
      <c r="I15" s="26" t="s">
        <v>610</v>
      </c>
      <c r="J15" s="19"/>
      <c r="K15" s="27"/>
      <c r="L15" s="27"/>
      <c r="M15" s="25"/>
    </row>
    <row r="16" spans="1:13" ht="15" customHeight="1" x14ac:dyDescent="0.25">
      <c r="A16" s="339"/>
      <c r="B16" s="352"/>
      <c r="C16" s="26" t="s">
        <v>611</v>
      </c>
      <c r="D16" s="19"/>
      <c r="E16" s="26" t="s">
        <v>612</v>
      </c>
      <c r="F16" s="19"/>
      <c r="G16" s="26" t="s">
        <v>613</v>
      </c>
      <c r="H16" s="19"/>
      <c r="I16" s="27"/>
      <c r="J16" s="24"/>
      <c r="K16" s="27"/>
      <c r="L16" s="27"/>
      <c r="M16" s="25"/>
    </row>
    <row r="17" spans="1:13" ht="15" customHeight="1" x14ac:dyDescent="0.25">
      <c r="A17" s="339"/>
      <c r="B17" s="352"/>
      <c r="C17" s="26" t="s">
        <v>614</v>
      </c>
      <c r="D17" s="19"/>
      <c r="E17" s="26" t="s">
        <v>615</v>
      </c>
      <c r="F17" s="19"/>
      <c r="G17" s="27"/>
      <c r="H17" s="24"/>
      <c r="I17" s="27"/>
      <c r="J17" s="24"/>
      <c r="K17" s="27"/>
      <c r="L17" s="27"/>
      <c r="M17" s="25"/>
    </row>
    <row r="18" spans="1:13" ht="15" customHeight="1" x14ac:dyDescent="0.25">
      <c r="A18" s="339"/>
      <c r="B18" s="352"/>
      <c r="C18" s="26" t="s">
        <v>616</v>
      </c>
      <c r="D18" s="19" t="s">
        <v>752</v>
      </c>
      <c r="E18" s="27" t="s">
        <v>618</v>
      </c>
      <c r="F18" s="20" t="s">
        <v>1198</v>
      </c>
      <c r="G18" s="20"/>
      <c r="H18" s="20"/>
      <c r="I18" s="20"/>
      <c r="J18" s="20"/>
      <c r="K18" s="20"/>
      <c r="L18" s="20"/>
      <c r="M18" s="22"/>
    </row>
    <row r="19" spans="1:13" ht="15" customHeight="1" x14ac:dyDescent="0.25">
      <c r="A19" s="339"/>
      <c r="B19" s="325"/>
      <c r="C19" s="20"/>
      <c r="D19" s="20"/>
      <c r="E19" s="20"/>
      <c r="F19" s="20"/>
      <c r="G19" s="20"/>
      <c r="H19" s="20"/>
      <c r="I19" s="20"/>
      <c r="J19" s="20"/>
      <c r="K19" s="20"/>
      <c r="L19" s="20"/>
      <c r="M19" s="22"/>
    </row>
    <row r="20" spans="1:13" ht="15" customHeight="1" x14ac:dyDescent="0.25">
      <c r="A20" s="339"/>
      <c r="B20" s="351" t="s">
        <v>620</v>
      </c>
      <c r="C20" s="24"/>
      <c r="D20" s="20"/>
      <c r="E20" s="24"/>
      <c r="F20" s="24"/>
      <c r="G20" s="20"/>
      <c r="H20" s="24"/>
      <c r="I20" s="24"/>
      <c r="J20" s="20"/>
      <c r="K20" s="24"/>
      <c r="L20" s="24"/>
      <c r="M20" s="25"/>
    </row>
    <row r="21" spans="1:13" ht="15" customHeight="1" x14ac:dyDescent="0.25">
      <c r="A21" s="339"/>
      <c r="B21" s="352"/>
      <c r="C21" s="26" t="s">
        <v>621</v>
      </c>
      <c r="D21" s="19"/>
      <c r="E21" s="24"/>
      <c r="F21" s="26" t="s">
        <v>622</v>
      </c>
      <c r="G21" s="19"/>
      <c r="H21" s="24"/>
      <c r="I21" s="26" t="s">
        <v>623</v>
      </c>
      <c r="J21" s="113" t="s">
        <v>617</v>
      </c>
      <c r="K21" s="24"/>
      <c r="L21" s="24"/>
      <c r="M21" s="25"/>
    </row>
    <row r="22" spans="1:13" ht="15" customHeight="1" x14ac:dyDescent="0.25">
      <c r="A22" s="339"/>
      <c r="B22" s="352"/>
      <c r="C22" s="26" t="s">
        <v>624</v>
      </c>
      <c r="D22" s="19"/>
      <c r="E22" s="24"/>
      <c r="F22" s="26" t="s">
        <v>625</v>
      </c>
      <c r="G22" s="19"/>
      <c r="H22" s="24"/>
      <c r="I22" s="24"/>
      <c r="J22" s="24"/>
      <c r="K22" s="24"/>
      <c r="L22" s="24"/>
      <c r="M22" s="25"/>
    </row>
    <row r="23" spans="1:13" ht="15" customHeight="1" x14ac:dyDescent="0.25">
      <c r="A23" s="339"/>
      <c r="B23" s="325"/>
      <c r="C23" s="20"/>
      <c r="D23" s="20"/>
      <c r="E23" s="20"/>
      <c r="F23" s="20"/>
      <c r="G23" s="20"/>
      <c r="H23" s="20"/>
      <c r="I23" s="20"/>
      <c r="J23" s="20"/>
      <c r="K23" s="20"/>
      <c r="L23" s="20"/>
      <c r="M23" s="22"/>
    </row>
    <row r="24" spans="1:13" ht="15" customHeight="1" x14ac:dyDescent="0.25">
      <c r="A24" s="339"/>
      <c r="B24" s="28" t="s">
        <v>626</v>
      </c>
      <c r="C24" s="24"/>
      <c r="D24" s="20"/>
      <c r="E24" s="24"/>
      <c r="F24" s="24"/>
      <c r="G24" s="20"/>
      <c r="H24" s="24"/>
      <c r="I24" s="24"/>
      <c r="J24" s="20"/>
      <c r="K24" s="20"/>
      <c r="L24" s="20"/>
      <c r="M24" s="25"/>
    </row>
    <row r="25" spans="1:13" ht="15" customHeight="1" x14ac:dyDescent="0.25">
      <c r="A25" s="339"/>
      <c r="B25" s="25"/>
      <c r="C25" s="26" t="s">
        <v>627</v>
      </c>
      <c r="D25" s="19" t="s">
        <v>117</v>
      </c>
      <c r="E25" s="24"/>
      <c r="F25" s="30" t="s">
        <v>628</v>
      </c>
      <c r="G25" s="19" t="s">
        <v>117</v>
      </c>
      <c r="H25" s="24"/>
      <c r="I25" s="30" t="s">
        <v>629</v>
      </c>
      <c r="J25" s="354"/>
      <c r="K25" s="357"/>
      <c r="L25" s="342"/>
      <c r="M25" s="25"/>
    </row>
    <row r="26" spans="1:13" ht="15" customHeight="1" x14ac:dyDescent="0.25">
      <c r="A26" s="339"/>
      <c r="B26" s="18"/>
      <c r="C26" s="20"/>
      <c r="D26" s="20"/>
      <c r="E26" s="20"/>
      <c r="F26" s="20"/>
      <c r="G26" s="20"/>
      <c r="H26" s="20"/>
      <c r="I26" s="20"/>
      <c r="J26" s="20"/>
      <c r="K26" s="20"/>
      <c r="L26" s="20"/>
      <c r="M26" s="22"/>
    </row>
    <row r="27" spans="1:13" ht="15" customHeight="1" x14ac:dyDescent="0.25">
      <c r="A27" s="339"/>
      <c r="B27" s="351" t="s">
        <v>631</v>
      </c>
      <c r="C27" s="34"/>
      <c r="D27" s="33"/>
      <c r="E27" s="34"/>
      <c r="F27" s="34"/>
      <c r="G27" s="33"/>
      <c r="H27" s="34"/>
      <c r="I27" s="34"/>
      <c r="J27" s="34"/>
      <c r="K27" s="34"/>
      <c r="L27" s="24"/>
      <c r="M27" s="25"/>
    </row>
    <row r="28" spans="1:13" ht="15.75" x14ac:dyDescent="0.25">
      <c r="A28" s="339"/>
      <c r="B28" s="352"/>
      <c r="C28" s="115" t="s">
        <v>632</v>
      </c>
      <c r="D28" s="36" t="s">
        <v>1199</v>
      </c>
      <c r="E28" s="34"/>
      <c r="F28" s="37" t="s">
        <v>633</v>
      </c>
      <c r="G28" s="36" t="s">
        <v>634</v>
      </c>
      <c r="H28" s="34"/>
      <c r="I28" s="38"/>
      <c r="J28" s="34"/>
      <c r="K28" s="34"/>
      <c r="L28" s="24"/>
      <c r="M28" s="25"/>
    </row>
    <row r="29" spans="1:13" ht="15.75" x14ac:dyDescent="0.25">
      <c r="A29" s="339"/>
      <c r="B29" s="352"/>
      <c r="C29" s="54"/>
      <c r="D29" s="40"/>
      <c r="E29" s="33"/>
      <c r="F29" s="20"/>
      <c r="G29" s="33"/>
      <c r="H29" s="33"/>
      <c r="I29" s="41"/>
      <c r="J29" s="33"/>
      <c r="K29" s="33"/>
      <c r="L29" s="20"/>
      <c r="M29" s="22"/>
    </row>
    <row r="30" spans="1:13" ht="15.75" x14ac:dyDescent="0.25">
      <c r="A30" s="339"/>
      <c r="B30" s="28" t="s">
        <v>635</v>
      </c>
      <c r="C30" s="43"/>
      <c r="D30" s="97"/>
      <c r="E30" s="97"/>
      <c r="F30" s="97"/>
      <c r="G30" s="97"/>
      <c r="H30" s="97"/>
      <c r="I30" s="97"/>
      <c r="J30" s="97"/>
      <c r="K30" s="97"/>
      <c r="L30" s="97"/>
      <c r="M30" s="98"/>
    </row>
    <row r="31" spans="1:13" ht="15.75" x14ac:dyDescent="0.25">
      <c r="A31" s="339"/>
      <c r="B31" s="25"/>
      <c r="C31" s="46"/>
      <c r="D31" s="47" t="s">
        <v>636</v>
      </c>
      <c r="E31" s="47"/>
      <c r="F31" s="47" t="s">
        <v>637</v>
      </c>
      <c r="G31" s="47"/>
      <c r="H31" s="47" t="s">
        <v>638</v>
      </c>
      <c r="I31" s="70"/>
      <c r="J31" s="47" t="s">
        <v>639</v>
      </c>
      <c r="K31" s="47"/>
      <c r="L31" s="47" t="s">
        <v>640</v>
      </c>
      <c r="M31" s="48"/>
    </row>
    <row r="32" spans="1:13" ht="15.75" x14ac:dyDescent="0.25">
      <c r="A32" s="339"/>
      <c r="B32" s="25"/>
      <c r="C32" s="46"/>
      <c r="D32" s="112">
        <f>'Plan de acción'!M62</f>
        <v>0</v>
      </c>
      <c r="E32" s="50">
        <v>2023</v>
      </c>
      <c r="F32" s="112">
        <f>'Plan de acción'!N62</f>
        <v>0.5</v>
      </c>
      <c r="G32" s="50">
        <v>2024</v>
      </c>
      <c r="H32" s="112">
        <f>'Plan de acción'!O62</f>
        <v>0.52</v>
      </c>
      <c r="I32" s="50">
        <v>2025</v>
      </c>
      <c r="J32" s="112">
        <f>'Plan de acción'!P62</f>
        <v>0.54</v>
      </c>
      <c r="K32" s="50">
        <v>2026</v>
      </c>
      <c r="L32" s="112">
        <f>'Plan de acción'!Q62</f>
        <v>0.56000000000000005</v>
      </c>
      <c r="M32" s="50">
        <v>2027</v>
      </c>
    </row>
    <row r="33" spans="1:13" ht="15.75" x14ac:dyDescent="0.25">
      <c r="A33" s="339"/>
      <c r="B33" s="25"/>
      <c r="C33" s="46"/>
      <c r="D33" s="47" t="s">
        <v>641</v>
      </c>
      <c r="E33" s="47"/>
      <c r="F33" s="47" t="s">
        <v>642</v>
      </c>
      <c r="G33" s="47"/>
      <c r="H33" s="47" t="s">
        <v>643</v>
      </c>
      <c r="I33" s="84"/>
      <c r="J33" s="47" t="s">
        <v>644</v>
      </c>
      <c r="K33" s="47"/>
      <c r="L33" s="47" t="s">
        <v>645</v>
      </c>
      <c r="M33" s="48"/>
    </row>
    <row r="34" spans="1:13" ht="15.75" x14ac:dyDescent="0.25">
      <c r="A34" s="339"/>
      <c r="B34" s="25"/>
      <c r="C34" s="46"/>
      <c r="D34" s="112">
        <f>'Plan de acción'!R62</f>
        <v>0.58000000000000007</v>
      </c>
      <c r="E34" s="50">
        <v>2028</v>
      </c>
      <c r="F34" s="112">
        <f>'Plan de acción'!S62</f>
        <v>0.60000000000000009</v>
      </c>
      <c r="G34" s="50">
        <v>2029</v>
      </c>
      <c r="H34" s="112">
        <f>'Plan de acción'!T62</f>
        <v>0.62000000000000011</v>
      </c>
      <c r="I34" s="50">
        <v>2030</v>
      </c>
      <c r="J34" s="112">
        <f>'Plan de acción'!U62</f>
        <v>0.64000000000000012</v>
      </c>
      <c r="K34" s="50">
        <v>2031</v>
      </c>
      <c r="L34" s="112">
        <f>'Plan de acción'!V62</f>
        <v>0.66000000000000014</v>
      </c>
      <c r="M34" s="50">
        <v>2032</v>
      </c>
    </row>
    <row r="35" spans="1:13" ht="15.75" x14ac:dyDescent="0.25">
      <c r="A35" s="339"/>
      <c r="B35" s="25"/>
      <c r="C35" s="46"/>
      <c r="D35" s="47" t="s">
        <v>646</v>
      </c>
      <c r="E35" s="47"/>
      <c r="F35" s="47" t="s">
        <v>647</v>
      </c>
      <c r="G35" s="47"/>
      <c r="H35" s="47" t="s">
        <v>648</v>
      </c>
      <c r="I35" s="84"/>
      <c r="J35" s="47" t="s">
        <v>649</v>
      </c>
      <c r="K35" s="47"/>
      <c r="L35" s="47" t="s">
        <v>650</v>
      </c>
      <c r="M35" s="48"/>
    </row>
    <row r="36" spans="1:13" ht="15.75" x14ac:dyDescent="0.25">
      <c r="A36" s="339"/>
      <c r="B36" s="25"/>
      <c r="C36" s="46"/>
      <c r="D36" s="112">
        <f>'Plan de acción'!W62</f>
        <v>0.68000000000000016</v>
      </c>
      <c r="E36" s="50">
        <v>2033</v>
      </c>
      <c r="F36" s="112">
        <f>'Plan de acción'!X62</f>
        <v>0.70000000000000018</v>
      </c>
      <c r="G36" s="50">
        <v>2034</v>
      </c>
      <c r="H36" s="112">
        <f>'Plan de acción'!Y62</f>
        <v>0.7200000000000002</v>
      </c>
      <c r="I36" s="50">
        <v>2035</v>
      </c>
      <c r="J36" s="112">
        <f>'Plan de acción'!Z62</f>
        <v>0.74000000000000021</v>
      </c>
      <c r="K36" s="50">
        <v>2036</v>
      </c>
      <c r="L36" s="112">
        <f>'Plan de acción'!AA62</f>
        <v>0.76000000000000023</v>
      </c>
      <c r="M36" s="50">
        <v>2037</v>
      </c>
    </row>
    <row r="37" spans="1:13" ht="15.75" x14ac:dyDescent="0.25">
      <c r="A37" s="339"/>
      <c r="B37" s="25"/>
      <c r="C37" s="46"/>
      <c r="D37" s="47" t="s">
        <v>651</v>
      </c>
      <c r="E37" s="47"/>
      <c r="F37" s="47" t="s">
        <v>652</v>
      </c>
      <c r="G37" s="47"/>
      <c r="H37" s="47" t="s">
        <v>653</v>
      </c>
      <c r="I37" s="47"/>
      <c r="J37" s="47" t="s">
        <v>654</v>
      </c>
      <c r="K37" s="47"/>
      <c r="L37" s="47" t="s">
        <v>655</v>
      </c>
      <c r="M37" s="48"/>
    </row>
    <row r="38" spans="1:13" ht="15.75" x14ac:dyDescent="0.25">
      <c r="A38" s="339"/>
      <c r="B38" s="25"/>
      <c r="C38" s="46"/>
      <c r="D38" s="112">
        <f>'Plan de acción'!AB62</f>
        <v>0.78000000000000025</v>
      </c>
      <c r="E38" s="50">
        <v>2038</v>
      </c>
      <c r="F38" s="112">
        <f>'Plan de acción'!AC62</f>
        <v>0.80000000000000027</v>
      </c>
      <c r="G38" s="50">
        <v>2039</v>
      </c>
      <c r="H38" s="112">
        <f>'Plan de acción'!AD62</f>
        <v>0.82000000000000028</v>
      </c>
      <c r="I38" s="50">
        <v>2040</v>
      </c>
      <c r="J38" s="112">
        <f>'Plan de acción'!AE62</f>
        <v>0.8400000000000003</v>
      </c>
      <c r="K38" s="50">
        <v>2041</v>
      </c>
      <c r="L38" s="112">
        <f>'Plan de acción'!AF62</f>
        <v>0.86000000000000032</v>
      </c>
      <c r="M38" s="50">
        <v>2042</v>
      </c>
    </row>
    <row r="39" spans="1:13" ht="15.75" x14ac:dyDescent="0.25">
      <c r="A39" s="339"/>
      <c r="B39" s="25"/>
      <c r="C39" s="46"/>
      <c r="D39" s="47" t="s">
        <v>656</v>
      </c>
      <c r="E39" s="47"/>
      <c r="F39" s="47" t="s">
        <v>657</v>
      </c>
      <c r="G39" s="47"/>
      <c r="H39" s="47" t="s">
        <v>658</v>
      </c>
      <c r="I39" s="47"/>
      <c r="J39" s="47" t="s">
        <v>659</v>
      </c>
      <c r="K39" s="47"/>
      <c r="L39" s="47" t="s">
        <v>660</v>
      </c>
      <c r="M39" s="48"/>
    </row>
    <row r="40" spans="1:13" ht="15.75" x14ac:dyDescent="0.25">
      <c r="A40" s="339"/>
      <c r="B40" s="25"/>
      <c r="C40" s="46"/>
      <c r="D40" s="112">
        <f>'Plan de acción'!AG62</f>
        <v>0.88000000000000034</v>
      </c>
      <c r="E40" s="50">
        <v>2043</v>
      </c>
      <c r="F40" s="112">
        <f>'Plan de acción'!AH62</f>
        <v>0.90000000000000036</v>
      </c>
      <c r="G40" s="50">
        <v>2044</v>
      </c>
      <c r="H40" s="112">
        <f>'Plan de acción'!AI62</f>
        <v>0.92000000000000037</v>
      </c>
      <c r="I40" s="50">
        <v>2045</v>
      </c>
      <c r="J40" s="112">
        <f>'Plan de acción'!AJ62</f>
        <v>0.94000000000000039</v>
      </c>
      <c r="K40" s="50">
        <v>2046</v>
      </c>
      <c r="L40" s="112">
        <f>'Plan de acción'!AK62</f>
        <v>0.96000000000000041</v>
      </c>
      <c r="M40" s="50">
        <v>2047</v>
      </c>
    </row>
    <row r="41" spans="1:13" ht="15.75" x14ac:dyDescent="0.25">
      <c r="A41" s="339"/>
      <c r="B41" s="25"/>
      <c r="C41" s="46"/>
      <c r="D41" s="47" t="s">
        <v>661</v>
      </c>
      <c r="E41" s="47"/>
      <c r="F41" s="47" t="s">
        <v>662</v>
      </c>
      <c r="G41" s="47"/>
      <c r="H41" s="47" t="s">
        <v>663</v>
      </c>
      <c r="I41" s="47"/>
      <c r="J41" s="47"/>
      <c r="K41" s="47"/>
      <c r="L41" s="47" t="s">
        <v>664</v>
      </c>
      <c r="M41" s="48"/>
    </row>
    <row r="42" spans="1:13" ht="15.75" x14ac:dyDescent="0.25">
      <c r="A42" s="339"/>
      <c r="B42" s="25"/>
      <c r="C42" s="46"/>
      <c r="D42" s="112">
        <f>'Plan de acción'!AL62</f>
        <v>0.98000000000000043</v>
      </c>
      <c r="E42" s="50">
        <v>2048</v>
      </c>
      <c r="F42" s="112">
        <f>'Plan de acción'!AM62</f>
        <v>1.0000000000000004</v>
      </c>
      <c r="G42" s="50">
        <v>2049</v>
      </c>
      <c r="H42" s="112">
        <f>'Plan de acción'!AN62</f>
        <v>1</v>
      </c>
      <c r="I42" s="50">
        <v>2050</v>
      </c>
      <c r="J42" s="112"/>
      <c r="K42" s="50"/>
      <c r="L42" s="384">
        <f>'Plan de acción'!AO62</f>
        <v>1</v>
      </c>
      <c r="M42" s="306"/>
    </row>
    <row r="43" spans="1:13" ht="15.75" x14ac:dyDescent="0.25">
      <c r="A43" s="339"/>
      <c r="B43" s="18"/>
      <c r="C43" s="51"/>
      <c r="D43" s="52"/>
      <c r="E43" s="52"/>
      <c r="F43" s="52"/>
      <c r="G43" s="52"/>
      <c r="H43" s="52"/>
      <c r="I43" s="52"/>
      <c r="J43" s="52"/>
      <c r="K43" s="52"/>
      <c r="L43" s="52"/>
      <c r="M43" s="53"/>
    </row>
    <row r="44" spans="1:13" ht="15.75" x14ac:dyDescent="0.25">
      <c r="A44" s="339"/>
      <c r="B44" s="351" t="s">
        <v>665</v>
      </c>
      <c r="C44" s="24"/>
      <c r="D44" s="24"/>
      <c r="E44" s="24"/>
      <c r="F44" s="24"/>
      <c r="G44" s="20"/>
      <c r="H44" s="20"/>
      <c r="I44" s="20"/>
      <c r="J44" s="20"/>
      <c r="K44" s="24"/>
      <c r="L44" s="20"/>
      <c r="M44" s="22"/>
    </row>
    <row r="45" spans="1:13" ht="15.75" x14ac:dyDescent="0.25">
      <c r="A45" s="339"/>
      <c r="B45" s="352"/>
      <c r="C45" s="24"/>
      <c r="D45" s="54" t="s">
        <v>666</v>
      </c>
      <c r="E45" s="54" t="s">
        <v>134</v>
      </c>
      <c r="F45" s="331" t="s">
        <v>667</v>
      </c>
      <c r="G45" s="333"/>
      <c r="H45" s="334"/>
      <c r="I45" s="334"/>
      <c r="J45" s="335"/>
      <c r="K45" s="55" t="s">
        <v>668</v>
      </c>
      <c r="L45" s="337"/>
      <c r="M45" s="296"/>
    </row>
    <row r="46" spans="1:13" ht="15.75" x14ac:dyDescent="0.25">
      <c r="A46" s="339"/>
      <c r="B46" s="352"/>
      <c r="C46" s="37"/>
      <c r="D46" s="19"/>
      <c r="E46" s="19" t="s">
        <v>617</v>
      </c>
      <c r="F46" s="332"/>
      <c r="G46" s="336"/>
      <c r="H46" s="319"/>
      <c r="I46" s="319"/>
      <c r="J46" s="313"/>
      <c r="K46" s="37"/>
      <c r="L46" s="296"/>
      <c r="M46" s="296"/>
    </row>
    <row r="47" spans="1:13" ht="15.75" x14ac:dyDescent="0.25">
      <c r="A47" s="339"/>
      <c r="B47" s="325"/>
      <c r="C47" s="20"/>
      <c r="D47" s="20"/>
      <c r="E47" s="20"/>
      <c r="F47" s="20"/>
      <c r="G47" s="20"/>
      <c r="H47" s="20"/>
      <c r="I47" s="20"/>
      <c r="J47" s="20"/>
      <c r="K47" s="20"/>
      <c r="L47" s="20"/>
      <c r="M47" s="22"/>
    </row>
    <row r="48" spans="1:13" ht="31.5" x14ac:dyDescent="0.25">
      <c r="A48" s="339"/>
      <c r="B48" s="17" t="s">
        <v>669</v>
      </c>
      <c r="C48" s="382" t="s">
        <v>1200</v>
      </c>
      <c r="D48" s="357"/>
      <c r="E48" s="357"/>
      <c r="F48" s="357"/>
      <c r="G48" s="357"/>
      <c r="H48" s="357"/>
      <c r="I48" s="357"/>
      <c r="J48" s="357"/>
      <c r="K48" s="357"/>
      <c r="L48" s="357"/>
      <c r="M48" s="353"/>
    </row>
    <row r="49" spans="1:13" ht="31.5" x14ac:dyDescent="0.25">
      <c r="A49" s="339"/>
      <c r="B49" s="17" t="s">
        <v>670</v>
      </c>
      <c r="C49" s="382" t="s">
        <v>1201</v>
      </c>
      <c r="D49" s="357"/>
      <c r="E49" s="357"/>
      <c r="F49" s="357"/>
      <c r="G49" s="357"/>
      <c r="H49" s="357"/>
      <c r="I49" s="357"/>
      <c r="J49" s="357"/>
      <c r="K49" s="357"/>
      <c r="L49" s="357"/>
      <c r="M49" s="353"/>
    </row>
    <row r="50" spans="1:13" ht="15.75" x14ac:dyDescent="0.25">
      <c r="A50" s="339"/>
      <c r="B50" s="17" t="s">
        <v>672</v>
      </c>
      <c r="C50" s="474">
        <v>60</v>
      </c>
      <c r="D50" s="357"/>
      <c r="E50" s="357"/>
      <c r="F50" s="357"/>
      <c r="G50" s="357"/>
      <c r="H50" s="357"/>
      <c r="I50" s="357"/>
      <c r="J50" s="357"/>
      <c r="K50" s="357"/>
      <c r="L50" s="357"/>
      <c r="M50" s="353"/>
    </row>
    <row r="51" spans="1:13" ht="15.75" x14ac:dyDescent="0.25">
      <c r="A51" s="340"/>
      <c r="B51" s="17" t="s">
        <v>673</v>
      </c>
      <c r="C51" s="20" t="s">
        <v>1202</v>
      </c>
      <c r="D51" s="20"/>
      <c r="E51" s="20"/>
      <c r="F51" s="20"/>
      <c r="G51" s="20"/>
      <c r="H51" s="20"/>
      <c r="I51" s="20"/>
      <c r="J51" s="20"/>
      <c r="K51" s="20"/>
      <c r="L51" s="20"/>
      <c r="M51" s="22"/>
    </row>
    <row r="52" spans="1:13" ht="15.75" x14ac:dyDescent="0.25">
      <c r="A52" s="338" t="s">
        <v>674</v>
      </c>
      <c r="B52" s="56" t="s">
        <v>675</v>
      </c>
      <c r="C52" s="324" t="s">
        <v>1336</v>
      </c>
      <c r="D52" s="319"/>
      <c r="E52" s="319"/>
      <c r="F52" s="319"/>
      <c r="G52" s="319"/>
      <c r="H52" s="319"/>
      <c r="I52" s="319"/>
      <c r="J52" s="319"/>
      <c r="K52" s="319"/>
      <c r="L52" s="319"/>
      <c r="M52" s="325"/>
    </row>
    <row r="53" spans="1:13" ht="15.75" x14ac:dyDescent="0.25">
      <c r="A53" s="339"/>
      <c r="B53" s="56" t="s">
        <v>676</v>
      </c>
      <c r="C53" s="324" t="s">
        <v>1442</v>
      </c>
      <c r="D53" s="319"/>
      <c r="E53" s="319"/>
      <c r="F53" s="319"/>
      <c r="G53" s="319"/>
      <c r="H53" s="319"/>
      <c r="I53" s="319"/>
      <c r="J53" s="319"/>
      <c r="K53" s="319"/>
      <c r="L53" s="319"/>
      <c r="M53" s="325"/>
    </row>
    <row r="54" spans="1:13" ht="15.75" x14ac:dyDescent="0.25">
      <c r="A54" s="339"/>
      <c r="B54" s="56" t="s">
        <v>678</v>
      </c>
      <c r="C54" s="324" t="s">
        <v>10</v>
      </c>
      <c r="D54" s="319"/>
      <c r="E54" s="319"/>
      <c r="F54" s="319"/>
      <c r="G54" s="319"/>
      <c r="H54" s="319"/>
      <c r="I54" s="319"/>
      <c r="J54" s="319"/>
      <c r="K54" s="319"/>
      <c r="L54" s="319"/>
      <c r="M54" s="325"/>
    </row>
    <row r="55" spans="1:13" ht="15.75" x14ac:dyDescent="0.25">
      <c r="A55" s="339"/>
      <c r="B55" s="56" t="s">
        <v>679</v>
      </c>
      <c r="C55" s="324" t="s">
        <v>1301</v>
      </c>
      <c r="D55" s="319"/>
      <c r="E55" s="319"/>
      <c r="F55" s="319"/>
      <c r="G55" s="319"/>
      <c r="H55" s="319"/>
      <c r="I55" s="319"/>
      <c r="J55" s="319"/>
      <c r="K55" s="319"/>
      <c r="L55" s="319"/>
      <c r="M55" s="325"/>
    </row>
    <row r="56" spans="1:13" ht="15.75" x14ac:dyDescent="0.25">
      <c r="A56" s="339"/>
      <c r="B56" s="56" t="s">
        <v>680</v>
      </c>
      <c r="C56" s="383" t="s">
        <v>1441</v>
      </c>
      <c r="D56" s="319"/>
      <c r="E56" s="319"/>
      <c r="F56" s="319"/>
      <c r="G56" s="319"/>
      <c r="H56" s="319"/>
      <c r="I56" s="319"/>
      <c r="J56" s="319"/>
      <c r="K56" s="319"/>
      <c r="L56" s="319"/>
      <c r="M56" s="325"/>
    </row>
    <row r="57" spans="1:13" ht="15.75" x14ac:dyDescent="0.25">
      <c r="A57" s="347"/>
      <c r="B57" s="56" t="s">
        <v>681</v>
      </c>
      <c r="C57" s="327">
        <v>3778913</v>
      </c>
      <c r="D57" s="328"/>
      <c r="E57" s="328"/>
      <c r="F57" s="328"/>
      <c r="G57" s="328"/>
      <c r="H57" s="328"/>
      <c r="I57" s="328"/>
      <c r="J57" s="328"/>
      <c r="K57" s="328"/>
      <c r="L57" s="328"/>
      <c r="M57" s="329"/>
    </row>
    <row r="58" spans="1:13" ht="15.75" x14ac:dyDescent="0.25">
      <c r="A58" s="338" t="s">
        <v>682</v>
      </c>
      <c r="B58" s="57" t="s">
        <v>683</v>
      </c>
      <c r="C58" s="324" t="s">
        <v>1333</v>
      </c>
      <c r="D58" s="319"/>
      <c r="E58" s="319"/>
      <c r="F58" s="319"/>
      <c r="G58" s="319"/>
      <c r="H58" s="319"/>
      <c r="I58" s="319"/>
      <c r="J58" s="319"/>
      <c r="K58" s="319"/>
      <c r="L58" s="319"/>
      <c r="M58" s="325"/>
    </row>
    <row r="59" spans="1:13" ht="15.75" x14ac:dyDescent="0.25">
      <c r="A59" s="339"/>
      <c r="B59" s="57" t="s">
        <v>684</v>
      </c>
      <c r="C59" s="324" t="s">
        <v>685</v>
      </c>
      <c r="D59" s="319"/>
      <c r="E59" s="319"/>
      <c r="F59" s="319"/>
      <c r="G59" s="319"/>
      <c r="H59" s="319"/>
      <c r="I59" s="319"/>
      <c r="J59" s="319"/>
      <c r="K59" s="319"/>
      <c r="L59" s="319"/>
      <c r="M59" s="325"/>
    </row>
    <row r="60" spans="1:13" ht="15.75" x14ac:dyDescent="0.25">
      <c r="A60" s="340"/>
      <c r="B60" s="58" t="s">
        <v>62</v>
      </c>
      <c r="C60" s="324" t="s">
        <v>10</v>
      </c>
      <c r="D60" s="319"/>
      <c r="E60" s="319"/>
      <c r="F60" s="319"/>
      <c r="G60" s="319"/>
      <c r="H60" s="319"/>
      <c r="I60" s="319"/>
      <c r="J60" s="319"/>
      <c r="K60" s="319"/>
      <c r="L60" s="319"/>
      <c r="M60" s="325"/>
    </row>
    <row r="61" spans="1:13" ht="31.5" x14ac:dyDescent="0.25">
      <c r="A61" s="59" t="s">
        <v>686</v>
      </c>
      <c r="B61" s="60"/>
      <c r="C61" s="348"/>
      <c r="D61" s="349"/>
      <c r="E61" s="349"/>
      <c r="F61" s="349"/>
      <c r="G61" s="349"/>
      <c r="H61" s="349"/>
      <c r="I61" s="349"/>
      <c r="J61" s="349"/>
      <c r="K61" s="349"/>
      <c r="L61" s="349"/>
      <c r="M61" s="350"/>
    </row>
    <row r="62" spans="1:13" ht="15.75" x14ac:dyDescent="0.25"/>
    <row r="63" spans="1:13" ht="15.75" x14ac:dyDescent="0.25"/>
    <row r="64" spans="1:13"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row r="338" ht="15.75" x14ac:dyDescent="0.25"/>
    <row r="339" ht="15.75" x14ac:dyDescent="0.25"/>
    <row r="340" ht="15.75" x14ac:dyDescent="0.25"/>
    <row r="341" ht="15.75" x14ac:dyDescent="0.25"/>
    <row r="342" ht="15.75" x14ac:dyDescent="0.25"/>
    <row r="343" ht="15.75" x14ac:dyDescent="0.25"/>
    <row r="344" ht="15.75" x14ac:dyDescent="0.25"/>
    <row r="345" ht="15.75" x14ac:dyDescent="0.25"/>
    <row r="346" ht="15.75" x14ac:dyDescent="0.25"/>
    <row r="347" ht="15.75" x14ac:dyDescent="0.25"/>
    <row r="348" ht="15.75" x14ac:dyDescent="0.25"/>
    <row r="349" ht="15.75" x14ac:dyDescent="0.25"/>
    <row r="350" ht="15.75" x14ac:dyDescent="0.25"/>
    <row r="351" ht="15.75" x14ac:dyDescent="0.25"/>
    <row r="352" ht="15.75" x14ac:dyDescent="0.25"/>
    <row r="353" ht="15.75" x14ac:dyDescent="0.25"/>
    <row r="354" ht="15.75" x14ac:dyDescent="0.25"/>
    <row r="355" ht="15.75" x14ac:dyDescent="0.25"/>
    <row r="356" ht="15.75" x14ac:dyDescent="0.25"/>
    <row r="357" ht="15.75" x14ac:dyDescent="0.25"/>
    <row r="358" ht="15.75" x14ac:dyDescent="0.25"/>
    <row r="359" ht="15.75" x14ac:dyDescent="0.25"/>
    <row r="360" ht="15.75" x14ac:dyDescent="0.25"/>
    <row r="361" ht="15.75" x14ac:dyDescent="0.25"/>
    <row r="362" ht="15.75" x14ac:dyDescent="0.25"/>
    <row r="363" ht="15.75" x14ac:dyDescent="0.25"/>
    <row r="364" ht="15.75" x14ac:dyDescent="0.25"/>
    <row r="365" ht="15.75" x14ac:dyDescent="0.25"/>
    <row r="366" ht="15.75" x14ac:dyDescent="0.25"/>
    <row r="367" ht="15.75" x14ac:dyDescent="0.25"/>
    <row r="368" ht="15.75" x14ac:dyDescent="0.25"/>
    <row r="369" ht="15.75" x14ac:dyDescent="0.25"/>
    <row r="370" ht="15.75" x14ac:dyDescent="0.25"/>
    <row r="371" ht="15.75" x14ac:dyDescent="0.25"/>
    <row r="372" ht="15.75" x14ac:dyDescent="0.25"/>
    <row r="373" ht="15.75" x14ac:dyDescent="0.25"/>
    <row r="374" ht="15.75" x14ac:dyDescent="0.25"/>
    <row r="375" ht="15.75" x14ac:dyDescent="0.25"/>
    <row r="376" ht="15.75" x14ac:dyDescent="0.25"/>
    <row r="377" ht="15.75" x14ac:dyDescent="0.25"/>
    <row r="378" ht="15.75" x14ac:dyDescent="0.25"/>
    <row r="379" ht="15.75" x14ac:dyDescent="0.25"/>
    <row r="380" ht="15.75" x14ac:dyDescent="0.25"/>
    <row r="381" ht="15.75" x14ac:dyDescent="0.25"/>
    <row r="382" ht="15.75" x14ac:dyDescent="0.25"/>
    <row r="383" ht="15.75" x14ac:dyDescent="0.25"/>
    <row r="384" ht="15.75" x14ac:dyDescent="0.25"/>
    <row r="385" ht="15.75" x14ac:dyDescent="0.25"/>
    <row r="386" ht="15.75" x14ac:dyDescent="0.25"/>
    <row r="387" ht="15.75" x14ac:dyDescent="0.25"/>
    <row r="388" ht="15.75" x14ac:dyDescent="0.25"/>
    <row r="389" ht="15.75" x14ac:dyDescent="0.25"/>
    <row r="390" ht="15.75" x14ac:dyDescent="0.25"/>
    <row r="391" ht="15.75" x14ac:dyDescent="0.25"/>
    <row r="392" ht="15.75" x14ac:dyDescent="0.25"/>
    <row r="393" ht="15.75" x14ac:dyDescent="0.25"/>
    <row r="394" ht="15.75" x14ac:dyDescent="0.25"/>
    <row r="395" ht="15.75" x14ac:dyDescent="0.25"/>
    <row r="396" ht="15.75" x14ac:dyDescent="0.25"/>
    <row r="397" ht="15.75" x14ac:dyDescent="0.25"/>
    <row r="398" ht="15.75" x14ac:dyDescent="0.25"/>
    <row r="399" ht="15.75" x14ac:dyDescent="0.25"/>
    <row r="400" ht="15.75" x14ac:dyDescent="0.25"/>
    <row r="401" ht="15.75" x14ac:dyDescent="0.25"/>
    <row r="402" ht="15.75" x14ac:dyDescent="0.25"/>
    <row r="403" ht="15.75" x14ac:dyDescent="0.25"/>
    <row r="404" ht="15.75" x14ac:dyDescent="0.25"/>
    <row r="405" ht="15.75" x14ac:dyDescent="0.25"/>
    <row r="406" ht="15.75" x14ac:dyDescent="0.25"/>
    <row r="407" ht="15.75" x14ac:dyDescent="0.25"/>
    <row r="408" ht="15.75" x14ac:dyDescent="0.25"/>
    <row r="409" ht="15.75" x14ac:dyDescent="0.25"/>
    <row r="410" ht="15.75" x14ac:dyDescent="0.25"/>
    <row r="411" ht="15.75" x14ac:dyDescent="0.25"/>
    <row r="412" ht="15.75" x14ac:dyDescent="0.25"/>
    <row r="413" ht="15.75" x14ac:dyDescent="0.25"/>
    <row r="414" ht="15.75" x14ac:dyDescent="0.25"/>
    <row r="415" ht="15.75" x14ac:dyDescent="0.25"/>
    <row r="416" ht="15.75" x14ac:dyDescent="0.25"/>
    <row r="417" ht="15.75" x14ac:dyDescent="0.25"/>
    <row r="418" ht="15.75" x14ac:dyDescent="0.25"/>
    <row r="419" ht="15.75" x14ac:dyDescent="0.25"/>
    <row r="420" ht="15.75" x14ac:dyDescent="0.25"/>
    <row r="421" ht="15.75" x14ac:dyDescent="0.25"/>
    <row r="422" ht="15.75" x14ac:dyDescent="0.25"/>
    <row r="423" ht="15.75" x14ac:dyDescent="0.25"/>
    <row r="424" ht="15.75" x14ac:dyDescent="0.25"/>
    <row r="425" ht="15.75" x14ac:dyDescent="0.25"/>
    <row r="426" ht="15.75" x14ac:dyDescent="0.25"/>
    <row r="427" ht="15.75" x14ac:dyDescent="0.25"/>
    <row r="428" ht="15.75" x14ac:dyDescent="0.25"/>
    <row r="429" ht="15.75" x14ac:dyDescent="0.25"/>
    <row r="430" ht="15.75" x14ac:dyDescent="0.25"/>
    <row r="431" ht="15.75" x14ac:dyDescent="0.25"/>
    <row r="432" ht="15.75" x14ac:dyDescent="0.25"/>
    <row r="433" ht="15.75" x14ac:dyDescent="0.25"/>
    <row r="434" ht="15.75" x14ac:dyDescent="0.25"/>
    <row r="435" ht="15.75" x14ac:dyDescent="0.25"/>
    <row r="436" ht="15.75" x14ac:dyDescent="0.25"/>
    <row r="437" ht="15.75" x14ac:dyDescent="0.25"/>
    <row r="438" ht="15.75" x14ac:dyDescent="0.25"/>
    <row r="439" ht="15.75" x14ac:dyDescent="0.25"/>
    <row r="440" ht="15.75" x14ac:dyDescent="0.25"/>
    <row r="441" ht="15.75" x14ac:dyDescent="0.25"/>
    <row r="442" ht="15.75" x14ac:dyDescent="0.25"/>
    <row r="443" ht="15.75" x14ac:dyDescent="0.25"/>
    <row r="444" ht="15.75" x14ac:dyDescent="0.25"/>
    <row r="445" ht="15.75" x14ac:dyDescent="0.25"/>
    <row r="446" ht="15.75" x14ac:dyDescent="0.25"/>
    <row r="447" ht="15.75" x14ac:dyDescent="0.25"/>
    <row r="448" ht="15.75" x14ac:dyDescent="0.25"/>
    <row r="449" ht="15.75" x14ac:dyDescent="0.25"/>
    <row r="450" ht="15.75" x14ac:dyDescent="0.25"/>
    <row r="451" ht="15.75" x14ac:dyDescent="0.25"/>
    <row r="452" ht="15.75" x14ac:dyDescent="0.25"/>
    <row r="453" ht="15.75" x14ac:dyDescent="0.25"/>
    <row r="454" ht="15.75" x14ac:dyDescent="0.25"/>
    <row r="455" ht="15.75" x14ac:dyDescent="0.25"/>
    <row r="456" ht="15.75" x14ac:dyDescent="0.25"/>
    <row r="457" ht="15.75" x14ac:dyDescent="0.25"/>
    <row r="458" ht="15.75" x14ac:dyDescent="0.25"/>
    <row r="459" ht="15.75" x14ac:dyDescent="0.25"/>
    <row r="460" ht="15.75" x14ac:dyDescent="0.25"/>
    <row r="461" ht="15.75" x14ac:dyDescent="0.25"/>
    <row r="462" ht="15.75" x14ac:dyDescent="0.25"/>
    <row r="463" ht="15.75" x14ac:dyDescent="0.25"/>
    <row r="464" ht="15.75" x14ac:dyDescent="0.25"/>
    <row r="465" ht="15.75" x14ac:dyDescent="0.25"/>
    <row r="466" ht="15.75" x14ac:dyDescent="0.25"/>
    <row r="467" ht="15.75" x14ac:dyDescent="0.25"/>
    <row r="468" ht="15.75" x14ac:dyDescent="0.25"/>
    <row r="469" ht="15.75" x14ac:dyDescent="0.25"/>
    <row r="470" ht="15.75" x14ac:dyDescent="0.25"/>
    <row r="471" ht="15.75" x14ac:dyDescent="0.25"/>
    <row r="472" ht="15.75" x14ac:dyDescent="0.25"/>
    <row r="473" ht="15.75" x14ac:dyDescent="0.25"/>
    <row r="474" ht="15.75" x14ac:dyDescent="0.25"/>
    <row r="475" ht="15.75" x14ac:dyDescent="0.25"/>
    <row r="476" ht="15.75" x14ac:dyDescent="0.25"/>
    <row r="477" ht="15.75" x14ac:dyDescent="0.25"/>
    <row r="478" ht="15.75" x14ac:dyDescent="0.25"/>
    <row r="479" ht="15.75" x14ac:dyDescent="0.25"/>
    <row r="480" ht="15.75" x14ac:dyDescent="0.25"/>
    <row r="481" ht="15.75" x14ac:dyDescent="0.25"/>
    <row r="482" ht="15.75" x14ac:dyDescent="0.25"/>
    <row r="483" ht="15.75" x14ac:dyDescent="0.25"/>
    <row r="484" ht="15.75" x14ac:dyDescent="0.25"/>
    <row r="485" ht="15.75" x14ac:dyDescent="0.25"/>
    <row r="486" ht="15.75" x14ac:dyDescent="0.25"/>
    <row r="487" ht="15.75" x14ac:dyDescent="0.25"/>
    <row r="488" ht="15.75" x14ac:dyDescent="0.25"/>
    <row r="489" ht="15.75" x14ac:dyDescent="0.25"/>
    <row r="490" ht="15.75" x14ac:dyDescent="0.25"/>
    <row r="491" ht="15.75" x14ac:dyDescent="0.25"/>
    <row r="492" ht="15.75" x14ac:dyDescent="0.25"/>
    <row r="493" ht="15.75" x14ac:dyDescent="0.25"/>
    <row r="494" ht="15.75" x14ac:dyDescent="0.25"/>
    <row r="495" ht="15.75" x14ac:dyDescent="0.25"/>
    <row r="496" ht="15.75" x14ac:dyDescent="0.25"/>
    <row r="497" ht="15.75" x14ac:dyDescent="0.25"/>
    <row r="498" ht="15.75" x14ac:dyDescent="0.25"/>
    <row r="499" ht="15.75" x14ac:dyDescent="0.25"/>
    <row r="500" ht="15.75" x14ac:dyDescent="0.25"/>
    <row r="501" ht="15.75" x14ac:dyDescent="0.25"/>
    <row r="502" ht="15.75" x14ac:dyDescent="0.25"/>
    <row r="503" ht="15.75" x14ac:dyDescent="0.25"/>
    <row r="504" ht="15.75" x14ac:dyDescent="0.25"/>
    <row r="505" ht="15.75" x14ac:dyDescent="0.25"/>
    <row r="506" ht="15.75" x14ac:dyDescent="0.25"/>
    <row r="507" ht="15.75" x14ac:dyDescent="0.25"/>
    <row r="508" ht="15.75" x14ac:dyDescent="0.25"/>
    <row r="509" ht="15.75" x14ac:dyDescent="0.25"/>
    <row r="510" ht="15.75" x14ac:dyDescent="0.25"/>
    <row r="511" ht="15.75" x14ac:dyDescent="0.25"/>
    <row r="512" ht="15.75" x14ac:dyDescent="0.25"/>
    <row r="513" ht="15.75" x14ac:dyDescent="0.25"/>
    <row r="514" ht="15.75" x14ac:dyDescent="0.25"/>
    <row r="515" ht="15.75" x14ac:dyDescent="0.25"/>
    <row r="516" ht="15.75" x14ac:dyDescent="0.25"/>
    <row r="517" ht="15.75" x14ac:dyDescent="0.25"/>
    <row r="518" ht="15.75" x14ac:dyDescent="0.25"/>
    <row r="519" ht="15.75" x14ac:dyDescent="0.25"/>
    <row r="520" ht="15.75" x14ac:dyDescent="0.25"/>
    <row r="521" ht="15.75" x14ac:dyDescent="0.25"/>
    <row r="522" ht="15.75" x14ac:dyDescent="0.25"/>
    <row r="523" ht="15.75" x14ac:dyDescent="0.25"/>
    <row r="524" ht="15.75" x14ac:dyDescent="0.25"/>
    <row r="525" ht="15.75" x14ac:dyDescent="0.25"/>
    <row r="526" ht="15.75" x14ac:dyDescent="0.25"/>
    <row r="527" ht="15.75" x14ac:dyDescent="0.25"/>
    <row r="528" ht="15.75" x14ac:dyDescent="0.25"/>
    <row r="529" ht="15.75" x14ac:dyDescent="0.25"/>
    <row r="530" ht="15.75" x14ac:dyDescent="0.25"/>
    <row r="531" ht="15.75" x14ac:dyDescent="0.25"/>
    <row r="532" ht="15.75" x14ac:dyDescent="0.25"/>
    <row r="533" ht="15.75" x14ac:dyDescent="0.25"/>
    <row r="534" ht="15.75" x14ac:dyDescent="0.25"/>
    <row r="535" ht="15.75" x14ac:dyDescent="0.25"/>
    <row r="536" ht="15.75" x14ac:dyDescent="0.25"/>
    <row r="537" ht="15.75" x14ac:dyDescent="0.25"/>
    <row r="538" ht="15.75" x14ac:dyDescent="0.25"/>
    <row r="539" ht="15.75" x14ac:dyDescent="0.25"/>
    <row r="540" ht="15.75" x14ac:dyDescent="0.25"/>
    <row r="541" ht="15.75" x14ac:dyDescent="0.25"/>
    <row r="542" ht="15.75" x14ac:dyDescent="0.25"/>
    <row r="543" ht="15.75" x14ac:dyDescent="0.25"/>
    <row r="544" ht="15.75" x14ac:dyDescent="0.25"/>
    <row r="545" ht="15.75" x14ac:dyDescent="0.25"/>
    <row r="546" ht="15.75" x14ac:dyDescent="0.25"/>
    <row r="547" ht="15.75" x14ac:dyDescent="0.25"/>
    <row r="548" ht="15.75" x14ac:dyDescent="0.25"/>
    <row r="549" ht="15.75" x14ac:dyDescent="0.25"/>
    <row r="550" ht="15.75" x14ac:dyDescent="0.25"/>
    <row r="551" ht="15.75" x14ac:dyDescent="0.25"/>
    <row r="552" ht="15.75" x14ac:dyDescent="0.25"/>
    <row r="553" ht="15.75" x14ac:dyDescent="0.25"/>
    <row r="554" ht="15.75" x14ac:dyDescent="0.25"/>
    <row r="555" ht="15.75" x14ac:dyDescent="0.25"/>
    <row r="556" ht="15.75" x14ac:dyDescent="0.25"/>
    <row r="557" ht="15.75" x14ac:dyDescent="0.25"/>
    <row r="558" ht="15.75" x14ac:dyDescent="0.25"/>
    <row r="559" ht="15.75" x14ac:dyDescent="0.25"/>
    <row r="560" ht="15.75" x14ac:dyDescent="0.25"/>
    <row r="561" ht="15.75" x14ac:dyDescent="0.25"/>
    <row r="562" ht="15.75" x14ac:dyDescent="0.25"/>
    <row r="563" ht="15.75" x14ac:dyDescent="0.25"/>
    <row r="564" ht="15.75" x14ac:dyDescent="0.25"/>
    <row r="565" ht="15.75" x14ac:dyDescent="0.25"/>
    <row r="566" ht="15.75" x14ac:dyDescent="0.25"/>
    <row r="567" ht="15.75" x14ac:dyDescent="0.25"/>
    <row r="568" ht="15.75" x14ac:dyDescent="0.25"/>
    <row r="569" ht="15.75" x14ac:dyDescent="0.25"/>
    <row r="570" ht="15.75" x14ac:dyDescent="0.25"/>
    <row r="571" ht="15.75" x14ac:dyDescent="0.25"/>
    <row r="572" ht="15.75" x14ac:dyDescent="0.25"/>
    <row r="573" ht="15.75" x14ac:dyDescent="0.25"/>
    <row r="574" ht="15.75" x14ac:dyDescent="0.25"/>
    <row r="575" ht="15.75" x14ac:dyDescent="0.25"/>
    <row r="576" ht="15.75" x14ac:dyDescent="0.25"/>
    <row r="577" ht="15.75" x14ac:dyDescent="0.25"/>
    <row r="578" ht="15.75" x14ac:dyDescent="0.25"/>
    <row r="579" ht="15.75" x14ac:dyDescent="0.25"/>
    <row r="580" ht="15.75" x14ac:dyDescent="0.25"/>
    <row r="581" ht="15.75" x14ac:dyDescent="0.25"/>
    <row r="582" ht="15.75" x14ac:dyDescent="0.25"/>
    <row r="583" ht="15.75" x14ac:dyDescent="0.25"/>
    <row r="584" ht="15.75" x14ac:dyDescent="0.25"/>
    <row r="585" ht="15.75" x14ac:dyDescent="0.25"/>
    <row r="586" ht="15.75" x14ac:dyDescent="0.25"/>
    <row r="587" ht="15.75" x14ac:dyDescent="0.25"/>
    <row r="588" ht="15.75" x14ac:dyDescent="0.25"/>
    <row r="589" ht="15.75" x14ac:dyDescent="0.25"/>
    <row r="590" ht="15.75" x14ac:dyDescent="0.25"/>
    <row r="591" ht="15.75" x14ac:dyDescent="0.25"/>
    <row r="592" ht="15.75" x14ac:dyDescent="0.25"/>
    <row r="593" ht="15.75" x14ac:dyDescent="0.25"/>
    <row r="594" ht="15.75" x14ac:dyDescent="0.25"/>
    <row r="595" ht="15.75" x14ac:dyDescent="0.25"/>
    <row r="596" ht="15.75" x14ac:dyDescent="0.25"/>
    <row r="597" ht="15.75" x14ac:dyDescent="0.25"/>
    <row r="598" ht="15.75" x14ac:dyDescent="0.25"/>
    <row r="599" ht="15.75" x14ac:dyDescent="0.25"/>
    <row r="600" ht="15.75" x14ac:dyDescent="0.25"/>
    <row r="601" ht="15.75" x14ac:dyDescent="0.25"/>
    <row r="602" ht="15.75" x14ac:dyDescent="0.25"/>
    <row r="603" ht="15.75" x14ac:dyDescent="0.25"/>
    <row r="604" ht="15.75" x14ac:dyDescent="0.25"/>
    <row r="605" ht="15.75" x14ac:dyDescent="0.25"/>
    <row r="606" ht="15.75" x14ac:dyDescent="0.25"/>
    <row r="607" ht="15.75" x14ac:dyDescent="0.25"/>
    <row r="608" ht="15.75" x14ac:dyDescent="0.25"/>
    <row r="609" ht="15.75" x14ac:dyDescent="0.25"/>
    <row r="610" ht="15.75" x14ac:dyDescent="0.25"/>
    <row r="611" ht="15.75" x14ac:dyDescent="0.25"/>
    <row r="612" ht="15.75" x14ac:dyDescent="0.25"/>
    <row r="613" ht="15.75" x14ac:dyDescent="0.25"/>
    <row r="614" ht="15.75" x14ac:dyDescent="0.25"/>
    <row r="615" ht="15.75" x14ac:dyDescent="0.25"/>
    <row r="616" ht="15.75" x14ac:dyDescent="0.25"/>
    <row r="617" ht="15.75" x14ac:dyDescent="0.25"/>
    <row r="618" ht="15.75" x14ac:dyDescent="0.25"/>
    <row r="619" ht="15.75" x14ac:dyDescent="0.25"/>
    <row r="620" ht="15.75" x14ac:dyDescent="0.25"/>
    <row r="621" ht="15.75" x14ac:dyDescent="0.25"/>
    <row r="622" ht="15.75" x14ac:dyDescent="0.25"/>
    <row r="623" ht="15.75" x14ac:dyDescent="0.25"/>
    <row r="624" ht="15.75" x14ac:dyDescent="0.25"/>
    <row r="625" ht="15.75" x14ac:dyDescent="0.25"/>
    <row r="626" ht="15.75" x14ac:dyDescent="0.25"/>
    <row r="627" ht="15.75" x14ac:dyDescent="0.25"/>
    <row r="628" ht="15.75" x14ac:dyDescent="0.25"/>
    <row r="629" ht="15.75" x14ac:dyDescent="0.25"/>
    <row r="630" ht="15.75" x14ac:dyDescent="0.25"/>
    <row r="631" ht="15.75" x14ac:dyDescent="0.25"/>
    <row r="632" ht="15.75" x14ac:dyDescent="0.25"/>
    <row r="633" ht="15.75" x14ac:dyDescent="0.25"/>
    <row r="634" ht="15.75" x14ac:dyDescent="0.25"/>
    <row r="635" ht="15.75" x14ac:dyDescent="0.25"/>
    <row r="636" ht="15.75" x14ac:dyDescent="0.25"/>
    <row r="637" ht="15.75" x14ac:dyDescent="0.25"/>
    <row r="638" ht="15.75" x14ac:dyDescent="0.25"/>
    <row r="639" ht="15.75" x14ac:dyDescent="0.25"/>
    <row r="640" ht="15.75" x14ac:dyDescent="0.25"/>
    <row r="641" ht="15.75" x14ac:dyDescent="0.25"/>
    <row r="642" ht="15.75" x14ac:dyDescent="0.25"/>
    <row r="643" ht="15.75" x14ac:dyDescent="0.25"/>
    <row r="644" ht="15.75" x14ac:dyDescent="0.25"/>
    <row r="645" ht="15.75" x14ac:dyDescent="0.25"/>
    <row r="646" ht="15.75" x14ac:dyDescent="0.25"/>
    <row r="647" ht="15.75" x14ac:dyDescent="0.25"/>
    <row r="648" ht="15.75" x14ac:dyDescent="0.25"/>
    <row r="649" ht="15.75" x14ac:dyDescent="0.25"/>
    <row r="650" ht="15.75" x14ac:dyDescent="0.25"/>
    <row r="651" ht="15.75" x14ac:dyDescent="0.25"/>
    <row r="652" ht="15.75" x14ac:dyDescent="0.25"/>
    <row r="653" ht="15.75" x14ac:dyDescent="0.25"/>
    <row r="654" ht="15.75" x14ac:dyDescent="0.25"/>
    <row r="655" ht="15.75" x14ac:dyDescent="0.25"/>
    <row r="656" ht="15.75" x14ac:dyDescent="0.25"/>
    <row r="657" ht="15.75" x14ac:dyDescent="0.25"/>
    <row r="658" ht="15.75" x14ac:dyDescent="0.25"/>
    <row r="659" ht="15.75" x14ac:dyDescent="0.25"/>
    <row r="660" ht="15.75" x14ac:dyDescent="0.25"/>
    <row r="661" ht="15.75" x14ac:dyDescent="0.25"/>
    <row r="662" ht="15.75" x14ac:dyDescent="0.25"/>
    <row r="663" ht="15.75" x14ac:dyDescent="0.25"/>
    <row r="664" ht="15.75" x14ac:dyDescent="0.25"/>
    <row r="665" ht="15.75" x14ac:dyDescent="0.25"/>
    <row r="666" ht="15.75" x14ac:dyDescent="0.25"/>
    <row r="667" ht="15.75" x14ac:dyDescent="0.25"/>
    <row r="668" ht="15.75" x14ac:dyDescent="0.25"/>
    <row r="669" ht="15.75" x14ac:dyDescent="0.25"/>
    <row r="670" ht="15.75" x14ac:dyDescent="0.25"/>
    <row r="671" ht="15.75" x14ac:dyDescent="0.25"/>
    <row r="672" ht="15.75" x14ac:dyDescent="0.25"/>
    <row r="673" ht="15.75" x14ac:dyDescent="0.25"/>
    <row r="674" ht="15.75" x14ac:dyDescent="0.25"/>
    <row r="675" ht="15.75" x14ac:dyDescent="0.25"/>
    <row r="676" ht="15.75" x14ac:dyDescent="0.25"/>
    <row r="677" ht="15.75" x14ac:dyDescent="0.25"/>
    <row r="678" ht="15.75" x14ac:dyDescent="0.25"/>
    <row r="679" ht="15.75" x14ac:dyDescent="0.25"/>
    <row r="680" ht="15.75" x14ac:dyDescent="0.25"/>
    <row r="681" ht="15.75" x14ac:dyDescent="0.25"/>
    <row r="682" ht="15.75" x14ac:dyDescent="0.25"/>
    <row r="683" ht="15.75" x14ac:dyDescent="0.25"/>
    <row r="684" ht="15.75" x14ac:dyDescent="0.25"/>
    <row r="685" ht="15.75" x14ac:dyDescent="0.25"/>
    <row r="686" ht="15.75" x14ac:dyDescent="0.25"/>
    <row r="687" ht="15.75" x14ac:dyDescent="0.25"/>
    <row r="688" ht="15.75" x14ac:dyDescent="0.25"/>
    <row r="689" ht="15.75" x14ac:dyDescent="0.25"/>
    <row r="690" ht="15.75" x14ac:dyDescent="0.25"/>
    <row r="691" ht="15.75" x14ac:dyDescent="0.25"/>
    <row r="692" ht="15.75" x14ac:dyDescent="0.25"/>
    <row r="693" ht="15.75" x14ac:dyDescent="0.25"/>
    <row r="694" ht="15.75" x14ac:dyDescent="0.25"/>
    <row r="695" ht="15.75" x14ac:dyDescent="0.25"/>
    <row r="696" ht="15.75" x14ac:dyDescent="0.25"/>
    <row r="697" ht="15.75" x14ac:dyDescent="0.25"/>
    <row r="698" ht="15.75" x14ac:dyDescent="0.25"/>
    <row r="699" ht="15.75" x14ac:dyDescent="0.25"/>
    <row r="700" ht="15.75" x14ac:dyDescent="0.25"/>
    <row r="701" ht="15.75" x14ac:dyDescent="0.25"/>
    <row r="702" ht="15.75" x14ac:dyDescent="0.25"/>
    <row r="703" ht="15.75" x14ac:dyDescent="0.25"/>
    <row r="704" ht="15.75" x14ac:dyDescent="0.25"/>
    <row r="705" ht="15.75" x14ac:dyDescent="0.25"/>
    <row r="706" ht="15.75" x14ac:dyDescent="0.25"/>
    <row r="707" ht="15.75" x14ac:dyDescent="0.25"/>
    <row r="708" ht="15.75" x14ac:dyDescent="0.25"/>
    <row r="709" ht="15.75" x14ac:dyDescent="0.25"/>
    <row r="710" ht="15.75" x14ac:dyDescent="0.25"/>
    <row r="711" ht="15.75" x14ac:dyDescent="0.25"/>
    <row r="712" ht="15.75" x14ac:dyDescent="0.25"/>
    <row r="713" ht="15.75" x14ac:dyDescent="0.25"/>
    <row r="714" ht="15.75" x14ac:dyDescent="0.25"/>
    <row r="715" ht="15.75" x14ac:dyDescent="0.25"/>
    <row r="716" ht="15.75" x14ac:dyDescent="0.25"/>
    <row r="717" ht="15.75" x14ac:dyDescent="0.25"/>
    <row r="718" ht="15.75" x14ac:dyDescent="0.25"/>
    <row r="719" ht="15.75" x14ac:dyDescent="0.25"/>
    <row r="720" ht="15.75" x14ac:dyDescent="0.25"/>
    <row r="721" ht="15.75" x14ac:dyDescent="0.25"/>
    <row r="722" ht="15.75" x14ac:dyDescent="0.25"/>
    <row r="723" ht="15.75" x14ac:dyDescent="0.25"/>
    <row r="724" ht="15.75" x14ac:dyDescent="0.25"/>
    <row r="725" ht="15.75" x14ac:dyDescent="0.25"/>
    <row r="726" ht="15.75" x14ac:dyDescent="0.25"/>
    <row r="727" ht="15.75" x14ac:dyDescent="0.25"/>
    <row r="728" ht="15.75" x14ac:dyDescent="0.25"/>
    <row r="729" ht="15.75" x14ac:dyDescent="0.25"/>
    <row r="730" ht="15.75" x14ac:dyDescent="0.25"/>
    <row r="731" ht="15.75" x14ac:dyDescent="0.25"/>
    <row r="732" ht="15.75" x14ac:dyDescent="0.25"/>
    <row r="733" ht="15.75" x14ac:dyDescent="0.25"/>
    <row r="734" ht="15.75" x14ac:dyDescent="0.25"/>
    <row r="735" ht="15.75" x14ac:dyDescent="0.25"/>
    <row r="736" ht="15.75" x14ac:dyDescent="0.25"/>
    <row r="737" ht="15.75" x14ac:dyDescent="0.25"/>
    <row r="738" ht="15.75" x14ac:dyDescent="0.25"/>
    <row r="739" ht="15.75" x14ac:dyDescent="0.25"/>
    <row r="740" ht="15.75" x14ac:dyDescent="0.25"/>
    <row r="741" ht="15.75" x14ac:dyDescent="0.25"/>
    <row r="742" ht="15.75" x14ac:dyDescent="0.25"/>
    <row r="743" ht="15.75" x14ac:dyDescent="0.25"/>
    <row r="744" ht="15.75" x14ac:dyDescent="0.25"/>
    <row r="745" ht="15.75" x14ac:dyDescent="0.25"/>
    <row r="746" ht="15.75" x14ac:dyDescent="0.25"/>
    <row r="747" ht="15.75" x14ac:dyDescent="0.25"/>
    <row r="748" ht="15.75" x14ac:dyDescent="0.25"/>
    <row r="749" ht="15.75" x14ac:dyDescent="0.25"/>
    <row r="750" ht="15.75" x14ac:dyDescent="0.25"/>
    <row r="751" ht="15.75" x14ac:dyDescent="0.25"/>
    <row r="752" ht="15.75" x14ac:dyDescent="0.25"/>
    <row r="753" ht="15.75" x14ac:dyDescent="0.25"/>
    <row r="754" ht="15.75" x14ac:dyDescent="0.25"/>
    <row r="755" ht="15.75" x14ac:dyDescent="0.25"/>
    <row r="756" ht="15.75" x14ac:dyDescent="0.25"/>
    <row r="757" ht="15.75" x14ac:dyDescent="0.25"/>
    <row r="758" ht="15.75" x14ac:dyDescent="0.25"/>
    <row r="759" ht="15.75" x14ac:dyDescent="0.25"/>
    <row r="760" ht="15.75" x14ac:dyDescent="0.25"/>
    <row r="761" ht="15.75" x14ac:dyDescent="0.25"/>
    <row r="762" ht="15.75" x14ac:dyDescent="0.25"/>
    <row r="763" ht="15.75" x14ac:dyDescent="0.25"/>
    <row r="764" ht="15.75" x14ac:dyDescent="0.25"/>
    <row r="765" ht="15.75" x14ac:dyDescent="0.25"/>
    <row r="766" ht="15.75" x14ac:dyDescent="0.25"/>
    <row r="767" ht="15.75" x14ac:dyDescent="0.25"/>
    <row r="768" ht="15.75" x14ac:dyDescent="0.25"/>
    <row r="769" ht="15.75" x14ac:dyDescent="0.25"/>
    <row r="770" ht="15.75" x14ac:dyDescent="0.25"/>
    <row r="771" ht="15.75" x14ac:dyDescent="0.25"/>
    <row r="772" ht="15.75" x14ac:dyDescent="0.25"/>
    <row r="773" ht="15.75" x14ac:dyDescent="0.25"/>
    <row r="774" ht="15.75" x14ac:dyDescent="0.25"/>
    <row r="775" ht="15.75" x14ac:dyDescent="0.25"/>
    <row r="776" ht="15.75" x14ac:dyDescent="0.25"/>
    <row r="777" ht="15.75" x14ac:dyDescent="0.25"/>
    <row r="778" ht="15.75" x14ac:dyDescent="0.25"/>
    <row r="779" ht="15.75" x14ac:dyDescent="0.25"/>
    <row r="780" ht="15.75" x14ac:dyDescent="0.25"/>
    <row r="781" ht="15.75" x14ac:dyDescent="0.25"/>
    <row r="782" ht="15.75" x14ac:dyDescent="0.25"/>
    <row r="783" ht="15.75" x14ac:dyDescent="0.25"/>
    <row r="784" ht="15.75" x14ac:dyDescent="0.25"/>
    <row r="785" ht="15.75" x14ac:dyDescent="0.25"/>
    <row r="786" ht="15.75" x14ac:dyDescent="0.25"/>
    <row r="787" ht="15.75" x14ac:dyDescent="0.25"/>
    <row r="788" ht="15.75" x14ac:dyDescent="0.25"/>
    <row r="789" ht="15.75" x14ac:dyDescent="0.25"/>
    <row r="790" ht="15.75" x14ac:dyDescent="0.25"/>
    <row r="791" ht="15.75" x14ac:dyDescent="0.25"/>
    <row r="792" ht="15.75" x14ac:dyDescent="0.25"/>
    <row r="793" ht="15.75" x14ac:dyDescent="0.25"/>
    <row r="794" ht="15.75" x14ac:dyDescent="0.25"/>
    <row r="795" ht="15.75" x14ac:dyDescent="0.25"/>
    <row r="796" ht="15.75" x14ac:dyDescent="0.25"/>
    <row r="797" ht="15.75" x14ac:dyDescent="0.25"/>
    <row r="798" ht="15.75" x14ac:dyDescent="0.25"/>
    <row r="799" ht="15.75" x14ac:dyDescent="0.25"/>
    <row r="800" ht="15.75" x14ac:dyDescent="0.25"/>
    <row r="801" ht="15.75" x14ac:dyDescent="0.25"/>
    <row r="802" ht="15.75" x14ac:dyDescent="0.25"/>
    <row r="803" ht="15.75" x14ac:dyDescent="0.25"/>
    <row r="804" ht="15.75" x14ac:dyDescent="0.25"/>
    <row r="805" ht="15.75" x14ac:dyDescent="0.25"/>
    <row r="806" ht="15.75" x14ac:dyDescent="0.25"/>
    <row r="807" ht="15.75" x14ac:dyDescent="0.25"/>
    <row r="808" ht="15.75" x14ac:dyDescent="0.25"/>
    <row r="809" ht="15.75" x14ac:dyDescent="0.25"/>
    <row r="810" ht="15.75" x14ac:dyDescent="0.25"/>
    <row r="811" ht="15.75" x14ac:dyDescent="0.25"/>
    <row r="812" ht="15.75" x14ac:dyDescent="0.25"/>
    <row r="813" ht="15.75" x14ac:dyDescent="0.25"/>
    <row r="814" ht="15.75" x14ac:dyDescent="0.25"/>
    <row r="815" ht="15.75" x14ac:dyDescent="0.25"/>
    <row r="816" ht="15.75" x14ac:dyDescent="0.25"/>
    <row r="817" ht="15.75" x14ac:dyDescent="0.25"/>
    <row r="818" ht="15.75" x14ac:dyDescent="0.25"/>
    <row r="819" ht="15.75" x14ac:dyDescent="0.25"/>
    <row r="820" ht="15.75" x14ac:dyDescent="0.25"/>
    <row r="821" ht="15.75" x14ac:dyDescent="0.25"/>
    <row r="822" ht="15.75" x14ac:dyDescent="0.25"/>
    <row r="823" ht="15.75" x14ac:dyDescent="0.25"/>
    <row r="824" ht="15.75" x14ac:dyDescent="0.25"/>
    <row r="825" ht="15.75" x14ac:dyDescent="0.25"/>
    <row r="826" ht="15.75" x14ac:dyDescent="0.25"/>
    <row r="827" ht="15.75" x14ac:dyDescent="0.25"/>
    <row r="828" ht="15.75" x14ac:dyDescent="0.25"/>
    <row r="829" ht="15.75" x14ac:dyDescent="0.25"/>
    <row r="830" ht="15.75" x14ac:dyDescent="0.25"/>
    <row r="831" ht="15.75" x14ac:dyDescent="0.25"/>
    <row r="832" ht="15.75" x14ac:dyDescent="0.25"/>
    <row r="833" ht="15.75" x14ac:dyDescent="0.25"/>
    <row r="834" ht="15.75" x14ac:dyDescent="0.25"/>
    <row r="835" ht="15.75" x14ac:dyDescent="0.25"/>
    <row r="836" ht="15.75" x14ac:dyDescent="0.25"/>
    <row r="837" ht="15.75" x14ac:dyDescent="0.25"/>
    <row r="838" ht="15.75" x14ac:dyDescent="0.25"/>
    <row r="839" ht="15.75" x14ac:dyDescent="0.25"/>
    <row r="840" ht="15.75" x14ac:dyDescent="0.25"/>
    <row r="841" ht="15.75" x14ac:dyDescent="0.25"/>
    <row r="842" ht="15.75" x14ac:dyDescent="0.25"/>
    <row r="843" ht="15.75" x14ac:dyDescent="0.25"/>
    <row r="844" ht="15.75" x14ac:dyDescent="0.25"/>
    <row r="845" ht="15.75" x14ac:dyDescent="0.25"/>
    <row r="846" ht="15.75" x14ac:dyDescent="0.25"/>
    <row r="847" ht="15.75" x14ac:dyDescent="0.25"/>
    <row r="848" ht="15.75" x14ac:dyDescent="0.25"/>
    <row r="849" ht="15.75" x14ac:dyDescent="0.25"/>
    <row r="850" ht="15.75" x14ac:dyDescent="0.25"/>
    <row r="851" ht="15.75" x14ac:dyDescent="0.25"/>
    <row r="852" ht="15.75" x14ac:dyDescent="0.25"/>
    <row r="853" ht="15.75" x14ac:dyDescent="0.25"/>
    <row r="854" ht="15.75" x14ac:dyDescent="0.25"/>
    <row r="855" ht="15.75" x14ac:dyDescent="0.25"/>
    <row r="856" ht="15.75" x14ac:dyDescent="0.25"/>
    <row r="857" ht="15.75" x14ac:dyDescent="0.25"/>
    <row r="858" ht="15.75" x14ac:dyDescent="0.25"/>
    <row r="859" ht="15.75" x14ac:dyDescent="0.25"/>
    <row r="860" ht="15.75" x14ac:dyDescent="0.25"/>
    <row r="861" ht="15.75" x14ac:dyDescent="0.25"/>
    <row r="862" ht="15.75" x14ac:dyDescent="0.25"/>
    <row r="863" ht="15.75" x14ac:dyDescent="0.25"/>
    <row r="864" ht="15.75" x14ac:dyDescent="0.25"/>
    <row r="865" ht="15.75" x14ac:dyDescent="0.25"/>
    <row r="866" ht="15.75" x14ac:dyDescent="0.25"/>
    <row r="867" ht="15.75" x14ac:dyDescent="0.25"/>
    <row r="868" ht="15.75" x14ac:dyDescent="0.25"/>
    <row r="869" ht="15.75" x14ac:dyDescent="0.25"/>
    <row r="870" ht="15.75" x14ac:dyDescent="0.25"/>
    <row r="871" ht="15.75" x14ac:dyDescent="0.25"/>
    <row r="872" ht="15.75" x14ac:dyDescent="0.25"/>
    <row r="873" ht="15.75" x14ac:dyDescent="0.25"/>
    <row r="874" ht="15.75" x14ac:dyDescent="0.25"/>
    <row r="875" ht="15.75" x14ac:dyDescent="0.25"/>
    <row r="876" ht="15.75" x14ac:dyDescent="0.25"/>
    <row r="877" ht="15.75" x14ac:dyDescent="0.25"/>
    <row r="878" ht="15.75" x14ac:dyDescent="0.25"/>
    <row r="879" ht="15.75" x14ac:dyDescent="0.25"/>
    <row r="880" ht="15.75" x14ac:dyDescent="0.25"/>
    <row r="881" ht="15.75" x14ac:dyDescent="0.25"/>
    <row r="882" ht="15.75" x14ac:dyDescent="0.25"/>
    <row r="883" ht="15.75" x14ac:dyDescent="0.25"/>
    <row r="884" ht="15.75" x14ac:dyDescent="0.25"/>
    <row r="885" ht="15.75" x14ac:dyDescent="0.25"/>
    <row r="886" ht="15.75" x14ac:dyDescent="0.25"/>
    <row r="887" ht="15.75" x14ac:dyDescent="0.25"/>
    <row r="888" ht="15.75" x14ac:dyDescent="0.25"/>
    <row r="889" ht="15.75" x14ac:dyDescent="0.25"/>
    <row r="890" ht="15.75" x14ac:dyDescent="0.25"/>
    <row r="891" ht="15.75" x14ac:dyDescent="0.25"/>
    <row r="892" ht="15.75" x14ac:dyDescent="0.25"/>
    <row r="893" ht="15.75" x14ac:dyDescent="0.25"/>
    <row r="894" ht="15.75" x14ac:dyDescent="0.25"/>
    <row r="895" ht="15.75" x14ac:dyDescent="0.25"/>
    <row r="896" ht="15.75" x14ac:dyDescent="0.25"/>
    <row r="897" ht="15.75" x14ac:dyDescent="0.25"/>
    <row r="898" ht="15.75" x14ac:dyDescent="0.25"/>
    <row r="899" ht="15.75" x14ac:dyDescent="0.25"/>
    <row r="900" ht="15.75" x14ac:dyDescent="0.25"/>
    <row r="901" ht="15.75" x14ac:dyDescent="0.25"/>
    <row r="902" ht="15.75" x14ac:dyDescent="0.25"/>
    <row r="903" ht="15.75" x14ac:dyDescent="0.25"/>
    <row r="904" ht="15.75" x14ac:dyDescent="0.25"/>
    <row r="905" ht="15.75" x14ac:dyDescent="0.25"/>
    <row r="906" ht="15.75" x14ac:dyDescent="0.25"/>
    <row r="907" ht="15.75" x14ac:dyDescent="0.25"/>
    <row r="908" ht="15.75" x14ac:dyDescent="0.25"/>
    <row r="909" ht="15.75" x14ac:dyDescent="0.25"/>
    <row r="910" ht="15.75" x14ac:dyDescent="0.25"/>
    <row r="911" ht="15.75" x14ac:dyDescent="0.25"/>
    <row r="912" ht="15.75" x14ac:dyDescent="0.25"/>
    <row r="913" ht="15.75" x14ac:dyDescent="0.25"/>
    <row r="914" ht="15.75" x14ac:dyDescent="0.25"/>
    <row r="915" ht="15.75" x14ac:dyDescent="0.25"/>
    <row r="916" ht="15.75" x14ac:dyDescent="0.25"/>
    <row r="917" ht="15.75" x14ac:dyDescent="0.25"/>
    <row r="918" ht="15.75" x14ac:dyDescent="0.25"/>
    <row r="919" ht="15.75" x14ac:dyDescent="0.25"/>
    <row r="920" ht="15.75" x14ac:dyDescent="0.25"/>
    <row r="921" ht="15.75" x14ac:dyDescent="0.25"/>
    <row r="922" ht="15.75" x14ac:dyDescent="0.25"/>
    <row r="923" ht="15.75" x14ac:dyDescent="0.25"/>
    <row r="924" ht="15.75" x14ac:dyDescent="0.25"/>
    <row r="925" ht="15.75" x14ac:dyDescent="0.25"/>
    <row r="926" ht="15.75" x14ac:dyDescent="0.25"/>
    <row r="927" ht="15.75" x14ac:dyDescent="0.25"/>
    <row r="928" ht="15.75" x14ac:dyDescent="0.25"/>
    <row r="929" ht="15.75" x14ac:dyDescent="0.25"/>
    <row r="930" ht="15.75" x14ac:dyDescent="0.25"/>
    <row r="931" ht="15.75" x14ac:dyDescent="0.25"/>
    <row r="932" ht="15.75" x14ac:dyDescent="0.25"/>
    <row r="933" ht="15.75" x14ac:dyDescent="0.25"/>
    <row r="934" ht="15.75" x14ac:dyDescent="0.25"/>
    <row r="935" ht="15.75" x14ac:dyDescent="0.25"/>
    <row r="936" ht="15.75" x14ac:dyDescent="0.25"/>
    <row r="937" ht="15.75" x14ac:dyDescent="0.25"/>
    <row r="938" ht="15.75" x14ac:dyDescent="0.25"/>
    <row r="939" ht="15.75" x14ac:dyDescent="0.25"/>
    <row r="940" ht="15.75" x14ac:dyDescent="0.25"/>
    <row r="941" ht="15.75" x14ac:dyDescent="0.25"/>
    <row r="942" ht="15.75" x14ac:dyDescent="0.25"/>
    <row r="943" ht="15.75" x14ac:dyDescent="0.25"/>
    <row r="944" ht="15.75" x14ac:dyDescent="0.25"/>
    <row r="945" ht="15.75" x14ac:dyDescent="0.25"/>
    <row r="946" ht="15.75" x14ac:dyDescent="0.25"/>
    <row r="947" ht="15.75" x14ac:dyDescent="0.25"/>
    <row r="948" ht="15.75" x14ac:dyDescent="0.25"/>
    <row r="949" ht="15.75" x14ac:dyDescent="0.25"/>
    <row r="950" ht="15.75" x14ac:dyDescent="0.25"/>
    <row r="951" ht="15.75" x14ac:dyDescent="0.25"/>
    <row r="952" ht="15.75" x14ac:dyDescent="0.25"/>
    <row r="953" ht="15.75" x14ac:dyDescent="0.25"/>
    <row r="954" ht="15.75" x14ac:dyDescent="0.25"/>
    <row r="955" ht="15.75" x14ac:dyDescent="0.25"/>
    <row r="956" ht="15.75" x14ac:dyDescent="0.25"/>
    <row r="957" ht="15.75" x14ac:dyDescent="0.25"/>
    <row r="958" ht="15.75" x14ac:dyDescent="0.25"/>
    <row r="959" ht="15.75" x14ac:dyDescent="0.25"/>
    <row r="960" ht="15.75" x14ac:dyDescent="0.25"/>
    <row r="961" ht="15.75" x14ac:dyDescent="0.25"/>
    <row r="962" ht="15.75" x14ac:dyDescent="0.25"/>
    <row r="963" ht="15.75" x14ac:dyDescent="0.25"/>
    <row r="964" ht="15.75" x14ac:dyDescent="0.25"/>
    <row r="965" ht="15.75" x14ac:dyDescent="0.25"/>
    <row r="966" ht="15.75" x14ac:dyDescent="0.25"/>
    <row r="967" ht="15.75" x14ac:dyDescent="0.25"/>
    <row r="968" ht="15.75" x14ac:dyDescent="0.25"/>
    <row r="969" ht="15.75" x14ac:dyDescent="0.25"/>
    <row r="970" ht="15.75" x14ac:dyDescent="0.25"/>
    <row r="971" ht="15.75" x14ac:dyDescent="0.25"/>
    <row r="972" ht="15.75" x14ac:dyDescent="0.25"/>
    <row r="973" ht="15.75" x14ac:dyDescent="0.25"/>
    <row r="974" ht="15.75" x14ac:dyDescent="0.25"/>
    <row r="975" ht="15.75" x14ac:dyDescent="0.25"/>
    <row r="976" ht="15.75" x14ac:dyDescent="0.25"/>
    <row r="977" ht="15.75" x14ac:dyDescent="0.25"/>
    <row r="978" ht="15.75" x14ac:dyDescent="0.25"/>
    <row r="979" ht="15.75" x14ac:dyDescent="0.25"/>
    <row r="980" ht="15.75" x14ac:dyDescent="0.25"/>
    <row r="981" ht="15.75" x14ac:dyDescent="0.25"/>
    <row r="982" ht="15.75" x14ac:dyDescent="0.25"/>
    <row r="983" ht="15.75" x14ac:dyDescent="0.25"/>
    <row r="984" ht="15.75" x14ac:dyDescent="0.25"/>
    <row r="985" ht="15.75" x14ac:dyDescent="0.25"/>
    <row r="986" ht="15.75" x14ac:dyDescent="0.25"/>
    <row r="987" ht="15.75" x14ac:dyDescent="0.25"/>
    <row r="988" ht="15.75" x14ac:dyDescent="0.25"/>
    <row r="989" ht="15.75" x14ac:dyDescent="0.25"/>
    <row r="990" ht="15.75" x14ac:dyDescent="0.25"/>
    <row r="991" ht="15.75" x14ac:dyDescent="0.25"/>
    <row r="992" ht="15.75" x14ac:dyDescent="0.25"/>
    <row r="993" ht="15.75" x14ac:dyDescent="0.25"/>
    <row r="994" ht="15.75" x14ac:dyDescent="0.25"/>
    <row r="995" ht="15.75" x14ac:dyDescent="0.25"/>
    <row r="996" ht="15.75" x14ac:dyDescent="0.25"/>
    <row r="997" ht="15.75" x14ac:dyDescent="0.25"/>
    <row r="998" ht="15.75" x14ac:dyDescent="0.25"/>
    <row r="999" ht="15.75" x14ac:dyDescent="0.25"/>
    <row r="1000" ht="15.75" x14ac:dyDescent="0.25"/>
    <row r="1001" ht="15.75" x14ac:dyDescent="0.25"/>
    <row r="1002" ht="15.75" x14ac:dyDescent="0.25"/>
    <row r="1003" ht="15.75" x14ac:dyDescent="0.25"/>
    <row r="1004" ht="15.75" x14ac:dyDescent="0.25"/>
  </sheetData>
  <mergeCells count="43">
    <mergeCell ref="A58:A60"/>
    <mergeCell ref="C61:M61"/>
    <mergeCell ref="C48:M48"/>
    <mergeCell ref="C49:M49"/>
    <mergeCell ref="C50:M50"/>
    <mergeCell ref="C52:M52"/>
    <mergeCell ref="C53:M53"/>
    <mergeCell ref="C54:M54"/>
    <mergeCell ref="C55:M55"/>
    <mergeCell ref="C56:M56"/>
    <mergeCell ref="C57:M57"/>
    <mergeCell ref="C58:M58"/>
    <mergeCell ref="C59:M59"/>
    <mergeCell ref="C60:M60"/>
    <mergeCell ref="A12:A51"/>
    <mergeCell ref="L42:M42"/>
    <mergeCell ref="A52:A57"/>
    <mergeCell ref="B1:M1"/>
    <mergeCell ref="A2:A11"/>
    <mergeCell ref="C2:M2"/>
    <mergeCell ref="C3:M3"/>
    <mergeCell ref="F4:G4"/>
    <mergeCell ref="C5:M5"/>
    <mergeCell ref="C6:M6"/>
    <mergeCell ref="C11:M11"/>
    <mergeCell ref="F10:G10"/>
    <mergeCell ref="I10:J10"/>
    <mergeCell ref="C7:D7"/>
    <mergeCell ref="B27:B29"/>
    <mergeCell ref="I7:M7"/>
    <mergeCell ref="F9:G9"/>
    <mergeCell ref="I9:J9"/>
    <mergeCell ref="J25:L25"/>
    <mergeCell ref="B44:B47"/>
    <mergeCell ref="B8:B10"/>
    <mergeCell ref="C9:D9"/>
    <mergeCell ref="C10:D10"/>
    <mergeCell ref="C12:D12"/>
    <mergeCell ref="B13:B19"/>
    <mergeCell ref="B20:B23"/>
    <mergeCell ref="F45:F46"/>
    <mergeCell ref="G45:J46"/>
    <mergeCell ref="L45:M46"/>
  </mergeCells>
  <hyperlinks>
    <hyperlink ref="C56" r:id="rId1" xr:uid="{B02D6BB3-6AEF-4738-BF4D-FD2B9AAD7B0D}"/>
  </hyperlinks>
  <pageMargins left="0.7" right="0.7" top="0.75" bottom="0.75" header="0" footer="0"/>
  <pageSetup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D966"/>
    <outlinePr summaryBelow="0" summaryRight="0"/>
  </sheetPr>
  <dimension ref="A1:M65"/>
  <sheetViews>
    <sheetView topLeftCell="A44" zoomScale="90" zoomScaleNormal="90" workbookViewId="0">
      <selection activeCell="C64" sqref="C64:M64"/>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1203</v>
      </c>
      <c r="C1" s="305"/>
      <c r="D1" s="305"/>
      <c r="E1" s="305"/>
      <c r="F1" s="305"/>
      <c r="G1" s="305"/>
      <c r="H1" s="305"/>
      <c r="I1" s="305"/>
      <c r="J1" s="305"/>
      <c r="K1" s="305"/>
      <c r="L1" s="305"/>
      <c r="M1" s="306"/>
    </row>
    <row r="2" spans="1:13" ht="15.75" x14ac:dyDescent="0.25">
      <c r="A2" s="371" t="s">
        <v>588</v>
      </c>
      <c r="B2" s="63" t="s">
        <v>589</v>
      </c>
      <c r="C2" s="365" t="s">
        <v>521</v>
      </c>
      <c r="D2" s="305"/>
      <c r="E2" s="305"/>
      <c r="F2" s="305"/>
      <c r="G2" s="305"/>
      <c r="H2" s="305"/>
      <c r="I2" s="305"/>
      <c r="J2" s="305"/>
      <c r="K2" s="305"/>
      <c r="L2" s="305"/>
      <c r="M2" s="306"/>
    </row>
    <row r="3" spans="1:13" ht="63" x14ac:dyDescent="0.25">
      <c r="A3" s="372"/>
      <c r="B3" s="64" t="s">
        <v>688</v>
      </c>
      <c r="C3" s="365" t="s">
        <v>1204</v>
      </c>
      <c r="D3" s="305"/>
      <c r="E3" s="305"/>
      <c r="F3" s="305"/>
      <c r="G3" s="305"/>
      <c r="H3" s="305"/>
      <c r="I3" s="305"/>
      <c r="J3" s="305"/>
      <c r="K3" s="305"/>
      <c r="L3" s="305"/>
      <c r="M3" s="306"/>
    </row>
    <row r="4" spans="1:13" ht="15.75" x14ac:dyDescent="0.25">
      <c r="A4" s="372"/>
      <c r="B4" s="65" t="s">
        <v>58</v>
      </c>
      <c r="C4" s="66" t="str">
        <f>'Plan de acción'!AY62</f>
        <v>No</v>
      </c>
      <c r="D4" s="67"/>
      <c r="E4" s="68"/>
      <c r="F4" s="362" t="s">
        <v>59</v>
      </c>
      <c r="G4" s="306"/>
      <c r="H4" s="66" t="str">
        <f>'Plan de acción'!AZ62</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acción'!FQ62</f>
        <v>Hacienda</v>
      </c>
      <c r="D7" s="309"/>
      <c r="E7" s="70"/>
      <c r="F7" s="70"/>
      <c r="G7" s="71"/>
      <c r="H7" s="72" t="s">
        <v>62</v>
      </c>
      <c r="I7" s="365" t="str">
        <f>'Plan de acción'!FR62</f>
        <v>Secretaría Distrital de Hacienda</v>
      </c>
      <c r="J7" s="305"/>
      <c r="K7" s="305"/>
      <c r="L7" s="305"/>
      <c r="M7" s="306"/>
    </row>
    <row r="8" spans="1:13" ht="15.75" x14ac:dyDescent="0.25">
      <c r="A8" s="372"/>
      <c r="B8" s="359" t="s">
        <v>599</v>
      </c>
      <c r="C8" s="358" t="s">
        <v>30</v>
      </c>
      <c r="D8" s="346"/>
      <c r="E8" s="73"/>
      <c r="F8" s="358" t="s">
        <v>193</v>
      </c>
      <c r="G8" s="346"/>
      <c r="H8" s="73"/>
      <c r="I8" s="358" t="s">
        <v>1205</v>
      </c>
      <c r="J8" s="346"/>
      <c r="K8" s="47"/>
      <c r="L8" s="358" t="s">
        <v>10</v>
      </c>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1206</v>
      </c>
      <c r="D11" s="305"/>
      <c r="E11" s="305"/>
      <c r="F11" s="305"/>
      <c r="G11" s="305"/>
      <c r="H11" s="305"/>
      <c r="I11" s="305"/>
      <c r="J11" s="305"/>
      <c r="K11" s="305"/>
      <c r="L11" s="305"/>
      <c r="M11" s="306"/>
    </row>
    <row r="12" spans="1:13" ht="31.5" x14ac:dyDescent="0.25">
      <c r="A12" s="372"/>
      <c r="B12" s="65" t="s">
        <v>692</v>
      </c>
      <c r="C12" s="365" t="s">
        <v>1207</v>
      </c>
      <c r="D12" s="305"/>
      <c r="E12" s="305"/>
      <c r="F12" s="305"/>
      <c r="G12" s="305"/>
      <c r="H12" s="305"/>
      <c r="I12" s="305"/>
      <c r="J12" s="305"/>
      <c r="K12" s="305"/>
      <c r="L12" s="305"/>
      <c r="M12" s="306"/>
    </row>
    <row r="13" spans="1:13" ht="63" x14ac:dyDescent="0.25">
      <c r="A13" s="372"/>
      <c r="B13" s="65" t="s">
        <v>694</v>
      </c>
      <c r="C13" s="365" t="s">
        <v>1208</v>
      </c>
      <c r="D13" s="305"/>
      <c r="E13" s="305"/>
      <c r="F13" s="305"/>
      <c r="G13" s="305"/>
      <c r="H13" s="305"/>
      <c r="I13" s="305"/>
      <c r="J13" s="305"/>
      <c r="K13" s="305"/>
      <c r="L13" s="305"/>
      <c r="M13" s="306"/>
    </row>
    <row r="14" spans="1:13" ht="47.25" x14ac:dyDescent="0.25">
      <c r="A14" s="374"/>
      <c r="B14" s="63" t="s">
        <v>696</v>
      </c>
      <c r="C14" s="364" t="str">
        <f>'Plan de acción'!AU62</f>
        <v>12. Producción y consumo responsables
13. Acción por el clima</v>
      </c>
      <c r="D14" s="306"/>
      <c r="E14" s="75" t="s">
        <v>697</v>
      </c>
      <c r="F14" s="365" t="str">
        <f>'Plan de acción'!AV62</f>
        <v>12c - Eliminar las distorsiones del mercado que fomentan el consumo excesivo
13.2 - Integrar medidas de cambio climático</v>
      </c>
      <c r="G14" s="305"/>
      <c r="H14" s="305"/>
      <c r="I14" s="305"/>
      <c r="J14" s="305"/>
      <c r="K14" s="305"/>
      <c r="L14" s="305"/>
      <c r="M14" s="306"/>
    </row>
    <row r="15" spans="1:13" ht="15.75" x14ac:dyDescent="0.25">
      <c r="A15" s="371" t="s">
        <v>605</v>
      </c>
      <c r="B15" s="64" t="s">
        <v>47</v>
      </c>
      <c r="C15" s="365" t="s">
        <v>107</v>
      </c>
      <c r="D15" s="305"/>
      <c r="E15" s="305"/>
      <c r="F15" s="305"/>
      <c r="G15" s="305"/>
      <c r="H15" s="305"/>
      <c r="I15" s="305"/>
      <c r="J15" s="305"/>
      <c r="K15" s="305"/>
      <c r="L15" s="305"/>
      <c r="M15" s="306"/>
    </row>
    <row r="16" spans="1:13" ht="15.75" x14ac:dyDescent="0.25">
      <c r="A16" s="372"/>
      <c r="B16" s="65" t="s">
        <v>698</v>
      </c>
      <c r="C16" s="365" t="s">
        <v>522</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617</v>
      </c>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t="s">
        <v>617</v>
      </c>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v>0</v>
      </c>
      <c r="E29" s="47"/>
      <c r="F29" s="79" t="s">
        <v>628</v>
      </c>
      <c r="G29" s="85" t="s">
        <v>117</v>
      </c>
      <c r="H29" s="47"/>
      <c r="I29" s="79" t="s">
        <v>629</v>
      </c>
      <c r="J29" s="366" t="s">
        <v>1209</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2025</v>
      </c>
      <c r="E32" s="94"/>
      <c r="F32" s="47" t="s">
        <v>633</v>
      </c>
      <c r="G32" s="50">
        <v>2026</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c r="E36" s="50">
        <v>2023</v>
      </c>
      <c r="F36" s="112"/>
      <c r="G36" s="50">
        <v>2024</v>
      </c>
      <c r="H36" s="112">
        <v>0.4</v>
      </c>
      <c r="I36" s="50">
        <v>2025</v>
      </c>
      <c r="J36" s="112">
        <v>1</v>
      </c>
      <c r="K36" s="50">
        <v>2026</v>
      </c>
      <c r="L36" s="112"/>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c r="E38" s="50">
        <v>2028</v>
      </c>
      <c r="F38" s="112"/>
      <c r="G38" s="50">
        <v>2029</v>
      </c>
      <c r="H38" s="112"/>
      <c r="I38" s="50">
        <v>2030</v>
      </c>
      <c r="J38" s="112"/>
      <c r="K38" s="50">
        <v>2031</v>
      </c>
      <c r="L38" s="112"/>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c r="E40" s="50">
        <v>2033</v>
      </c>
      <c r="F40" s="112"/>
      <c r="G40" s="50">
        <v>2034</v>
      </c>
      <c r="H40" s="112"/>
      <c r="I40" s="50">
        <v>2035</v>
      </c>
      <c r="J40" s="112"/>
      <c r="K40" s="50">
        <v>2036</v>
      </c>
      <c r="L40" s="112"/>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c r="E42" s="50">
        <v>2038</v>
      </c>
      <c r="F42" s="112"/>
      <c r="G42" s="50">
        <v>2039</v>
      </c>
      <c r="H42" s="112"/>
      <c r="I42" s="50">
        <v>2040</v>
      </c>
      <c r="J42" s="112"/>
      <c r="K42" s="50">
        <v>2041</v>
      </c>
      <c r="L42" s="112">
        <f>'Plan de acción'!BX62</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c r="E44" s="50">
        <v>2043</v>
      </c>
      <c r="F44" s="112"/>
      <c r="G44" s="50">
        <v>2044</v>
      </c>
      <c r="H44" s="112"/>
      <c r="I44" s="50">
        <v>2045</v>
      </c>
      <c r="J44" s="112"/>
      <c r="K44" s="50">
        <v>2046</v>
      </c>
      <c r="L44" s="112"/>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c r="E46" s="50">
        <v>2048</v>
      </c>
      <c r="F46" s="112"/>
      <c r="G46" s="50">
        <v>2049</v>
      </c>
      <c r="H46" s="112"/>
      <c r="I46" s="50">
        <v>2050</v>
      </c>
      <c r="J46" s="112"/>
      <c r="K46" s="50"/>
      <c r="L46" s="384">
        <f>'Plan de acción'!CG62</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1210</v>
      </c>
      <c r="D52" s="305"/>
      <c r="E52" s="305"/>
      <c r="F52" s="305"/>
      <c r="G52" s="305"/>
      <c r="H52" s="305"/>
      <c r="I52" s="305"/>
      <c r="J52" s="305"/>
      <c r="K52" s="305"/>
      <c r="L52" s="305"/>
      <c r="M52" s="306"/>
    </row>
    <row r="53" spans="1:13" ht="31.5" x14ac:dyDescent="0.25">
      <c r="A53" s="372"/>
      <c r="B53" s="65" t="s">
        <v>704</v>
      </c>
      <c r="C53" s="365" t="s">
        <v>1211</v>
      </c>
      <c r="D53" s="305"/>
      <c r="E53" s="305"/>
      <c r="F53" s="305"/>
      <c r="G53" s="305"/>
      <c r="H53" s="305"/>
      <c r="I53" s="305"/>
      <c r="J53" s="305"/>
      <c r="K53" s="305"/>
      <c r="L53" s="305"/>
      <c r="M53" s="306"/>
    </row>
    <row r="54" spans="1:13" ht="15.75" x14ac:dyDescent="0.25">
      <c r="A54" s="372"/>
      <c r="B54" s="65" t="s">
        <v>672</v>
      </c>
      <c r="C54" s="365">
        <v>0</v>
      </c>
      <c r="D54" s="305"/>
      <c r="E54" s="305"/>
      <c r="F54" s="305"/>
      <c r="G54" s="305"/>
      <c r="H54" s="305"/>
      <c r="I54" s="305"/>
      <c r="J54" s="305"/>
      <c r="K54" s="305"/>
      <c r="L54" s="305"/>
      <c r="M54" s="306"/>
    </row>
    <row r="55" spans="1:13" ht="15.75" x14ac:dyDescent="0.25">
      <c r="A55" s="374"/>
      <c r="B55" s="65" t="s">
        <v>673</v>
      </c>
      <c r="C55" s="365" t="s">
        <v>1212</v>
      </c>
      <c r="D55" s="305"/>
      <c r="E55" s="305"/>
      <c r="F55" s="305"/>
      <c r="G55" s="305"/>
      <c r="H55" s="305"/>
      <c r="I55" s="305"/>
      <c r="J55" s="305"/>
      <c r="K55" s="305"/>
      <c r="L55" s="305"/>
      <c r="M55" s="306"/>
    </row>
    <row r="56" spans="1:13" ht="15.75" x14ac:dyDescent="0.25">
      <c r="A56" s="371" t="s">
        <v>674</v>
      </c>
      <c r="B56" s="105" t="s">
        <v>675</v>
      </c>
      <c r="C56" s="365" t="s">
        <v>1398</v>
      </c>
      <c r="D56" s="305"/>
      <c r="E56" s="305"/>
      <c r="F56" s="305"/>
      <c r="G56" s="305"/>
      <c r="H56" s="305"/>
      <c r="I56" s="305"/>
      <c r="J56" s="305"/>
      <c r="K56" s="305"/>
      <c r="L56" s="305"/>
      <c r="M56" s="306"/>
    </row>
    <row r="57" spans="1:13" ht="15.75" x14ac:dyDescent="0.25">
      <c r="A57" s="372"/>
      <c r="B57" s="105" t="s">
        <v>676</v>
      </c>
      <c r="C57" s="365" t="s">
        <v>923</v>
      </c>
      <c r="D57" s="305"/>
      <c r="E57" s="305"/>
      <c r="F57" s="305"/>
      <c r="G57" s="305"/>
      <c r="H57" s="305"/>
      <c r="I57" s="305"/>
      <c r="J57" s="305"/>
      <c r="K57" s="305"/>
      <c r="L57" s="305"/>
      <c r="M57" s="306"/>
    </row>
    <row r="58" spans="1:13" ht="15.75" x14ac:dyDescent="0.25">
      <c r="A58" s="372"/>
      <c r="B58" s="105" t="s">
        <v>678</v>
      </c>
      <c r="C58" s="365" t="str">
        <f>'Plan de acción'!FR62</f>
        <v>Secretaría Distrital de Hacienda</v>
      </c>
      <c r="D58" s="305"/>
      <c r="E58" s="305"/>
      <c r="F58" s="305"/>
      <c r="G58" s="305"/>
      <c r="H58" s="305"/>
      <c r="I58" s="305"/>
      <c r="J58" s="305"/>
      <c r="K58" s="305"/>
      <c r="L58" s="305"/>
      <c r="M58" s="306"/>
    </row>
    <row r="59" spans="1:13" ht="15.75" x14ac:dyDescent="0.25">
      <c r="A59" s="372"/>
      <c r="B59" s="106" t="s">
        <v>679</v>
      </c>
      <c r="C59" s="365" t="s">
        <v>525</v>
      </c>
      <c r="D59" s="305"/>
      <c r="E59" s="305"/>
      <c r="F59" s="305"/>
      <c r="G59" s="305"/>
      <c r="H59" s="305"/>
      <c r="I59" s="305"/>
      <c r="J59" s="305"/>
      <c r="K59" s="305"/>
      <c r="L59" s="305"/>
      <c r="M59" s="306"/>
    </row>
    <row r="60" spans="1:13" ht="15.75" x14ac:dyDescent="0.25">
      <c r="A60" s="372"/>
      <c r="B60" s="105" t="s">
        <v>680</v>
      </c>
      <c r="C60" s="381" t="s">
        <v>1213</v>
      </c>
      <c r="D60" s="305"/>
      <c r="E60" s="305"/>
      <c r="F60" s="305"/>
      <c r="G60" s="305"/>
      <c r="H60" s="305"/>
      <c r="I60" s="305"/>
      <c r="J60" s="305"/>
      <c r="K60" s="305"/>
      <c r="L60" s="305"/>
      <c r="M60" s="306"/>
    </row>
    <row r="61" spans="1:13" ht="15.75" x14ac:dyDescent="0.25">
      <c r="A61" s="373"/>
      <c r="B61" s="105" t="s">
        <v>681</v>
      </c>
      <c r="C61" s="365">
        <v>3385628</v>
      </c>
      <c r="D61" s="305"/>
      <c r="E61" s="305"/>
      <c r="F61" s="305"/>
      <c r="G61" s="305"/>
      <c r="H61" s="305"/>
      <c r="I61" s="305"/>
      <c r="J61" s="305"/>
      <c r="K61" s="305"/>
      <c r="L61" s="305"/>
      <c r="M61" s="306"/>
    </row>
    <row r="62" spans="1:13" ht="21.75" customHeight="1" x14ac:dyDescent="0.25">
      <c r="A62" s="371" t="s">
        <v>682</v>
      </c>
      <c r="B62" s="105" t="s">
        <v>683</v>
      </c>
      <c r="C62" s="365" t="s">
        <v>1397</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30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D966"/>
    <outlinePr summaryBelow="0" summaryRight="0"/>
  </sheetPr>
  <dimension ref="A1:M65"/>
  <sheetViews>
    <sheetView topLeftCell="A49" workbookViewId="0">
      <selection activeCell="C64" sqref="C64:M64"/>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1214</v>
      </c>
      <c r="C1" s="305"/>
      <c r="D1" s="305"/>
      <c r="E1" s="305"/>
      <c r="F1" s="305"/>
      <c r="G1" s="305"/>
      <c r="H1" s="305"/>
      <c r="I1" s="305"/>
      <c r="J1" s="305"/>
      <c r="K1" s="305"/>
      <c r="L1" s="305"/>
      <c r="M1" s="306"/>
    </row>
    <row r="2" spans="1:13" ht="15.75" x14ac:dyDescent="0.25">
      <c r="A2" s="371" t="s">
        <v>588</v>
      </c>
      <c r="B2" s="63" t="s">
        <v>589</v>
      </c>
      <c r="C2" s="365" t="str">
        <f>'Plan de acción'!AR63</f>
        <v>Número de documentos elaborados de estudio de diagnóstico de viabilidad para elaborar un presupuesto climático en Bogotá</v>
      </c>
      <c r="D2" s="305"/>
      <c r="E2" s="305"/>
      <c r="F2" s="305"/>
      <c r="G2" s="305"/>
      <c r="H2" s="305"/>
      <c r="I2" s="305"/>
      <c r="J2" s="305"/>
      <c r="K2" s="305"/>
      <c r="L2" s="305"/>
      <c r="M2" s="306"/>
    </row>
    <row r="3" spans="1:13" ht="63" x14ac:dyDescent="0.25">
      <c r="A3" s="372"/>
      <c r="B3" s="64" t="s">
        <v>688</v>
      </c>
      <c r="C3" s="365" t="s">
        <v>1204</v>
      </c>
      <c r="D3" s="305"/>
      <c r="E3" s="305"/>
      <c r="F3" s="305"/>
      <c r="G3" s="305"/>
      <c r="H3" s="305"/>
      <c r="I3" s="305"/>
      <c r="J3" s="305"/>
      <c r="K3" s="305"/>
      <c r="L3" s="305"/>
      <c r="M3" s="306"/>
    </row>
    <row r="4" spans="1:13" ht="15.75" x14ac:dyDescent="0.25">
      <c r="A4" s="372"/>
      <c r="B4" s="65" t="s">
        <v>58</v>
      </c>
      <c r="C4" s="66" t="str">
        <f>'Plan de acción'!AY63</f>
        <v>No</v>
      </c>
      <c r="D4" s="67"/>
      <c r="E4" s="68"/>
      <c r="F4" s="362" t="s">
        <v>59</v>
      </c>
      <c r="G4" s="306"/>
      <c r="H4" s="69" t="str">
        <f>'Plan de acción'!AZ63</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
        <v>28</v>
      </c>
      <c r="D7" s="309"/>
      <c r="E7" s="70"/>
      <c r="F7" s="70"/>
      <c r="G7" s="71"/>
      <c r="H7" s="72" t="s">
        <v>62</v>
      </c>
      <c r="I7" s="365" t="str">
        <f>'Plan de acción'!FR63</f>
        <v>Secretaría Distrital de Hacienda</v>
      </c>
      <c r="J7" s="305"/>
      <c r="K7" s="305"/>
      <c r="L7" s="305"/>
      <c r="M7" s="306"/>
    </row>
    <row r="8" spans="1:13" ht="15.75" x14ac:dyDescent="0.25">
      <c r="A8" s="372"/>
      <c r="B8" s="359" t="s">
        <v>599</v>
      </c>
      <c r="C8" s="358" t="s">
        <v>30</v>
      </c>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1215</v>
      </c>
      <c r="D11" s="305"/>
      <c r="E11" s="305"/>
      <c r="F11" s="305"/>
      <c r="G11" s="305"/>
      <c r="H11" s="305"/>
      <c r="I11" s="305"/>
      <c r="J11" s="305"/>
      <c r="K11" s="305"/>
      <c r="L11" s="305"/>
      <c r="M11" s="306"/>
    </row>
    <row r="12" spans="1:13" ht="31.5" x14ac:dyDescent="0.25">
      <c r="A12" s="372"/>
      <c r="B12" s="65" t="s">
        <v>692</v>
      </c>
      <c r="C12" s="365" t="s">
        <v>1216</v>
      </c>
      <c r="D12" s="305"/>
      <c r="E12" s="305"/>
      <c r="F12" s="305"/>
      <c r="G12" s="305"/>
      <c r="H12" s="305"/>
      <c r="I12" s="305"/>
      <c r="J12" s="305"/>
      <c r="K12" s="305"/>
      <c r="L12" s="305"/>
      <c r="M12" s="306"/>
    </row>
    <row r="13" spans="1:13" ht="63" x14ac:dyDescent="0.25">
      <c r="A13" s="372"/>
      <c r="B13" s="65" t="s">
        <v>694</v>
      </c>
      <c r="C13" s="365" t="s">
        <v>1208</v>
      </c>
      <c r="D13" s="305"/>
      <c r="E13" s="305"/>
      <c r="F13" s="305"/>
      <c r="G13" s="305"/>
      <c r="H13" s="305"/>
      <c r="I13" s="305"/>
      <c r="J13" s="305"/>
      <c r="K13" s="305"/>
      <c r="L13" s="305"/>
      <c r="M13" s="306"/>
    </row>
    <row r="14" spans="1:13" ht="47.25" x14ac:dyDescent="0.25">
      <c r="A14" s="374"/>
      <c r="B14" s="63" t="s">
        <v>696</v>
      </c>
      <c r="C14" s="364" t="str">
        <f>'Plan de acción'!AU63</f>
        <v>13. Acción por el clima</v>
      </c>
      <c r="D14" s="306"/>
      <c r="E14" s="75" t="s">
        <v>697</v>
      </c>
      <c r="F14" s="365" t="str">
        <f>'Plan de acción'!AV63</f>
        <v>13.a - Implementar la Convención Marco de las Naciones Unidas sobre el Cambio Climático</v>
      </c>
      <c r="G14" s="305"/>
      <c r="H14" s="305"/>
      <c r="I14" s="305"/>
      <c r="J14" s="305"/>
      <c r="K14" s="305"/>
      <c r="L14" s="305"/>
      <c r="M14" s="306"/>
    </row>
    <row r="15" spans="1:13" ht="15.75" x14ac:dyDescent="0.25">
      <c r="A15" s="371" t="s">
        <v>605</v>
      </c>
      <c r="B15" s="64" t="s">
        <v>47</v>
      </c>
      <c r="C15" s="365" t="str">
        <f>'Plan de acción'!AW63</f>
        <v>Ambiental</v>
      </c>
      <c r="D15" s="305"/>
      <c r="E15" s="305"/>
      <c r="F15" s="305"/>
      <c r="G15" s="305"/>
      <c r="H15" s="305"/>
      <c r="I15" s="305"/>
      <c r="J15" s="305"/>
      <c r="K15" s="305"/>
      <c r="L15" s="305"/>
      <c r="M15" s="306"/>
    </row>
    <row r="16" spans="1:13" ht="15.75" x14ac:dyDescent="0.25">
      <c r="A16" s="372"/>
      <c r="B16" s="65" t="s">
        <v>698</v>
      </c>
      <c r="C16" s="365" t="str">
        <f>'Plan de acción'!AS63</f>
        <v>Sumatoria de documentos de estudio de diagnóstico de viabilidad para elaborar un presupuesto climático en Bogotá.</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752</v>
      </c>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acción'!BA63</f>
        <v>0</v>
      </c>
      <c r="E29" s="47"/>
      <c r="F29" s="79" t="s">
        <v>628</v>
      </c>
      <c r="G29" s="85" t="s">
        <v>117</v>
      </c>
      <c r="H29" s="47"/>
      <c r="I29" s="79" t="s">
        <v>629</v>
      </c>
      <c r="J29" s="50"/>
      <c r="K29" s="37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10">
        <v>2026</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acción'!BE63</f>
        <v>0</v>
      </c>
      <c r="E36" s="50">
        <v>2023</v>
      </c>
      <c r="F36" s="112">
        <v>0.1</v>
      </c>
      <c r="G36" s="50">
        <v>2024</v>
      </c>
      <c r="H36" s="112">
        <v>0.2</v>
      </c>
      <c r="I36" s="50">
        <v>2025</v>
      </c>
      <c r="J36" s="112">
        <v>1</v>
      </c>
      <c r="K36" s="50">
        <v>2026</v>
      </c>
      <c r="L36" s="112">
        <f>'Plan de acción'!BI63</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acción'!BJ63</f>
        <v>0</v>
      </c>
      <c r="E38" s="50">
        <v>2028</v>
      </c>
      <c r="F38" s="112">
        <f>'Plan de acción'!BK63</f>
        <v>0</v>
      </c>
      <c r="G38" s="50">
        <v>2029</v>
      </c>
      <c r="H38" s="112">
        <f>'Plan de acción'!BL63</f>
        <v>0</v>
      </c>
      <c r="I38" s="50">
        <v>2030</v>
      </c>
      <c r="J38" s="112">
        <f>'Plan de acción'!BM63</f>
        <v>0</v>
      </c>
      <c r="K38" s="50">
        <v>2031</v>
      </c>
      <c r="L38" s="112">
        <f>'Plan de acción'!BN63</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acción'!BO63</f>
        <v>0</v>
      </c>
      <c r="E40" s="50">
        <v>2033</v>
      </c>
      <c r="F40" s="112">
        <f>'Plan de acción'!BP63</f>
        <v>0</v>
      </c>
      <c r="G40" s="50">
        <v>2034</v>
      </c>
      <c r="H40" s="112">
        <f>'Plan de acción'!BQ63</f>
        <v>0</v>
      </c>
      <c r="I40" s="50">
        <v>2035</v>
      </c>
      <c r="J40" s="112">
        <f>'Plan de acción'!BR63</f>
        <v>0</v>
      </c>
      <c r="K40" s="50">
        <v>2036</v>
      </c>
      <c r="L40" s="112">
        <f>'Plan de acción'!BS63</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acción'!BT63</f>
        <v>0</v>
      </c>
      <c r="E42" s="50">
        <v>2038</v>
      </c>
      <c r="F42" s="112">
        <f>'Plan de acción'!BU63</f>
        <v>0</v>
      </c>
      <c r="G42" s="50">
        <v>2039</v>
      </c>
      <c r="H42" s="112">
        <f>'Plan de acción'!BV63</f>
        <v>0</v>
      </c>
      <c r="I42" s="50">
        <v>2040</v>
      </c>
      <c r="J42" s="112">
        <f>'Plan de acción'!BW63</f>
        <v>0</v>
      </c>
      <c r="K42" s="50">
        <v>2041</v>
      </c>
      <c r="L42" s="112">
        <f>'Plan de acción'!BX63</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acción'!BY63</f>
        <v>0</v>
      </c>
      <c r="E44" s="50">
        <v>2043</v>
      </c>
      <c r="F44" s="112">
        <f>'Plan de acción'!BZ63</f>
        <v>0</v>
      </c>
      <c r="G44" s="50">
        <v>2044</v>
      </c>
      <c r="H44" s="112">
        <f>'Plan de acción'!CA63</f>
        <v>0</v>
      </c>
      <c r="I44" s="50">
        <v>2045</v>
      </c>
      <c r="J44" s="112">
        <f>'Plan de acción'!CB63</f>
        <v>0</v>
      </c>
      <c r="K44" s="50">
        <v>2046</v>
      </c>
      <c r="L44" s="112">
        <f>'Plan de acción'!CC63</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acción'!CD63</f>
        <v>0</v>
      </c>
      <c r="E46" s="50">
        <v>2048</v>
      </c>
      <c r="F46" s="112">
        <f>'Plan de acción'!CE63</f>
        <v>0</v>
      </c>
      <c r="G46" s="50">
        <v>2049</v>
      </c>
      <c r="H46" s="112">
        <f>'Plan de acción'!CF63</f>
        <v>0</v>
      </c>
      <c r="I46" s="50">
        <v>2050</v>
      </c>
      <c r="J46" s="112"/>
      <c r="K46" s="50"/>
      <c r="L46" s="384">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1217</v>
      </c>
      <c r="D52" s="305"/>
      <c r="E52" s="305"/>
      <c r="F52" s="305"/>
      <c r="G52" s="305"/>
      <c r="H52" s="305"/>
      <c r="I52" s="305"/>
      <c r="J52" s="305"/>
      <c r="K52" s="305"/>
      <c r="L52" s="305"/>
      <c r="M52" s="306"/>
    </row>
    <row r="53" spans="1:13" ht="31.5" x14ac:dyDescent="0.25">
      <c r="A53" s="372"/>
      <c r="B53" s="65" t="s">
        <v>704</v>
      </c>
      <c r="C53" s="365" t="s">
        <v>533</v>
      </c>
      <c r="D53" s="305"/>
      <c r="E53" s="305"/>
      <c r="F53" s="305"/>
      <c r="G53" s="305"/>
      <c r="H53" s="305"/>
      <c r="I53" s="305"/>
      <c r="J53" s="305"/>
      <c r="K53" s="305"/>
      <c r="L53" s="305"/>
      <c r="M53" s="306"/>
    </row>
    <row r="54" spans="1:13" ht="15.75" x14ac:dyDescent="0.25">
      <c r="A54" s="372"/>
      <c r="B54" s="65" t="s">
        <v>672</v>
      </c>
      <c r="C54" s="365"/>
      <c r="D54" s="305"/>
      <c r="E54" s="305"/>
      <c r="F54" s="305"/>
      <c r="G54" s="305"/>
      <c r="H54" s="305"/>
      <c r="I54" s="305"/>
      <c r="J54" s="305"/>
      <c r="K54" s="305"/>
      <c r="L54" s="305"/>
      <c r="M54" s="306"/>
    </row>
    <row r="55" spans="1:13" ht="15.75" x14ac:dyDescent="0.25">
      <c r="A55" s="374"/>
      <c r="B55" s="65" t="s">
        <v>673</v>
      </c>
      <c r="C55" s="365"/>
      <c r="D55" s="305"/>
      <c r="E55" s="305"/>
      <c r="F55" s="305"/>
      <c r="G55" s="305"/>
      <c r="H55" s="305"/>
      <c r="I55" s="305"/>
      <c r="J55" s="305"/>
      <c r="K55" s="305"/>
      <c r="L55" s="305"/>
      <c r="M55" s="306"/>
    </row>
    <row r="56" spans="1:13" ht="15.75" x14ac:dyDescent="0.25">
      <c r="A56" s="371" t="s">
        <v>674</v>
      </c>
      <c r="B56" s="105" t="s">
        <v>675</v>
      </c>
      <c r="C56" s="365" t="s">
        <v>1395</v>
      </c>
      <c r="D56" s="305"/>
      <c r="E56" s="305"/>
      <c r="F56" s="305"/>
      <c r="G56" s="305"/>
      <c r="H56" s="305"/>
      <c r="I56" s="305"/>
      <c r="J56" s="305"/>
      <c r="K56" s="305"/>
      <c r="L56" s="305"/>
      <c r="M56" s="306"/>
    </row>
    <row r="57" spans="1:13" ht="15.75" x14ac:dyDescent="0.25">
      <c r="A57" s="372"/>
      <c r="B57" s="105" t="s">
        <v>676</v>
      </c>
      <c r="C57" s="365" t="s">
        <v>1389</v>
      </c>
      <c r="D57" s="305"/>
      <c r="E57" s="305"/>
      <c r="F57" s="305"/>
      <c r="G57" s="305"/>
      <c r="H57" s="305"/>
      <c r="I57" s="305"/>
      <c r="J57" s="305"/>
      <c r="K57" s="305"/>
      <c r="L57" s="305"/>
      <c r="M57" s="306"/>
    </row>
    <row r="58" spans="1:13" ht="15.75" x14ac:dyDescent="0.25">
      <c r="A58" s="372"/>
      <c r="B58" s="105" t="s">
        <v>678</v>
      </c>
      <c r="C58" s="365" t="str">
        <f>'Plan de acción'!FR63</f>
        <v>Secretaría Distrital de Hacienda</v>
      </c>
      <c r="D58" s="305"/>
      <c r="E58" s="305"/>
      <c r="F58" s="305"/>
      <c r="G58" s="305"/>
      <c r="H58" s="305"/>
      <c r="I58" s="305"/>
      <c r="J58" s="305"/>
      <c r="K58" s="305"/>
      <c r="L58" s="305"/>
      <c r="M58" s="306"/>
    </row>
    <row r="59" spans="1:13" ht="15.75" x14ac:dyDescent="0.25">
      <c r="A59" s="372"/>
      <c r="B59" s="106" t="s">
        <v>679</v>
      </c>
      <c r="C59" s="365" t="s">
        <v>533</v>
      </c>
      <c r="D59" s="305"/>
      <c r="E59" s="305"/>
      <c r="F59" s="305"/>
      <c r="G59" s="305"/>
      <c r="H59" s="305"/>
      <c r="I59" s="305"/>
      <c r="J59" s="305"/>
      <c r="K59" s="305"/>
      <c r="L59" s="305"/>
      <c r="M59" s="306"/>
    </row>
    <row r="60" spans="1:13" ht="15.6" customHeight="1" x14ac:dyDescent="0.25">
      <c r="A60" s="372"/>
      <c r="B60" s="105" t="s">
        <v>680</v>
      </c>
      <c r="C60" s="365" t="s">
        <v>1396</v>
      </c>
      <c r="D60" s="305"/>
      <c r="E60" s="305"/>
      <c r="F60" s="305"/>
      <c r="G60" s="305"/>
      <c r="H60" s="305"/>
      <c r="I60" s="305"/>
      <c r="J60" s="305"/>
      <c r="K60" s="305"/>
      <c r="L60" s="305"/>
      <c r="M60" s="306"/>
    </row>
    <row r="61" spans="1:13" ht="15.75" x14ac:dyDescent="0.25">
      <c r="A61" s="373"/>
      <c r="B61" s="105" t="s">
        <v>681</v>
      </c>
      <c r="C61" s="365">
        <v>3385948</v>
      </c>
      <c r="D61" s="305"/>
      <c r="E61" s="305"/>
      <c r="F61" s="305"/>
      <c r="G61" s="305"/>
      <c r="H61" s="305"/>
      <c r="I61" s="305"/>
      <c r="J61" s="305"/>
      <c r="K61" s="305"/>
      <c r="L61" s="305"/>
      <c r="M61" s="306"/>
    </row>
    <row r="62" spans="1:13" ht="21.75" customHeight="1" x14ac:dyDescent="0.25">
      <c r="A62" s="371" t="s">
        <v>682</v>
      </c>
      <c r="B62" s="105" t="s">
        <v>683</v>
      </c>
      <c r="C62" s="365" t="s">
        <v>1397</v>
      </c>
      <c r="D62" s="305"/>
      <c r="E62" s="305"/>
      <c r="F62" s="305"/>
      <c r="G62" s="305"/>
      <c r="H62" s="305"/>
      <c r="I62" s="305"/>
      <c r="J62" s="305"/>
      <c r="K62" s="305"/>
      <c r="L62" s="305"/>
      <c r="M62" s="306"/>
    </row>
    <row r="63" spans="1:13" ht="21.75" customHeight="1" x14ac:dyDescent="0.25">
      <c r="A63" s="372"/>
      <c r="B63" s="105" t="s">
        <v>684</v>
      </c>
      <c r="C63" s="365" t="s">
        <v>833</v>
      </c>
      <c r="D63" s="305"/>
      <c r="E63" s="305"/>
      <c r="F63" s="305"/>
      <c r="G63" s="305"/>
      <c r="H63" s="305"/>
      <c r="I63" s="305"/>
      <c r="J63" s="305"/>
      <c r="K63" s="305"/>
      <c r="L63" s="305"/>
      <c r="M63" s="306"/>
    </row>
    <row r="64" spans="1:13" ht="21.75" customHeight="1" x14ac:dyDescent="0.25">
      <c r="A64" s="374"/>
      <c r="B64" s="107" t="s">
        <v>62</v>
      </c>
      <c r="C64" s="365" t="s">
        <v>30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hyperlinks>
    <hyperlink ref="C60" r:id="rId1" xr:uid="{30EE3CDD-C5FC-49A7-BCD3-21A42D7484C9}"/>
  </hyperlinks>
  <pageMargins left="0.7" right="0.7" top="0.75" bottom="0.75" header="0" footer="0"/>
  <pageSetup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D966"/>
    <outlinePr summaryBelow="0" summaryRight="0"/>
  </sheetPr>
  <dimension ref="A1:M65"/>
  <sheetViews>
    <sheetView topLeftCell="A50"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1218</v>
      </c>
      <c r="C1" s="305"/>
      <c r="D1" s="305"/>
      <c r="E1" s="305"/>
      <c r="F1" s="305"/>
      <c r="G1" s="305"/>
      <c r="H1" s="305"/>
      <c r="I1" s="305"/>
      <c r="J1" s="305"/>
      <c r="K1" s="305"/>
      <c r="L1" s="305"/>
      <c r="M1" s="306"/>
    </row>
    <row r="2" spans="1:13" ht="15.75" x14ac:dyDescent="0.25">
      <c r="A2" s="371" t="s">
        <v>588</v>
      </c>
      <c r="B2" s="63" t="s">
        <v>589</v>
      </c>
      <c r="C2" s="365" t="str">
        <f>'Plan de acción'!AR64</f>
        <v>Número de documentos marco de referencia sostenible para la emisión de bonos temáticos</v>
      </c>
      <c r="D2" s="305"/>
      <c r="E2" s="305"/>
      <c r="F2" s="305"/>
      <c r="G2" s="305"/>
      <c r="H2" s="305"/>
      <c r="I2" s="305"/>
      <c r="J2" s="305"/>
      <c r="K2" s="305"/>
      <c r="L2" s="305"/>
      <c r="M2" s="306"/>
    </row>
    <row r="3" spans="1:13" ht="63" x14ac:dyDescent="0.25">
      <c r="A3" s="372"/>
      <c r="B3" s="64" t="s">
        <v>688</v>
      </c>
      <c r="C3" s="365" t="s">
        <v>1219</v>
      </c>
      <c r="D3" s="305"/>
      <c r="E3" s="305"/>
      <c r="F3" s="305"/>
      <c r="G3" s="305"/>
      <c r="H3" s="305"/>
      <c r="I3" s="305"/>
      <c r="J3" s="305"/>
      <c r="K3" s="305"/>
      <c r="L3" s="305"/>
      <c r="M3" s="306"/>
    </row>
    <row r="4" spans="1:13" ht="15.75" x14ac:dyDescent="0.25">
      <c r="A4" s="372"/>
      <c r="B4" s="65" t="s">
        <v>58</v>
      </c>
      <c r="C4" s="66" t="str">
        <f>'Plan de acción'!AY64</f>
        <v>No</v>
      </c>
      <c r="D4" s="67"/>
      <c r="E4" s="68"/>
      <c r="F4" s="362" t="s">
        <v>59</v>
      </c>
      <c r="G4" s="306"/>
      <c r="H4" s="69" t="str">
        <f>'Plan de acción'!AZ64</f>
        <v>ND</v>
      </c>
      <c r="I4" s="378"/>
      <c r="J4" s="357"/>
      <c r="K4" s="357"/>
      <c r="L4" s="357"/>
      <c r="M4" s="342"/>
    </row>
    <row r="5" spans="1:13" ht="31.5" x14ac:dyDescent="0.25">
      <c r="A5" s="372"/>
      <c r="B5" s="65" t="s">
        <v>593</v>
      </c>
      <c r="C5" s="364"/>
      <c r="D5" s="305"/>
      <c r="E5" s="305"/>
      <c r="F5" s="305"/>
      <c r="G5" s="305"/>
      <c r="H5" s="305"/>
      <c r="I5" s="305"/>
      <c r="J5" s="305"/>
      <c r="K5" s="305"/>
      <c r="L5" s="305"/>
      <c r="M5" s="306"/>
    </row>
    <row r="6" spans="1:13" ht="15.75" x14ac:dyDescent="0.25">
      <c r="A6" s="372"/>
      <c r="B6" s="65" t="s">
        <v>595</v>
      </c>
      <c r="C6" s="364"/>
      <c r="D6" s="305"/>
      <c r="E6" s="305"/>
      <c r="F6" s="305"/>
      <c r="G6" s="305"/>
      <c r="H6" s="305"/>
      <c r="I6" s="305"/>
      <c r="J6" s="305"/>
      <c r="K6" s="305"/>
      <c r="L6" s="305"/>
      <c r="M6" s="306"/>
    </row>
    <row r="7" spans="1:13" ht="15.75" x14ac:dyDescent="0.25">
      <c r="A7" s="372"/>
      <c r="B7" s="65" t="s">
        <v>597</v>
      </c>
      <c r="C7" s="365" t="str">
        <f>'Plan de acción'!FQ64</f>
        <v>Hacienda</v>
      </c>
      <c r="D7" s="309"/>
      <c r="E7" s="70"/>
      <c r="F7" s="70"/>
      <c r="G7" s="71"/>
      <c r="H7" s="72" t="s">
        <v>62</v>
      </c>
      <c r="I7" s="365" t="str">
        <f>'Plan de acción'!FR64</f>
        <v>Secretaría Distrital de Hacienda</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1220</v>
      </c>
      <c r="D11" s="305"/>
      <c r="E11" s="305"/>
      <c r="F11" s="305"/>
      <c r="G11" s="305"/>
      <c r="H11" s="305"/>
      <c r="I11" s="305"/>
      <c r="J11" s="305"/>
      <c r="K11" s="305"/>
      <c r="L11" s="305"/>
      <c r="M11" s="306"/>
    </row>
    <row r="12" spans="1:13" ht="31.5" x14ac:dyDescent="0.25">
      <c r="A12" s="372"/>
      <c r="B12" s="65" t="s">
        <v>692</v>
      </c>
      <c r="C12" s="365" t="s">
        <v>1221</v>
      </c>
      <c r="D12" s="305"/>
      <c r="E12" s="305"/>
      <c r="F12" s="305"/>
      <c r="G12" s="305"/>
      <c r="H12" s="305"/>
      <c r="I12" s="305"/>
      <c r="J12" s="305"/>
      <c r="K12" s="305"/>
      <c r="L12" s="305"/>
      <c r="M12" s="306"/>
    </row>
    <row r="13" spans="1:13" ht="63" x14ac:dyDescent="0.25">
      <c r="A13" s="372"/>
      <c r="B13" s="65" t="s">
        <v>694</v>
      </c>
      <c r="C13" s="365" t="s">
        <v>1222</v>
      </c>
      <c r="D13" s="305"/>
      <c r="E13" s="305"/>
      <c r="F13" s="305"/>
      <c r="G13" s="305"/>
      <c r="H13" s="305"/>
      <c r="I13" s="305"/>
      <c r="J13" s="305"/>
      <c r="K13" s="305"/>
      <c r="L13" s="305"/>
      <c r="M13" s="306"/>
    </row>
    <row r="14" spans="1:13" ht="47.25" x14ac:dyDescent="0.25">
      <c r="A14" s="374"/>
      <c r="B14" s="63" t="s">
        <v>696</v>
      </c>
      <c r="C14" s="364" t="str">
        <f>'Plan de acción'!AU64</f>
        <v>13. Acción por el clima</v>
      </c>
      <c r="D14" s="306"/>
      <c r="E14" s="75" t="s">
        <v>697</v>
      </c>
      <c r="F14" s="365" t="str">
        <f>'Plan de acción'!AV64</f>
        <v>13.a - Implementar la Convención Marco de las Naciones Unidas sobre el Cambio Climático</v>
      </c>
      <c r="G14" s="305"/>
      <c r="H14" s="305"/>
      <c r="I14" s="305"/>
      <c r="J14" s="305"/>
      <c r="K14" s="305"/>
      <c r="L14" s="305"/>
      <c r="M14" s="306"/>
    </row>
    <row r="15" spans="1:13" ht="15.75" x14ac:dyDescent="0.25">
      <c r="A15" s="371" t="s">
        <v>605</v>
      </c>
      <c r="B15" s="64" t="s">
        <v>47</v>
      </c>
      <c r="C15" s="365" t="str">
        <f>'Plan de acción'!AW64</f>
        <v>Ambiental</v>
      </c>
      <c r="D15" s="305"/>
      <c r="E15" s="305"/>
      <c r="F15" s="305"/>
      <c r="G15" s="305"/>
      <c r="H15" s="305"/>
      <c r="I15" s="305"/>
      <c r="J15" s="305"/>
      <c r="K15" s="305"/>
      <c r="L15" s="305"/>
      <c r="M15" s="306"/>
    </row>
    <row r="16" spans="1:13" ht="15.75" x14ac:dyDescent="0.25">
      <c r="A16" s="372"/>
      <c r="B16" s="65" t="s">
        <v>698</v>
      </c>
      <c r="C16" s="365" t="str">
        <f>'Plan de acción'!AS64</f>
        <v>Sumatoria de documentos marco de referencia sostenible para la emisión de bonos temáticos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752</v>
      </c>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acción'!BA64</f>
        <v>1</v>
      </c>
      <c r="E29" s="47"/>
      <c r="F29" s="79" t="s">
        <v>628</v>
      </c>
      <c r="G29" s="85">
        <f>'Plan de acción'!BB64</f>
        <v>2021</v>
      </c>
      <c r="H29" s="47"/>
      <c r="I29" s="79" t="s">
        <v>629</v>
      </c>
      <c r="J29" s="50"/>
      <c r="K29" s="378"/>
      <c r="L29" s="342"/>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2024</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1"/>
      <c r="E36" s="50">
        <v>2023</v>
      </c>
      <c r="F36" s="157">
        <f>'Plan de acción'!BF64</f>
        <v>1</v>
      </c>
      <c r="G36" s="50">
        <v>2024</v>
      </c>
      <c r="H36" s="112">
        <f>'Plan de acción'!BG64</f>
        <v>0</v>
      </c>
      <c r="I36" s="50">
        <v>2025</v>
      </c>
      <c r="J36" s="112">
        <f>'Plan de acción'!BH64</f>
        <v>0</v>
      </c>
      <c r="K36" s="50">
        <v>2026</v>
      </c>
      <c r="L36" s="112">
        <f>'Plan de acción'!BI64</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acción'!BJ64</f>
        <v>0</v>
      </c>
      <c r="E38" s="50">
        <v>2028</v>
      </c>
      <c r="F38" s="112">
        <f>'Plan de acción'!BK64</f>
        <v>0</v>
      </c>
      <c r="G38" s="50">
        <v>2029</v>
      </c>
      <c r="H38" s="112">
        <f>'Plan de acción'!BL64</f>
        <v>0</v>
      </c>
      <c r="I38" s="50">
        <v>2030</v>
      </c>
      <c r="J38" s="112">
        <f>'Plan de acción'!BM64</f>
        <v>0</v>
      </c>
      <c r="K38" s="50">
        <v>2031</v>
      </c>
      <c r="L38" s="112">
        <f>'Plan de acción'!BN64</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acción'!BO64</f>
        <v>0</v>
      </c>
      <c r="E40" s="50">
        <v>2033</v>
      </c>
      <c r="F40" s="112">
        <f>'Plan de acción'!BP64</f>
        <v>0</v>
      </c>
      <c r="G40" s="50">
        <v>2034</v>
      </c>
      <c r="H40" s="112">
        <f>'Plan de acción'!BQ64</f>
        <v>0</v>
      </c>
      <c r="I40" s="50">
        <v>2035</v>
      </c>
      <c r="J40" s="112">
        <f>'Plan de acción'!BR64</f>
        <v>0</v>
      </c>
      <c r="K40" s="50">
        <v>2036</v>
      </c>
      <c r="L40" s="112">
        <f>'Plan de acción'!BS64</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acción'!BT64</f>
        <v>0</v>
      </c>
      <c r="E42" s="50">
        <v>2038</v>
      </c>
      <c r="F42" s="112">
        <f>'Plan de acción'!BU64</f>
        <v>0</v>
      </c>
      <c r="G42" s="50">
        <v>2039</v>
      </c>
      <c r="H42" s="112">
        <f>'Plan de acción'!BV64</f>
        <v>0</v>
      </c>
      <c r="I42" s="50">
        <v>2040</v>
      </c>
      <c r="J42" s="112">
        <f>'Plan de acción'!BW64</f>
        <v>0</v>
      </c>
      <c r="K42" s="50">
        <v>2041</v>
      </c>
      <c r="L42" s="112">
        <f>'Plan de acción'!BX64</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acción'!BY64</f>
        <v>0</v>
      </c>
      <c r="E44" s="50">
        <v>2043</v>
      </c>
      <c r="F44" s="112">
        <f>'Plan de acción'!BZ64</f>
        <v>0</v>
      </c>
      <c r="G44" s="50">
        <v>2044</v>
      </c>
      <c r="H44" s="112">
        <f>'Plan de acción'!CA64</f>
        <v>0</v>
      </c>
      <c r="I44" s="50">
        <v>2045</v>
      </c>
      <c r="J44" s="112">
        <f>'Plan de acción'!CB64</f>
        <v>0</v>
      </c>
      <c r="K44" s="50">
        <v>2046</v>
      </c>
      <c r="L44" s="112">
        <f>'Plan de acción'!CC64</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acción'!CD64</f>
        <v>0</v>
      </c>
      <c r="E46" s="50">
        <v>2048</v>
      </c>
      <c r="F46" s="112">
        <f>'Plan de acción'!CE64</f>
        <v>0</v>
      </c>
      <c r="G46" s="50">
        <v>2049</v>
      </c>
      <c r="H46" s="112">
        <f>'Plan de acción'!CF64</f>
        <v>0</v>
      </c>
      <c r="I46" s="50">
        <v>2050</v>
      </c>
      <c r="J46" s="112"/>
      <c r="K46" s="50"/>
      <c r="L46" s="475">
        <f>'Plan de acción'!CG64</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152" t="s">
        <v>669</v>
      </c>
      <c r="C52" s="388" t="s">
        <v>1223</v>
      </c>
      <c r="D52" s="305"/>
      <c r="E52" s="305"/>
      <c r="F52" s="305"/>
      <c r="G52" s="305"/>
      <c r="H52" s="305"/>
      <c r="I52" s="305"/>
      <c r="J52" s="305"/>
      <c r="K52" s="305"/>
      <c r="L52" s="305"/>
      <c r="M52" s="306"/>
    </row>
    <row r="53" spans="1:13" ht="31.5" x14ac:dyDescent="0.25">
      <c r="A53" s="372"/>
      <c r="B53" s="65" t="s">
        <v>704</v>
      </c>
      <c r="C53" s="365" t="s">
        <v>1224</v>
      </c>
      <c r="D53" s="305"/>
      <c r="E53" s="305"/>
      <c r="F53" s="305"/>
      <c r="G53" s="305"/>
      <c r="H53" s="305"/>
      <c r="I53" s="305"/>
      <c r="J53" s="305"/>
      <c r="K53" s="305"/>
      <c r="L53" s="305"/>
      <c r="M53" s="306"/>
    </row>
    <row r="54" spans="1:13" ht="15.75" x14ac:dyDescent="0.25">
      <c r="A54" s="372"/>
      <c r="B54" s="65" t="s">
        <v>672</v>
      </c>
      <c r="C54" s="365"/>
      <c r="D54" s="305"/>
      <c r="E54" s="305"/>
      <c r="F54" s="305"/>
      <c r="G54" s="305"/>
      <c r="H54" s="305"/>
      <c r="I54" s="305"/>
      <c r="J54" s="305"/>
      <c r="K54" s="305"/>
      <c r="L54" s="305"/>
      <c r="M54" s="306"/>
    </row>
    <row r="55" spans="1:13" ht="15.75" x14ac:dyDescent="0.25">
      <c r="A55" s="374"/>
      <c r="B55" s="65" t="s">
        <v>673</v>
      </c>
      <c r="C55" s="365"/>
      <c r="D55" s="305"/>
      <c r="E55" s="305"/>
      <c r="F55" s="305"/>
      <c r="G55" s="305"/>
      <c r="H55" s="305"/>
      <c r="I55" s="305"/>
      <c r="J55" s="305"/>
      <c r="K55" s="305"/>
      <c r="L55" s="305"/>
      <c r="M55" s="306"/>
    </row>
    <row r="56" spans="1:13" ht="15.75" x14ac:dyDescent="0.25">
      <c r="A56" s="371" t="s">
        <v>674</v>
      </c>
      <c r="B56" s="105" t="s">
        <v>675</v>
      </c>
      <c r="C56" s="365" t="str">
        <f>'Plan de acción'!FT64</f>
        <v>John Javier Sarmiento</v>
      </c>
      <c r="D56" s="305"/>
      <c r="E56" s="305"/>
      <c r="F56" s="305"/>
      <c r="G56" s="305"/>
      <c r="H56" s="305"/>
      <c r="I56" s="305"/>
      <c r="J56" s="305"/>
      <c r="K56" s="305"/>
      <c r="L56" s="305"/>
      <c r="M56" s="306"/>
    </row>
    <row r="57" spans="1:13" ht="15.75" x14ac:dyDescent="0.25">
      <c r="A57" s="372"/>
      <c r="B57" s="105" t="s">
        <v>676</v>
      </c>
      <c r="C57" s="365" t="s">
        <v>923</v>
      </c>
      <c r="D57" s="305"/>
      <c r="E57" s="305"/>
      <c r="F57" s="305"/>
      <c r="G57" s="305"/>
      <c r="H57" s="305"/>
      <c r="I57" s="305"/>
      <c r="J57" s="305"/>
      <c r="K57" s="305"/>
      <c r="L57" s="305"/>
      <c r="M57" s="306"/>
    </row>
    <row r="58" spans="1:13" ht="15.75" x14ac:dyDescent="0.25">
      <c r="A58" s="372"/>
      <c r="B58" s="105" t="s">
        <v>678</v>
      </c>
      <c r="C58" s="365" t="str">
        <f>'Plan de acción'!FR64</f>
        <v>Secretaría Distrital de Hacienda</v>
      </c>
      <c r="D58" s="305"/>
      <c r="E58" s="305"/>
      <c r="F58" s="305"/>
      <c r="G58" s="305"/>
      <c r="H58" s="305"/>
      <c r="I58" s="305"/>
      <c r="J58" s="305"/>
      <c r="K58" s="305"/>
      <c r="L58" s="305"/>
      <c r="M58" s="306"/>
    </row>
    <row r="59" spans="1:13" ht="15.75" x14ac:dyDescent="0.25">
      <c r="A59" s="372"/>
      <c r="B59" s="106" t="s">
        <v>679</v>
      </c>
      <c r="C59" s="365" t="str">
        <f>'Plan de acción'!FS64</f>
        <v>Dirección Distrital de Crédito Público</v>
      </c>
      <c r="D59" s="305"/>
      <c r="E59" s="305"/>
      <c r="F59" s="305"/>
      <c r="G59" s="305"/>
      <c r="H59" s="305"/>
      <c r="I59" s="305"/>
      <c r="J59" s="305"/>
      <c r="K59" s="305"/>
      <c r="L59" s="305"/>
      <c r="M59" s="306"/>
    </row>
    <row r="60" spans="1:13" ht="15.75" x14ac:dyDescent="0.25">
      <c r="A60" s="372"/>
      <c r="B60" s="105" t="s">
        <v>680</v>
      </c>
      <c r="C60" s="381" t="str">
        <f>'Plan de acción'!FV64</f>
        <v>jjsarmiento@shd.gov.co</v>
      </c>
      <c r="D60" s="305"/>
      <c r="E60" s="305"/>
      <c r="F60" s="305"/>
      <c r="G60" s="305"/>
      <c r="H60" s="305"/>
      <c r="I60" s="305"/>
      <c r="J60" s="305"/>
      <c r="K60" s="305"/>
      <c r="L60" s="305"/>
      <c r="M60" s="306"/>
    </row>
    <row r="61" spans="1:13" ht="15.75" x14ac:dyDescent="0.25">
      <c r="A61" s="373"/>
      <c r="B61" s="153" t="s">
        <v>681</v>
      </c>
      <c r="C61" s="388">
        <v>3165307572</v>
      </c>
      <c r="D61" s="305"/>
      <c r="E61" s="305"/>
      <c r="F61" s="305"/>
      <c r="G61" s="305"/>
      <c r="H61" s="305"/>
      <c r="I61" s="305"/>
      <c r="J61" s="305"/>
      <c r="K61" s="305"/>
      <c r="L61" s="305"/>
      <c r="M61" s="306"/>
    </row>
    <row r="62" spans="1:13" ht="21.75" customHeight="1" x14ac:dyDescent="0.25">
      <c r="A62" s="371" t="s">
        <v>682</v>
      </c>
      <c r="B62" s="153" t="s">
        <v>683</v>
      </c>
      <c r="C62" s="388" t="s">
        <v>1397</v>
      </c>
      <c r="D62" s="305"/>
      <c r="E62" s="305"/>
      <c r="F62" s="305"/>
      <c r="G62" s="305"/>
      <c r="H62" s="305"/>
      <c r="I62" s="305"/>
      <c r="J62" s="305"/>
      <c r="K62" s="305"/>
      <c r="L62" s="305"/>
      <c r="M62" s="306"/>
    </row>
    <row r="63" spans="1:13" ht="21.75" customHeight="1" x14ac:dyDescent="0.25">
      <c r="A63" s="372"/>
      <c r="B63" s="153" t="s">
        <v>684</v>
      </c>
      <c r="C63" s="388" t="s">
        <v>833</v>
      </c>
      <c r="D63" s="305"/>
      <c r="E63" s="305"/>
      <c r="F63" s="305"/>
      <c r="G63" s="305"/>
      <c r="H63" s="305"/>
      <c r="I63" s="305"/>
      <c r="J63" s="305"/>
      <c r="K63" s="305"/>
      <c r="L63" s="305"/>
      <c r="M63" s="306"/>
    </row>
    <row r="64" spans="1:13" ht="21.75" customHeight="1" x14ac:dyDescent="0.25">
      <c r="A64" s="374"/>
      <c r="B64" s="154" t="s">
        <v>62</v>
      </c>
      <c r="C64" s="388" t="s">
        <v>30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38761D"/>
    <outlinePr summaryBelow="0" summaryRight="0"/>
  </sheetPr>
  <dimension ref="A1:M65"/>
  <sheetViews>
    <sheetView showGridLines="0" topLeftCell="A47" zoomScale="90" zoomScaleNormal="90" workbookViewId="0">
      <selection activeCell="C58" sqref="C58:M58"/>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1225</v>
      </c>
      <c r="C1" s="305"/>
      <c r="D1" s="305"/>
      <c r="E1" s="305"/>
      <c r="F1" s="305"/>
      <c r="G1" s="305"/>
      <c r="H1" s="305"/>
      <c r="I1" s="305"/>
      <c r="J1" s="305"/>
      <c r="K1" s="305"/>
      <c r="L1" s="305"/>
      <c r="M1" s="306"/>
    </row>
    <row r="2" spans="1:13" ht="15.75" x14ac:dyDescent="0.25">
      <c r="A2" s="371" t="s">
        <v>588</v>
      </c>
      <c r="B2" s="63" t="s">
        <v>589</v>
      </c>
      <c r="C2" s="365" t="str">
        <f>'Plan de acción'!AR65</f>
        <v>Número de inventarios distritales de emisiones y absorciones de Gases de Efecto Invernadero publicado</v>
      </c>
      <c r="D2" s="305"/>
      <c r="E2" s="305"/>
      <c r="F2" s="305"/>
      <c r="G2" s="305"/>
      <c r="H2" s="305"/>
      <c r="I2" s="305"/>
      <c r="J2" s="305"/>
      <c r="K2" s="305"/>
      <c r="L2" s="305"/>
      <c r="M2" s="306"/>
    </row>
    <row r="3" spans="1:13" ht="63" x14ac:dyDescent="0.25">
      <c r="A3" s="372"/>
      <c r="B3" s="64" t="s">
        <v>688</v>
      </c>
      <c r="C3" s="476" t="s">
        <v>1226</v>
      </c>
      <c r="D3" s="305"/>
      <c r="E3" s="305"/>
      <c r="F3" s="305"/>
      <c r="G3" s="305"/>
      <c r="H3" s="305"/>
      <c r="I3" s="305"/>
      <c r="J3" s="305"/>
      <c r="K3" s="305"/>
      <c r="L3" s="305"/>
      <c r="M3" s="306"/>
    </row>
    <row r="4" spans="1:13" ht="15.75" x14ac:dyDescent="0.25">
      <c r="A4" s="372"/>
      <c r="B4" s="65" t="s">
        <v>58</v>
      </c>
      <c r="C4" s="66" t="str">
        <f>'Plan de acción'!AY65</f>
        <v>Si</v>
      </c>
      <c r="D4" s="67"/>
      <c r="E4" s="68"/>
      <c r="F4" s="362" t="s">
        <v>59</v>
      </c>
      <c r="G4" s="306"/>
      <c r="H4" s="69">
        <f>'Plan de acción'!AZ65</f>
        <v>212</v>
      </c>
      <c r="I4" s="378"/>
      <c r="J4" s="357"/>
      <c r="K4" s="357"/>
      <c r="L4" s="357"/>
      <c r="M4" s="342"/>
    </row>
    <row r="5" spans="1:13" ht="31.5" x14ac:dyDescent="0.25">
      <c r="A5" s="372"/>
      <c r="B5" s="65" t="s">
        <v>593</v>
      </c>
      <c r="C5" s="364" t="s">
        <v>1227</v>
      </c>
      <c r="D5" s="305"/>
      <c r="E5" s="305"/>
      <c r="F5" s="305"/>
      <c r="G5" s="305"/>
      <c r="H5" s="305"/>
      <c r="I5" s="305"/>
      <c r="J5" s="305"/>
      <c r="K5" s="305"/>
      <c r="L5" s="305"/>
      <c r="M5" s="306"/>
    </row>
    <row r="6" spans="1:13" ht="15.75" x14ac:dyDescent="0.25">
      <c r="A6" s="372"/>
      <c r="B6" s="65" t="s">
        <v>595</v>
      </c>
      <c r="C6" s="364" t="s">
        <v>1228</v>
      </c>
      <c r="D6" s="305"/>
      <c r="E6" s="305"/>
      <c r="F6" s="305"/>
      <c r="G6" s="305"/>
      <c r="H6" s="305"/>
      <c r="I6" s="305"/>
      <c r="J6" s="305"/>
      <c r="K6" s="305"/>
      <c r="L6" s="305"/>
      <c r="M6" s="306"/>
    </row>
    <row r="7" spans="1:13" ht="15.75" x14ac:dyDescent="0.25">
      <c r="A7" s="372"/>
      <c r="B7" s="65" t="s">
        <v>597</v>
      </c>
      <c r="C7" s="365" t="str">
        <f>'Plan de acción'!FQ65</f>
        <v>Ambiente</v>
      </c>
      <c r="D7" s="309"/>
      <c r="E7" s="70"/>
      <c r="F7" s="70"/>
      <c r="G7" s="71"/>
      <c r="H7" s="72" t="s">
        <v>62</v>
      </c>
      <c r="I7" s="365" t="str">
        <f>'Plan de acción'!FR65</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1229</v>
      </c>
      <c r="D11" s="305"/>
      <c r="E11" s="305"/>
      <c r="F11" s="305"/>
      <c r="G11" s="305"/>
      <c r="H11" s="305"/>
      <c r="I11" s="305"/>
      <c r="J11" s="305"/>
      <c r="K11" s="305"/>
      <c r="L11" s="305"/>
      <c r="M11" s="306"/>
    </row>
    <row r="12" spans="1:13" ht="31.5" x14ac:dyDescent="0.25">
      <c r="A12" s="372"/>
      <c r="B12" s="65" t="s">
        <v>692</v>
      </c>
      <c r="C12" s="365" t="s">
        <v>1230</v>
      </c>
      <c r="D12" s="305"/>
      <c r="E12" s="305"/>
      <c r="F12" s="305"/>
      <c r="G12" s="305"/>
      <c r="H12" s="305"/>
      <c r="I12" s="305"/>
      <c r="J12" s="305"/>
      <c r="K12" s="305"/>
      <c r="L12" s="305"/>
      <c r="M12" s="306"/>
    </row>
    <row r="13" spans="1:13" ht="63" x14ac:dyDescent="0.25">
      <c r="A13" s="372"/>
      <c r="B13" s="65" t="s">
        <v>694</v>
      </c>
      <c r="C13" s="476" t="s">
        <v>1231</v>
      </c>
      <c r="D13" s="305"/>
      <c r="E13" s="305"/>
      <c r="F13" s="305"/>
      <c r="G13" s="305"/>
      <c r="H13" s="305"/>
      <c r="I13" s="305"/>
      <c r="J13" s="305"/>
      <c r="K13" s="305"/>
      <c r="L13" s="305"/>
      <c r="M13" s="306"/>
    </row>
    <row r="14" spans="1:13" ht="47.25" x14ac:dyDescent="0.25">
      <c r="A14" s="374"/>
      <c r="B14" s="63" t="s">
        <v>696</v>
      </c>
      <c r="C14" s="364" t="str">
        <f>'Plan de acción'!AU65</f>
        <v>13. Acción por el clima</v>
      </c>
      <c r="D14" s="306"/>
      <c r="E14" s="75" t="s">
        <v>697</v>
      </c>
      <c r="F14" s="365" t="str">
        <f>'Plan de acción'!AV65</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acción'!AW65</f>
        <v>Ambiental</v>
      </c>
      <c r="D15" s="305"/>
      <c r="E15" s="305"/>
      <c r="F15" s="305"/>
      <c r="G15" s="305"/>
      <c r="H15" s="305"/>
      <c r="I15" s="305"/>
      <c r="J15" s="305"/>
      <c r="K15" s="305"/>
      <c r="L15" s="305"/>
      <c r="M15" s="306"/>
    </row>
    <row r="16" spans="1:13" ht="15.75" x14ac:dyDescent="0.25">
      <c r="A16" s="372"/>
      <c r="B16" s="65" t="s">
        <v>698</v>
      </c>
      <c r="C16" s="365" t="str">
        <f>'Plan de acción'!AS65</f>
        <v>Sumatoria de inventarios distritales de emisiones y absorciones de Gases de Efecto Invernadero publicado</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376" t="s">
        <v>1232</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f>'Plan de acción'!BA65</f>
        <v>1</v>
      </c>
      <c r="E29" s="47"/>
      <c r="F29" s="79" t="s">
        <v>628</v>
      </c>
      <c r="G29" s="85">
        <f>'Plan de acción'!BB65</f>
        <v>2017</v>
      </c>
      <c r="H29" s="47"/>
      <c r="I29" s="79" t="s">
        <v>629</v>
      </c>
      <c r="J29" s="366" t="s">
        <v>1233</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acción'!BE65</f>
        <v>1</v>
      </c>
      <c r="E36" s="50">
        <v>2023</v>
      </c>
      <c r="F36" s="50">
        <f>'Plan de acción'!BF65</f>
        <v>1</v>
      </c>
      <c r="G36" s="50">
        <v>2024</v>
      </c>
      <c r="H36" s="50">
        <f>'Plan de acción'!BG65</f>
        <v>1</v>
      </c>
      <c r="I36" s="50">
        <v>2025</v>
      </c>
      <c r="J36" s="50">
        <f>'Plan de acción'!BH65</f>
        <v>1</v>
      </c>
      <c r="K36" s="50">
        <v>2026</v>
      </c>
      <c r="L36" s="50">
        <f>'Plan de acción'!BI65</f>
        <v>1</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acción'!BJ65</f>
        <v>1</v>
      </c>
      <c r="E38" s="50">
        <v>2028</v>
      </c>
      <c r="F38" s="50">
        <f>'Plan de acción'!BK65</f>
        <v>1</v>
      </c>
      <c r="G38" s="50">
        <v>2029</v>
      </c>
      <c r="H38" s="50">
        <f>'Plan de acción'!BL65</f>
        <v>1</v>
      </c>
      <c r="I38" s="50">
        <v>2030</v>
      </c>
      <c r="J38" s="50">
        <f>'Plan de acción'!BM65</f>
        <v>1</v>
      </c>
      <c r="K38" s="50">
        <v>2031</v>
      </c>
      <c r="L38" s="50">
        <f>'Plan de acción'!BN65</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acción'!BO65</f>
        <v>1</v>
      </c>
      <c r="E40" s="50">
        <v>2033</v>
      </c>
      <c r="F40" s="50">
        <f>'Plan de acción'!BP65</f>
        <v>1</v>
      </c>
      <c r="G40" s="50">
        <v>2034</v>
      </c>
      <c r="H40" s="50">
        <f>'Plan de acción'!BQ65</f>
        <v>1</v>
      </c>
      <c r="I40" s="50">
        <v>2035</v>
      </c>
      <c r="J40" s="50">
        <f>'Plan de acción'!BR65</f>
        <v>1</v>
      </c>
      <c r="K40" s="50">
        <v>2036</v>
      </c>
      <c r="L40" s="50">
        <f>'Plan de acción'!BS65</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acción'!BT65</f>
        <v>1</v>
      </c>
      <c r="E42" s="50">
        <v>2038</v>
      </c>
      <c r="F42" s="50">
        <f>'Plan de acción'!BU65</f>
        <v>1</v>
      </c>
      <c r="G42" s="50">
        <v>2039</v>
      </c>
      <c r="H42" s="50">
        <f>'Plan de acción'!BV65</f>
        <v>1</v>
      </c>
      <c r="I42" s="50">
        <v>2040</v>
      </c>
      <c r="J42" s="50">
        <f>'Plan de acción'!BW65</f>
        <v>1</v>
      </c>
      <c r="K42" s="50">
        <v>2041</v>
      </c>
      <c r="L42" s="50">
        <f>'Plan de acción'!BX65</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acción'!BY65</f>
        <v>1</v>
      </c>
      <c r="E44" s="50">
        <v>2043</v>
      </c>
      <c r="F44" s="50">
        <f>'Plan de acción'!BZ65</f>
        <v>1</v>
      </c>
      <c r="G44" s="50">
        <v>2044</v>
      </c>
      <c r="H44" s="50">
        <f>'Plan de acción'!CA65</f>
        <v>1</v>
      </c>
      <c r="I44" s="50">
        <v>2045</v>
      </c>
      <c r="J44" s="50">
        <f>'Plan de acción'!CB65</f>
        <v>1</v>
      </c>
      <c r="K44" s="50">
        <v>2046</v>
      </c>
      <c r="L44" s="50">
        <f>'Plan de acción'!CC65</f>
        <v>1</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acción'!CD65</f>
        <v>1</v>
      </c>
      <c r="E46" s="50">
        <v>2048</v>
      </c>
      <c r="F46" s="50">
        <f>'Plan de acción'!CE65</f>
        <v>1</v>
      </c>
      <c r="G46" s="50">
        <v>2049</v>
      </c>
      <c r="H46" s="50">
        <f>'Plan de acción'!CF65</f>
        <v>1</v>
      </c>
      <c r="I46" s="50">
        <v>2050</v>
      </c>
      <c r="J46" s="50"/>
      <c r="K46" s="50"/>
      <c r="L46" s="400">
        <f>'Plan de acción'!CG65</f>
        <v>28</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1234</v>
      </c>
      <c r="D52" s="305"/>
      <c r="E52" s="305"/>
      <c r="F52" s="305"/>
      <c r="G52" s="305"/>
      <c r="H52" s="305"/>
      <c r="I52" s="305"/>
      <c r="J52" s="305"/>
      <c r="K52" s="305"/>
      <c r="L52" s="305"/>
      <c r="M52" s="306"/>
    </row>
    <row r="53" spans="1:13" ht="31.5" x14ac:dyDescent="0.25">
      <c r="A53" s="372"/>
      <c r="B53" s="65" t="s">
        <v>704</v>
      </c>
      <c r="C53" s="365" t="s">
        <v>1235</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v>2017</v>
      </c>
      <c r="D55" s="305"/>
      <c r="E55" s="305"/>
      <c r="F55" s="305"/>
      <c r="G55" s="305"/>
      <c r="H55" s="305"/>
      <c r="I55" s="305"/>
      <c r="J55" s="305"/>
      <c r="K55" s="305"/>
      <c r="L55" s="305"/>
      <c r="M55" s="306"/>
    </row>
    <row r="56" spans="1:13" ht="15.75" x14ac:dyDescent="0.25">
      <c r="A56" s="371" t="s">
        <v>674</v>
      </c>
      <c r="B56" s="105" t="s">
        <v>675</v>
      </c>
      <c r="C56" s="365" t="str">
        <f>'Plan de acción'!FT65</f>
        <v>Javier Eduardo Rojas Cala</v>
      </c>
      <c r="D56" s="305"/>
      <c r="E56" s="305"/>
      <c r="F56" s="305"/>
      <c r="G56" s="305"/>
      <c r="H56" s="305"/>
      <c r="I56" s="305"/>
      <c r="J56" s="305"/>
      <c r="K56" s="305"/>
      <c r="L56" s="305"/>
      <c r="M56" s="306"/>
    </row>
    <row r="57" spans="1:13" ht="15.75" x14ac:dyDescent="0.25">
      <c r="A57" s="372"/>
      <c r="B57" s="105" t="s">
        <v>676</v>
      </c>
      <c r="C57" s="365" t="s">
        <v>1442</v>
      </c>
      <c r="D57" s="305"/>
      <c r="E57" s="305"/>
      <c r="F57" s="305"/>
      <c r="G57" s="305"/>
      <c r="H57" s="305"/>
      <c r="I57" s="305"/>
      <c r="J57" s="305"/>
      <c r="K57" s="305"/>
      <c r="L57" s="305"/>
      <c r="M57" s="306"/>
    </row>
    <row r="58" spans="1:13" ht="15.75" x14ac:dyDescent="0.25">
      <c r="A58" s="372"/>
      <c r="B58" s="105" t="s">
        <v>678</v>
      </c>
      <c r="C58" s="365" t="str">
        <f>'Plan de acción'!FR65</f>
        <v>Secretaría Distrital de Ambiente</v>
      </c>
      <c r="D58" s="305"/>
      <c r="E58" s="305"/>
      <c r="F58" s="305"/>
      <c r="G58" s="305"/>
      <c r="H58" s="305"/>
      <c r="I58" s="305"/>
      <c r="J58" s="305"/>
      <c r="K58" s="305"/>
      <c r="L58" s="305"/>
      <c r="M58" s="306"/>
    </row>
    <row r="59" spans="1:13" ht="15.75" x14ac:dyDescent="0.25">
      <c r="A59" s="372"/>
      <c r="B59" s="106" t="s">
        <v>679</v>
      </c>
      <c r="C59" s="365" t="str">
        <f>'Plan de acción'!FS65</f>
        <v>Dirección de Planeación y Sistemas de Información Ambiental</v>
      </c>
      <c r="D59" s="305"/>
      <c r="E59" s="305"/>
      <c r="F59" s="305"/>
      <c r="G59" s="305"/>
      <c r="H59" s="305"/>
      <c r="I59" s="305"/>
      <c r="J59" s="305"/>
      <c r="K59" s="305"/>
      <c r="L59" s="305"/>
      <c r="M59" s="306"/>
    </row>
    <row r="60" spans="1:13" ht="15.75" x14ac:dyDescent="0.25">
      <c r="A60" s="372"/>
      <c r="B60" s="105" t="s">
        <v>680</v>
      </c>
      <c r="C60" s="381" t="str">
        <f>'Plan de acción'!FV65</f>
        <v>Javier.rojasc@ambientebogota.gov.co</v>
      </c>
      <c r="D60" s="305"/>
      <c r="E60" s="305"/>
      <c r="F60" s="305"/>
      <c r="G60" s="305"/>
      <c r="H60" s="305"/>
      <c r="I60" s="305"/>
      <c r="J60" s="305"/>
      <c r="K60" s="305"/>
      <c r="L60" s="305"/>
      <c r="M60" s="306"/>
    </row>
    <row r="61" spans="1:13" ht="15.75" x14ac:dyDescent="0.25">
      <c r="A61" s="373"/>
      <c r="B61" s="105" t="s">
        <v>681</v>
      </c>
      <c r="C61" s="365">
        <f>'Plan de acción'!FU65</f>
        <v>3778913</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38761D"/>
    <outlinePr summaryBelow="0" summaryRight="0"/>
  </sheetPr>
  <dimension ref="A1:M65"/>
  <sheetViews>
    <sheetView topLeftCell="A50" zoomScale="90" zoomScaleNormal="90" workbookViewId="0">
      <selection activeCell="C58" sqref="C58:M58"/>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1236</v>
      </c>
      <c r="C1" s="305"/>
      <c r="D1" s="305"/>
      <c r="E1" s="305"/>
      <c r="F1" s="305"/>
      <c r="G1" s="305"/>
      <c r="H1" s="305"/>
      <c r="I1" s="305"/>
      <c r="J1" s="305"/>
      <c r="K1" s="305"/>
      <c r="L1" s="305"/>
      <c r="M1" s="306"/>
    </row>
    <row r="2" spans="1:13" ht="15.75" x14ac:dyDescent="0.25">
      <c r="A2" s="371" t="s">
        <v>588</v>
      </c>
      <c r="B2" s="63" t="s">
        <v>589</v>
      </c>
      <c r="C2" s="365" t="str">
        <f>'Plan de acción'!AR66</f>
        <v>Número de documentos de escenarios de proyección de emisiones de gases de efecto invernadero actualizados</v>
      </c>
      <c r="D2" s="305"/>
      <c r="E2" s="305"/>
      <c r="F2" s="305"/>
      <c r="G2" s="305"/>
      <c r="H2" s="305"/>
      <c r="I2" s="305"/>
      <c r="J2" s="305"/>
      <c r="K2" s="305"/>
      <c r="L2" s="305"/>
      <c r="M2" s="306"/>
    </row>
    <row r="3" spans="1:13" ht="63" x14ac:dyDescent="0.25">
      <c r="A3" s="372"/>
      <c r="B3" s="64" t="s">
        <v>688</v>
      </c>
      <c r="C3" s="365" t="s">
        <v>1237</v>
      </c>
      <c r="D3" s="305"/>
      <c r="E3" s="305"/>
      <c r="F3" s="305"/>
      <c r="G3" s="305"/>
      <c r="H3" s="305"/>
      <c r="I3" s="305"/>
      <c r="J3" s="305"/>
      <c r="K3" s="305"/>
      <c r="L3" s="305"/>
      <c r="M3" s="306"/>
    </row>
    <row r="4" spans="1:13" ht="15.75" x14ac:dyDescent="0.25">
      <c r="A4" s="372"/>
      <c r="B4" s="65" t="s">
        <v>58</v>
      </c>
      <c r="C4" s="66" t="str">
        <f>'Plan de acción'!AY66</f>
        <v>Si</v>
      </c>
      <c r="D4" s="67"/>
      <c r="E4" s="68"/>
      <c r="F4" s="362" t="s">
        <v>59</v>
      </c>
      <c r="G4" s="306"/>
      <c r="H4" s="69">
        <f>'Plan de acción'!AZ66</f>
        <v>212</v>
      </c>
      <c r="I4" s="378"/>
      <c r="J4" s="357"/>
      <c r="K4" s="357"/>
      <c r="L4" s="357"/>
      <c r="M4" s="342"/>
    </row>
    <row r="5" spans="1:13" ht="31.5" x14ac:dyDescent="0.25">
      <c r="A5" s="372"/>
      <c r="B5" s="152" t="s">
        <v>593</v>
      </c>
      <c r="C5" s="364" t="s">
        <v>1227</v>
      </c>
      <c r="D5" s="305"/>
      <c r="E5" s="305"/>
      <c r="F5" s="305"/>
      <c r="G5" s="305"/>
      <c r="H5" s="305"/>
      <c r="I5" s="305"/>
      <c r="J5" s="305"/>
      <c r="K5" s="305"/>
      <c r="L5" s="305"/>
      <c r="M5" s="306"/>
    </row>
    <row r="6" spans="1:13" ht="15.75" x14ac:dyDescent="0.25">
      <c r="A6" s="372"/>
      <c r="B6" s="152" t="s">
        <v>595</v>
      </c>
      <c r="C6" s="364" t="s">
        <v>1228</v>
      </c>
      <c r="D6" s="305"/>
      <c r="E6" s="305"/>
      <c r="F6" s="305"/>
      <c r="G6" s="305"/>
      <c r="H6" s="305"/>
      <c r="I6" s="305"/>
      <c r="J6" s="305"/>
      <c r="K6" s="305"/>
      <c r="L6" s="305"/>
      <c r="M6" s="306"/>
    </row>
    <row r="7" spans="1:13" ht="15.75" x14ac:dyDescent="0.25">
      <c r="A7" s="372"/>
      <c r="B7" s="65" t="s">
        <v>597</v>
      </c>
      <c r="C7" s="365" t="str">
        <f>'Plan de acción'!FQ66</f>
        <v>Ambiente</v>
      </c>
      <c r="D7" s="309"/>
      <c r="E7" s="70"/>
      <c r="F7" s="70"/>
      <c r="G7" s="71"/>
      <c r="H7" s="72" t="s">
        <v>62</v>
      </c>
      <c r="I7" s="365" t="str">
        <f>'Plan de acción'!FR66</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1238</v>
      </c>
      <c r="D11" s="305"/>
      <c r="E11" s="305"/>
      <c r="F11" s="305"/>
      <c r="G11" s="305"/>
      <c r="H11" s="305"/>
      <c r="I11" s="305"/>
      <c r="J11" s="305"/>
      <c r="K11" s="305"/>
      <c r="L11" s="305"/>
      <c r="M11" s="306"/>
    </row>
    <row r="12" spans="1:13" ht="31.5" x14ac:dyDescent="0.25">
      <c r="A12" s="372"/>
      <c r="B12" s="65" t="s">
        <v>692</v>
      </c>
      <c r="C12" s="365" t="s">
        <v>1239</v>
      </c>
      <c r="D12" s="305"/>
      <c r="E12" s="305"/>
      <c r="F12" s="305"/>
      <c r="G12" s="305"/>
      <c r="H12" s="305"/>
      <c r="I12" s="305"/>
      <c r="J12" s="305"/>
      <c r="K12" s="305"/>
      <c r="L12" s="305"/>
      <c r="M12" s="306"/>
    </row>
    <row r="13" spans="1:13" ht="63" x14ac:dyDescent="0.25">
      <c r="A13" s="372"/>
      <c r="B13" s="65" t="s">
        <v>694</v>
      </c>
      <c r="C13" s="365" t="s">
        <v>1240</v>
      </c>
      <c r="D13" s="305"/>
      <c r="E13" s="305"/>
      <c r="F13" s="305"/>
      <c r="G13" s="305"/>
      <c r="H13" s="305"/>
      <c r="I13" s="305"/>
      <c r="J13" s="305"/>
      <c r="K13" s="305"/>
      <c r="L13" s="305"/>
      <c r="M13" s="306"/>
    </row>
    <row r="14" spans="1:13" ht="47.25" x14ac:dyDescent="0.25">
      <c r="A14" s="374"/>
      <c r="B14" s="63" t="s">
        <v>696</v>
      </c>
      <c r="C14" s="364" t="str">
        <f>'Plan de acción'!AU66</f>
        <v>13. Acción por el clima</v>
      </c>
      <c r="D14" s="306"/>
      <c r="E14" s="75" t="s">
        <v>697</v>
      </c>
      <c r="F14" s="365" t="str">
        <f>'Plan de acción'!AV66</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acción'!AW66</f>
        <v>Ambiental</v>
      </c>
      <c r="D15" s="305"/>
      <c r="E15" s="305"/>
      <c r="F15" s="305"/>
      <c r="G15" s="305"/>
      <c r="H15" s="305"/>
      <c r="I15" s="305"/>
      <c r="J15" s="305"/>
      <c r="K15" s="305"/>
      <c r="L15" s="305"/>
      <c r="M15" s="306"/>
    </row>
    <row r="16" spans="1:13" ht="15.75" x14ac:dyDescent="0.25">
      <c r="A16" s="372"/>
      <c r="B16" s="65" t="s">
        <v>698</v>
      </c>
      <c r="C16" s="365" t="str">
        <f>'Plan de acción'!AS66</f>
        <v>Sumatoria de documentos de escenarios de proyección de emisiones de gases de efecto invernadero actualizados</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617</v>
      </c>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700</v>
      </c>
      <c r="M25" s="86"/>
    </row>
    <row r="26" spans="1:13" ht="15.75" x14ac:dyDescent="0.25">
      <c r="A26" s="372"/>
      <c r="B26" s="300"/>
      <c r="C26" s="79" t="s">
        <v>624</v>
      </c>
      <c r="D26" s="83"/>
      <c r="E26" s="84"/>
      <c r="F26" s="79" t="s">
        <v>625</v>
      </c>
      <c r="G26" s="83"/>
      <c r="H26" s="84"/>
      <c r="I26" s="79" t="s">
        <v>701</v>
      </c>
      <c r="J26" s="82" t="s">
        <v>617</v>
      </c>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acción'!BA66</f>
        <v>ND</v>
      </c>
      <c r="E29" s="47"/>
      <c r="F29" s="79" t="s">
        <v>628</v>
      </c>
      <c r="G29" s="85" t="str">
        <f>'Plan de acción'!BB66</f>
        <v>ND</v>
      </c>
      <c r="H29" s="47"/>
      <c r="I29" s="79" t="s">
        <v>629</v>
      </c>
      <c r="J29" s="366" t="s">
        <v>117</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50">
        <f>'Plan de acción'!BE66</f>
        <v>0</v>
      </c>
      <c r="E36" s="50">
        <v>2023</v>
      </c>
      <c r="F36" s="50">
        <f>'Plan de acción'!BF66</f>
        <v>1</v>
      </c>
      <c r="G36" s="50">
        <v>2024</v>
      </c>
      <c r="H36" s="50">
        <f>'Plan de acción'!BG66</f>
        <v>0</v>
      </c>
      <c r="I36" s="50">
        <v>2025</v>
      </c>
      <c r="J36" s="50">
        <f>'Plan de acción'!BH66</f>
        <v>1</v>
      </c>
      <c r="K36" s="50">
        <v>2026</v>
      </c>
      <c r="L36" s="50">
        <f>'Plan de acción'!BI66</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50">
        <f>'Plan de acción'!BJ66</f>
        <v>1</v>
      </c>
      <c r="E38" s="50">
        <v>2028</v>
      </c>
      <c r="F38" s="50">
        <f>'Plan de acción'!BK66</f>
        <v>0</v>
      </c>
      <c r="G38" s="50">
        <v>2029</v>
      </c>
      <c r="H38" s="50">
        <f>'Plan de acción'!BL66</f>
        <v>1</v>
      </c>
      <c r="I38" s="50">
        <v>2030</v>
      </c>
      <c r="J38" s="50">
        <f>'Plan de acción'!BM66</f>
        <v>0</v>
      </c>
      <c r="K38" s="50">
        <v>2031</v>
      </c>
      <c r="L38" s="50">
        <f>'Plan de acción'!BN66</f>
        <v>1</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50">
        <f>'Plan de acción'!BO66</f>
        <v>0</v>
      </c>
      <c r="E40" s="50">
        <v>2033</v>
      </c>
      <c r="F40" s="50">
        <f>'Plan de acción'!BP66</f>
        <v>1</v>
      </c>
      <c r="G40" s="50">
        <v>2034</v>
      </c>
      <c r="H40" s="50">
        <f>'Plan de acción'!BQ66</f>
        <v>0</v>
      </c>
      <c r="I40" s="50">
        <v>2035</v>
      </c>
      <c r="J40" s="50">
        <f>'Plan de acción'!BR66</f>
        <v>1</v>
      </c>
      <c r="K40" s="50">
        <v>2036</v>
      </c>
      <c r="L40" s="50">
        <f>'Plan de acción'!BS6</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50">
        <f>'Plan de acción'!BT66</f>
        <v>1</v>
      </c>
      <c r="E42" s="50">
        <v>2038</v>
      </c>
      <c r="F42" s="50">
        <f>'Plan de acción'!BU66</f>
        <v>0</v>
      </c>
      <c r="G42" s="50">
        <v>2039</v>
      </c>
      <c r="H42" s="50">
        <f>'Plan de acción'!BV66</f>
        <v>1</v>
      </c>
      <c r="I42" s="50">
        <v>2040</v>
      </c>
      <c r="J42" s="50">
        <f>'Plan de acción'!BW66</f>
        <v>0</v>
      </c>
      <c r="K42" s="50">
        <v>2041</v>
      </c>
      <c r="L42" s="50">
        <f>'Plan de acción'!BX66</f>
        <v>1</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50">
        <f>'Plan de acción'!BY66</f>
        <v>0</v>
      </c>
      <c r="E44" s="50">
        <v>2043</v>
      </c>
      <c r="F44" s="50">
        <f>'Plan de acción'!BZ66</f>
        <v>1</v>
      </c>
      <c r="G44" s="50">
        <v>2044</v>
      </c>
      <c r="H44" s="50">
        <f>'Plan de acción'!CA66</f>
        <v>0</v>
      </c>
      <c r="I44" s="50">
        <v>2045</v>
      </c>
      <c r="J44" s="50">
        <f>'Plan de acción'!CB66</f>
        <v>1</v>
      </c>
      <c r="K44" s="50">
        <v>2046</v>
      </c>
      <c r="L44" s="50">
        <f>'Plan de acción'!CC66</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50">
        <f>'Plan de acción'!CD66</f>
        <v>1</v>
      </c>
      <c r="E46" s="50">
        <v>2048</v>
      </c>
      <c r="F46" s="50">
        <f>'Plan de acción'!CE66</f>
        <v>0</v>
      </c>
      <c r="G46" s="50">
        <v>2049</v>
      </c>
      <c r="H46" s="50">
        <f>'Plan de acción'!CF66</f>
        <v>1</v>
      </c>
      <c r="I46" s="50">
        <v>2050</v>
      </c>
      <c r="J46" s="50"/>
      <c r="K46" s="50"/>
      <c r="L46" s="400">
        <f>'Plan de acción'!CG66</f>
        <v>14</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1241</v>
      </c>
      <c r="D52" s="305"/>
      <c r="E52" s="305"/>
      <c r="F52" s="305"/>
      <c r="G52" s="305"/>
      <c r="H52" s="305"/>
      <c r="I52" s="305"/>
      <c r="J52" s="305"/>
      <c r="K52" s="305"/>
      <c r="L52" s="305"/>
      <c r="M52" s="306"/>
    </row>
    <row r="53" spans="1:13" ht="31.5" x14ac:dyDescent="0.25">
      <c r="A53" s="372"/>
      <c r="B53" s="65" t="s">
        <v>704</v>
      </c>
      <c r="C53" s="365" t="s">
        <v>1242</v>
      </c>
      <c r="D53" s="305"/>
      <c r="E53" s="305"/>
      <c r="F53" s="305"/>
      <c r="G53" s="305"/>
      <c r="H53" s="305"/>
      <c r="I53" s="305"/>
      <c r="J53" s="305"/>
      <c r="K53" s="305"/>
      <c r="L53" s="305"/>
      <c r="M53" s="306"/>
    </row>
    <row r="54" spans="1:13" ht="15.75" x14ac:dyDescent="0.25">
      <c r="A54" s="372"/>
      <c r="B54" s="65" t="s">
        <v>672</v>
      </c>
      <c r="C54" s="365">
        <v>90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acción'!FT66</f>
        <v>Javier Eduardo Rojas Cala</v>
      </c>
      <c r="D56" s="305"/>
      <c r="E56" s="305"/>
      <c r="F56" s="305"/>
      <c r="G56" s="305"/>
      <c r="H56" s="305"/>
      <c r="I56" s="305"/>
      <c r="J56" s="305"/>
      <c r="K56" s="305"/>
      <c r="L56" s="305"/>
      <c r="M56" s="306"/>
    </row>
    <row r="57" spans="1:13" ht="15.75" x14ac:dyDescent="0.25">
      <c r="A57" s="372"/>
      <c r="B57" s="105" t="s">
        <v>676</v>
      </c>
      <c r="C57" s="365" t="s">
        <v>1442</v>
      </c>
      <c r="D57" s="305"/>
      <c r="E57" s="305"/>
      <c r="F57" s="305"/>
      <c r="G57" s="305"/>
      <c r="H57" s="305"/>
      <c r="I57" s="305"/>
      <c r="J57" s="305"/>
      <c r="K57" s="305"/>
      <c r="L57" s="305"/>
      <c r="M57" s="306"/>
    </row>
    <row r="58" spans="1:13" ht="15.75" x14ac:dyDescent="0.25">
      <c r="A58" s="372"/>
      <c r="B58" s="105" t="s">
        <v>678</v>
      </c>
      <c r="C58" s="365" t="str">
        <f>'Plan de acción'!FR66</f>
        <v>Secretaría Distrital de Ambiente</v>
      </c>
      <c r="D58" s="305"/>
      <c r="E58" s="305"/>
      <c r="F58" s="305"/>
      <c r="G58" s="305"/>
      <c r="H58" s="305"/>
      <c r="I58" s="305"/>
      <c r="J58" s="305"/>
      <c r="K58" s="305"/>
      <c r="L58" s="305"/>
      <c r="M58" s="306"/>
    </row>
    <row r="59" spans="1:13" ht="15.75" x14ac:dyDescent="0.25">
      <c r="A59" s="372"/>
      <c r="B59" s="106" t="s">
        <v>679</v>
      </c>
      <c r="C59" s="365" t="str">
        <f>'Plan de acción'!FS66</f>
        <v>Dirección de Planeación y Sistemas de Información Ambiental</v>
      </c>
      <c r="D59" s="305"/>
      <c r="E59" s="305"/>
      <c r="F59" s="305"/>
      <c r="G59" s="305"/>
      <c r="H59" s="305"/>
      <c r="I59" s="305"/>
      <c r="J59" s="305"/>
      <c r="K59" s="305"/>
      <c r="L59" s="305"/>
      <c r="M59" s="306"/>
    </row>
    <row r="60" spans="1:13" ht="15.75" x14ac:dyDescent="0.25">
      <c r="A60" s="372"/>
      <c r="B60" s="105" t="s">
        <v>680</v>
      </c>
      <c r="C60" s="381" t="str">
        <f>'Plan de acción'!FV66</f>
        <v>Javier.rojasc@ambientebogota.gov.co</v>
      </c>
      <c r="D60" s="305"/>
      <c r="E60" s="305"/>
      <c r="F60" s="305"/>
      <c r="G60" s="305"/>
      <c r="H60" s="305"/>
      <c r="I60" s="305"/>
      <c r="J60" s="305"/>
      <c r="K60" s="305"/>
      <c r="L60" s="305"/>
      <c r="M60" s="306"/>
    </row>
    <row r="61" spans="1:13" ht="15.75" x14ac:dyDescent="0.25">
      <c r="A61" s="373"/>
      <c r="B61" s="105" t="s">
        <v>681</v>
      </c>
      <c r="C61" s="365">
        <f>'Plan de acción'!FU66</f>
        <v>3778913</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3C47D"/>
    <outlinePr summaryBelow="0" summaryRight="0"/>
  </sheetPr>
  <dimension ref="A1:M65"/>
  <sheetViews>
    <sheetView topLeftCell="B48" zoomScale="90" zoomScaleNormal="90" workbookViewId="0">
      <selection activeCell="C57" sqref="C57:M57"/>
    </sheetView>
  </sheetViews>
  <sheetFormatPr baseColWidth="10" defaultColWidth="11.25" defaultRowHeight="15" customHeight="1" x14ac:dyDescent="0.25"/>
  <cols>
    <col min="1" max="1" width="16.5" customWidth="1"/>
    <col min="2" max="2" width="15.125" customWidth="1"/>
    <col min="3" max="3" width="11.125" customWidth="1"/>
    <col min="4" max="4" width="9.5" customWidth="1"/>
    <col min="5" max="5" width="8.75" customWidth="1"/>
    <col min="6" max="7" width="9.5" customWidth="1"/>
    <col min="8" max="8" width="9.125" customWidth="1"/>
    <col min="9" max="9" width="9" customWidth="1"/>
    <col min="10" max="10" width="8.75" customWidth="1"/>
    <col min="11" max="11" width="7.75" customWidth="1"/>
    <col min="12" max="12" width="10.375" customWidth="1"/>
    <col min="13" max="26" width="11.125" customWidth="1"/>
  </cols>
  <sheetData>
    <row r="1" spans="1:13" ht="15.75" x14ac:dyDescent="0.25">
      <c r="A1" s="61"/>
      <c r="B1" s="375" t="s">
        <v>1243</v>
      </c>
      <c r="C1" s="305"/>
      <c r="D1" s="305"/>
      <c r="E1" s="305"/>
      <c r="F1" s="305"/>
      <c r="G1" s="305"/>
      <c r="H1" s="305"/>
      <c r="I1" s="305"/>
      <c r="J1" s="305"/>
      <c r="K1" s="305"/>
      <c r="L1" s="305"/>
      <c r="M1" s="306"/>
    </row>
    <row r="2" spans="1:13" ht="31.5" x14ac:dyDescent="0.25">
      <c r="A2" s="371" t="s">
        <v>588</v>
      </c>
      <c r="B2" s="63" t="s">
        <v>589</v>
      </c>
      <c r="C2" s="365" t="str">
        <f>'Plan de acción'!AR67</f>
        <v>Porcentaje de desarrollo e implementación de la estrategia de seguimiento de la transición tecnológica a través del monitoreo de Black Carbon</v>
      </c>
      <c r="D2" s="305"/>
      <c r="E2" s="305"/>
      <c r="F2" s="305"/>
      <c r="G2" s="305"/>
      <c r="H2" s="305"/>
      <c r="I2" s="305"/>
      <c r="J2" s="305"/>
      <c r="K2" s="305"/>
      <c r="L2" s="305"/>
      <c r="M2" s="306"/>
    </row>
    <row r="3" spans="1:13" ht="126.75" customHeight="1" x14ac:dyDescent="0.25">
      <c r="A3" s="372"/>
      <c r="B3" s="64" t="s">
        <v>688</v>
      </c>
      <c r="C3" s="365" t="s">
        <v>1244</v>
      </c>
      <c r="D3" s="305"/>
      <c r="E3" s="305"/>
      <c r="F3" s="305"/>
      <c r="G3" s="305"/>
      <c r="H3" s="305"/>
      <c r="I3" s="305"/>
      <c r="J3" s="305"/>
      <c r="K3" s="305"/>
      <c r="L3" s="305"/>
      <c r="M3" s="306"/>
    </row>
    <row r="4" spans="1:13" ht="31.5" x14ac:dyDescent="0.25">
      <c r="A4" s="372"/>
      <c r="B4" s="65" t="s">
        <v>58</v>
      </c>
      <c r="C4" s="66" t="str">
        <f>'Plan de acción'!AY67</f>
        <v>Si</v>
      </c>
      <c r="D4" s="67"/>
      <c r="E4" s="68"/>
      <c r="F4" s="362" t="s">
        <v>59</v>
      </c>
      <c r="G4" s="306"/>
      <c r="H4" s="69">
        <f>'Plan de acción'!AZ67</f>
        <v>212</v>
      </c>
      <c r="I4" s="358"/>
      <c r="J4" s="357"/>
      <c r="K4" s="357"/>
      <c r="L4" s="357"/>
      <c r="M4" s="342"/>
    </row>
    <row r="5" spans="1:13" ht="31.5" x14ac:dyDescent="0.25">
      <c r="A5" s="372"/>
      <c r="B5" s="65" t="s">
        <v>593</v>
      </c>
      <c r="C5" s="364" t="s">
        <v>782</v>
      </c>
      <c r="D5" s="305"/>
      <c r="E5" s="305"/>
      <c r="F5" s="305"/>
      <c r="G5" s="305"/>
      <c r="H5" s="305"/>
      <c r="I5" s="305"/>
      <c r="J5" s="305"/>
      <c r="K5" s="305"/>
      <c r="L5" s="305"/>
      <c r="M5" s="306"/>
    </row>
    <row r="6" spans="1:13" ht="15.75" x14ac:dyDescent="0.25">
      <c r="A6" s="372"/>
      <c r="B6" s="65" t="s">
        <v>595</v>
      </c>
      <c r="C6" s="364" t="s">
        <v>783</v>
      </c>
      <c r="D6" s="305"/>
      <c r="E6" s="305"/>
      <c r="F6" s="305"/>
      <c r="G6" s="305"/>
      <c r="H6" s="305"/>
      <c r="I6" s="305"/>
      <c r="J6" s="305"/>
      <c r="K6" s="305"/>
      <c r="L6" s="305"/>
      <c r="M6" s="306"/>
    </row>
    <row r="7" spans="1:13" ht="31.5" x14ac:dyDescent="0.25">
      <c r="A7" s="372"/>
      <c r="B7" s="65" t="s">
        <v>597</v>
      </c>
      <c r="C7" s="365" t="str">
        <f>'Plan de acción'!FQ67</f>
        <v>Ambiente</v>
      </c>
      <c r="D7" s="309"/>
      <c r="E7" s="70"/>
      <c r="F7" s="70"/>
      <c r="G7" s="71"/>
      <c r="H7" s="72" t="s">
        <v>62</v>
      </c>
      <c r="I7" s="365" t="str">
        <f>'Plan de acción'!FR67</f>
        <v>Secretaría Distrital de Ambiente</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52.5" customHeight="1" x14ac:dyDescent="0.25">
      <c r="A11" s="372"/>
      <c r="B11" s="65" t="s">
        <v>603</v>
      </c>
      <c r="C11" s="365" t="s">
        <v>1245</v>
      </c>
      <c r="D11" s="305"/>
      <c r="E11" s="305"/>
      <c r="F11" s="305"/>
      <c r="G11" s="305"/>
      <c r="H11" s="305"/>
      <c r="I11" s="305"/>
      <c r="J11" s="305"/>
      <c r="K11" s="305"/>
      <c r="L11" s="305"/>
      <c r="M11" s="306"/>
    </row>
    <row r="12" spans="1:13" ht="195" customHeight="1" x14ac:dyDescent="0.25">
      <c r="A12" s="372"/>
      <c r="B12" s="65" t="s">
        <v>692</v>
      </c>
      <c r="C12" s="476" t="s">
        <v>1246</v>
      </c>
      <c r="D12" s="305"/>
      <c r="E12" s="305"/>
      <c r="F12" s="305"/>
      <c r="G12" s="305"/>
      <c r="H12" s="305"/>
      <c r="I12" s="305"/>
      <c r="J12" s="305"/>
      <c r="K12" s="305"/>
      <c r="L12" s="305"/>
      <c r="M12" s="306"/>
    </row>
    <row r="13" spans="1:13" ht="94.5" x14ac:dyDescent="0.25">
      <c r="A13" s="372"/>
      <c r="B13" s="65" t="s">
        <v>694</v>
      </c>
      <c r="C13" s="365" t="s">
        <v>786</v>
      </c>
      <c r="D13" s="305"/>
      <c r="E13" s="305"/>
      <c r="F13" s="305"/>
      <c r="G13" s="305"/>
      <c r="H13" s="305"/>
      <c r="I13" s="305"/>
      <c r="J13" s="305"/>
      <c r="K13" s="305"/>
      <c r="L13" s="305"/>
      <c r="M13" s="306"/>
    </row>
    <row r="14" spans="1:13" ht="47.25" x14ac:dyDescent="0.25">
      <c r="A14" s="374"/>
      <c r="B14" s="63" t="s">
        <v>696</v>
      </c>
      <c r="C14" s="364" t="str">
        <f>'Plan de acción'!AU67</f>
        <v>13. Acción por el clima</v>
      </c>
      <c r="D14" s="306"/>
      <c r="E14" s="75" t="s">
        <v>697</v>
      </c>
      <c r="F14" s="365" t="str">
        <f>'Plan de acción'!AV67</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acción'!AW67</f>
        <v>Ambiental
 Territorial</v>
      </c>
      <c r="D15" s="305"/>
      <c r="E15" s="305"/>
      <c r="F15" s="305"/>
      <c r="G15" s="305"/>
      <c r="H15" s="305"/>
      <c r="I15" s="305"/>
      <c r="J15" s="305"/>
      <c r="K15" s="305"/>
      <c r="L15" s="305"/>
      <c r="M15" s="306"/>
    </row>
    <row r="16" spans="1:13" ht="31.5" x14ac:dyDescent="0.25">
      <c r="A16" s="372"/>
      <c r="B16" s="65" t="s">
        <v>698</v>
      </c>
      <c r="C16" s="365" t="str">
        <f>'Plan de acción'!AS67</f>
        <v>(Actividades de la estrategia desarrolladas y ejecutadas / actividades propuestas para la estrategia)*100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376" t="s">
        <v>1067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31.5" x14ac:dyDescent="0.25">
      <c r="A29" s="372"/>
      <c r="B29" s="63"/>
      <c r="C29" s="91" t="s">
        <v>627</v>
      </c>
      <c r="D29" s="92">
        <f>'Plan de acción'!BA67</f>
        <v>0</v>
      </c>
      <c r="E29" s="47"/>
      <c r="F29" s="79" t="s">
        <v>628</v>
      </c>
      <c r="G29" s="85">
        <v>2022</v>
      </c>
      <c r="H29" s="47"/>
      <c r="I29" s="79" t="s">
        <v>629</v>
      </c>
      <c r="J29" s="366" t="s">
        <v>1247</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acción'!BE67</f>
        <v>0.1</v>
      </c>
      <c r="E36" s="50">
        <v>2023</v>
      </c>
      <c r="F36" s="112">
        <f>'Plan de acción'!BF67</f>
        <v>0.2</v>
      </c>
      <c r="G36" s="50">
        <v>2024</v>
      </c>
      <c r="H36" s="112">
        <f>'Plan de acción'!BG67</f>
        <v>0.3</v>
      </c>
      <c r="I36" s="50">
        <v>2025</v>
      </c>
      <c r="J36" s="112">
        <f>'Plan de acción'!BH67</f>
        <v>0.5</v>
      </c>
      <c r="K36" s="50">
        <v>2026</v>
      </c>
      <c r="L36" s="112">
        <f>'Plan de acción'!BI67</f>
        <v>0.7</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acción'!BJ67</f>
        <v>0.8</v>
      </c>
      <c r="E38" s="50">
        <v>2028</v>
      </c>
      <c r="F38" s="112">
        <f>'Plan de acción'!BK67</f>
        <v>0.9</v>
      </c>
      <c r="G38" s="50">
        <v>2029</v>
      </c>
      <c r="H38" s="112">
        <f>'Plan de acción'!BL67</f>
        <v>1</v>
      </c>
      <c r="I38" s="50">
        <v>2030</v>
      </c>
      <c r="J38" s="112">
        <f>'Plan de acción'!BM67</f>
        <v>0</v>
      </c>
      <c r="K38" s="50">
        <v>2031</v>
      </c>
      <c r="L38" s="112">
        <f>'Plan de acción'!BN67</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acción'!BO67</f>
        <v>0</v>
      </c>
      <c r="E40" s="50">
        <v>2033</v>
      </c>
      <c r="F40" s="112">
        <f>'Plan de acción'!BP67</f>
        <v>0</v>
      </c>
      <c r="G40" s="50">
        <v>2034</v>
      </c>
      <c r="H40" s="112">
        <f>'Plan de acción'!BQ67</f>
        <v>0</v>
      </c>
      <c r="I40" s="50">
        <v>2035</v>
      </c>
      <c r="J40" s="112">
        <f>'Plan de acción'!BR67</f>
        <v>0</v>
      </c>
      <c r="K40" s="50">
        <v>2036</v>
      </c>
      <c r="L40" s="112">
        <f>'Plan de acción'!BS67</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acción'!BT67</f>
        <v>0</v>
      </c>
      <c r="E42" s="50">
        <v>2038</v>
      </c>
      <c r="F42" s="112">
        <f>'Plan de acción'!BU67</f>
        <v>0</v>
      </c>
      <c r="G42" s="50">
        <v>2039</v>
      </c>
      <c r="H42" s="112">
        <f>'Plan de acción'!BV67</f>
        <v>0</v>
      </c>
      <c r="I42" s="50">
        <v>2040</v>
      </c>
      <c r="J42" s="112">
        <f>'Plan de acción'!BW67</f>
        <v>0</v>
      </c>
      <c r="K42" s="50">
        <v>2041</v>
      </c>
      <c r="L42" s="112">
        <f>'Plan de acción'!BX67</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acción'!BY67</f>
        <v>0</v>
      </c>
      <c r="E44" s="50">
        <v>2043</v>
      </c>
      <c r="F44" s="112">
        <f>'Plan de acción'!BZ67</f>
        <v>0</v>
      </c>
      <c r="G44" s="50">
        <v>2044</v>
      </c>
      <c r="H44" s="112">
        <f>'Plan de acción'!CA67</f>
        <v>0</v>
      </c>
      <c r="I44" s="50">
        <v>2045</v>
      </c>
      <c r="J44" s="112">
        <f>'Plan de acción'!CB67</f>
        <v>0</v>
      </c>
      <c r="K44" s="50">
        <v>2046</v>
      </c>
      <c r="L44" s="112">
        <f>'Plan de acción'!CC67</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acción'!CD67</f>
        <v>0</v>
      </c>
      <c r="E46" s="50">
        <v>2048</v>
      </c>
      <c r="F46" s="112">
        <f>'Plan de acción'!CE67</f>
        <v>0</v>
      </c>
      <c r="G46" s="50">
        <v>2049</v>
      </c>
      <c r="H46" s="112">
        <f>'Plan de acción'!CF67</f>
        <v>0</v>
      </c>
      <c r="I46" s="50">
        <v>2050</v>
      </c>
      <c r="J46" s="112"/>
      <c r="K46" s="50"/>
      <c r="L46" s="384">
        <f>'Plan de acción'!CG67</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1248</v>
      </c>
      <c r="H49" s="318"/>
      <c r="I49" s="318"/>
      <c r="J49" s="311"/>
      <c r="K49" s="101" t="s">
        <v>668</v>
      </c>
      <c r="L49" s="368"/>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51" customHeight="1" x14ac:dyDescent="0.25">
      <c r="A52" s="372"/>
      <c r="B52" s="65" t="s">
        <v>669</v>
      </c>
      <c r="C52" s="365" t="s">
        <v>1249</v>
      </c>
      <c r="D52" s="305"/>
      <c r="E52" s="305"/>
      <c r="F52" s="305"/>
      <c r="G52" s="305"/>
      <c r="H52" s="305"/>
      <c r="I52" s="305"/>
      <c r="J52" s="305"/>
      <c r="K52" s="305"/>
      <c r="L52" s="305"/>
      <c r="M52" s="306"/>
    </row>
    <row r="53" spans="1:13" ht="31.5" x14ac:dyDescent="0.25">
      <c r="A53" s="372"/>
      <c r="B53" s="65" t="s">
        <v>704</v>
      </c>
      <c r="C53" s="365" t="s">
        <v>1247</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31.5" x14ac:dyDescent="0.25">
      <c r="A56" s="371" t="s">
        <v>674</v>
      </c>
      <c r="B56" s="105" t="s">
        <v>675</v>
      </c>
      <c r="C56" s="365" t="str">
        <f>'Plan de acción'!FT67</f>
        <v>Andrea Corzo Álvarez</v>
      </c>
      <c r="D56" s="305"/>
      <c r="E56" s="305"/>
      <c r="F56" s="305"/>
      <c r="G56" s="305"/>
      <c r="H56" s="305"/>
      <c r="I56" s="305"/>
      <c r="J56" s="305"/>
      <c r="K56" s="305"/>
      <c r="L56" s="305"/>
      <c r="M56" s="306"/>
    </row>
    <row r="57" spans="1:13" ht="15.75" x14ac:dyDescent="0.25">
      <c r="A57" s="372"/>
      <c r="B57" s="105" t="s">
        <v>676</v>
      </c>
      <c r="C57" s="365" t="s">
        <v>1443</v>
      </c>
      <c r="D57" s="305"/>
      <c r="E57" s="305"/>
      <c r="F57" s="305"/>
      <c r="G57" s="305"/>
      <c r="H57" s="305"/>
      <c r="I57" s="305"/>
      <c r="J57" s="305"/>
      <c r="K57" s="305"/>
      <c r="L57" s="305"/>
      <c r="M57" s="306"/>
    </row>
    <row r="58" spans="1:13" ht="15.75" x14ac:dyDescent="0.25">
      <c r="A58" s="372"/>
      <c r="B58" s="105" t="s">
        <v>678</v>
      </c>
      <c r="C58" s="365" t="str">
        <f>'Plan de acción'!FR67</f>
        <v>Secretaría Distrital de Ambiente</v>
      </c>
      <c r="D58" s="305"/>
      <c r="E58" s="305"/>
      <c r="F58" s="305"/>
      <c r="G58" s="305"/>
      <c r="H58" s="305"/>
      <c r="I58" s="305"/>
      <c r="J58" s="305"/>
      <c r="K58" s="305"/>
      <c r="L58" s="305"/>
      <c r="M58" s="306"/>
    </row>
    <row r="59" spans="1:13" ht="15.75" x14ac:dyDescent="0.25">
      <c r="A59" s="372"/>
      <c r="B59" s="106" t="s">
        <v>679</v>
      </c>
      <c r="C59" s="365" t="str">
        <f>'Plan de acción'!FS67</f>
        <v>Subdirección de Calidad del Aire Auditiva y Visual</v>
      </c>
      <c r="D59" s="305"/>
      <c r="E59" s="305"/>
      <c r="F59" s="305"/>
      <c r="G59" s="305"/>
      <c r="H59" s="305"/>
      <c r="I59" s="305"/>
      <c r="J59" s="305"/>
      <c r="K59" s="305"/>
      <c r="L59" s="305"/>
      <c r="M59" s="306"/>
    </row>
    <row r="60" spans="1:13" ht="31.5" x14ac:dyDescent="0.25">
      <c r="A60" s="372"/>
      <c r="B60" s="105" t="s">
        <v>680</v>
      </c>
      <c r="C60" s="370" t="str">
        <f>'Plan de acción'!FV67</f>
        <v>andrea.corzo@ambientebogota.gov.co</v>
      </c>
      <c r="D60" s="305"/>
      <c r="E60" s="305"/>
      <c r="F60" s="305"/>
      <c r="G60" s="305"/>
      <c r="H60" s="305"/>
      <c r="I60" s="305"/>
      <c r="J60" s="305"/>
      <c r="K60" s="305"/>
      <c r="L60" s="305"/>
      <c r="M60" s="306"/>
    </row>
    <row r="61" spans="1:13" ht="15.75" x14ac:dyDescent="0.25">
      <c r="A61" s="373"/>
      <c r="B61" s="105" t="s">
        <v>681</v>
      </c>
      <c r="C61" s="365">
        <f>'Plan de acción'!FU67</f>
        <v>3778916</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t="s">
        <v>1250</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3C47D"/>
    <outlinePr summaryBelow="0" summaryRight="0"/>
  </sheetPr>
  <dimension ref="A1:M65"/>
  <sheetViews>
    <sheetView topLeftCell="A49" zoomScale="90" zoomScaleNormal="90" workbookViewId="0">
      <selection activeCell="C61" sqref="C61:M61"/>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1251</v>
      </c>
      <c r="C1" s="305"/>
      <c r="D1" s="305"/>
      <c r="E1" s="305"/>
      <c r="F1" s="305"/>
      <c r="G1" s="305"/>
      <c r="H1" s="305"/>
      <c r="I1" s="305"/>
      <c r="J1" s="305"/>
      <c r="K1" s="305"/>
      <c r="L1" s="305"/>
      <c r="M1" s="306"/>
    </row>
    <row r="2" spans="1:13" ht="38.25" customHeight="1" x14ac:dyDescent="0.25">
      <c r="A2" s="371" t="s">
        <v>588</v>
      </c>
      <c r="B2" s="63" t="s">
        <v>589</v>
      </c>
      <c r="C2" s="365" t="str">
        <f>'Plan de acción'!AR68</f>
        <v>Porcentaje de avance en la planeación, implementación y operación de un sistema de monitoreo y alerta temprana de calidad del aire que incluya los efectos del cambio climático.</v>
      </c>
      <c r="D2" s="305"/>
      <c r="E2" s="305"/>
      <c r="F2" s="305"/>
      <c r="G2" s="305"/>
      <c r="H2" s="305"/>
      <c r="I2" s="305"/>
      <c r="J2" s="305"/>
      <c r="K2" s="305"/>
      <c r="L2" s="305"/>
      <c r="M2" s="306"/>
    </row>
    <row r="3" spans="1:13" ht="63" x14ac:dyDescent="0.25">
      <c r="A3" s="372"/>
      <c r="B3" s="64" t="s">
        <v>688</v>
      </c>
      <c r="C3" s="365" t="s">
        <v>1252</v>
      </c>
      <c r="D3" s="305"/>
      <c r="E3" s="305"/>
      <c r="F3" s="305"/>
      <c r="G3" s="305"/>
      <c r="H3" s="305"/>
      <c r="I3" s="305"/>
      <c r="J3" s="305"/>
      <c r="K3" s="305"/>
      <c r="L3" s="305"/>
      <c r="M3" s="306"/>
    </row>
    <row r="4" spans="1:13" ht="15.75" x14ac:dyDescent="0.25">
      <c r="A4" s="372"/>
      <c r="B4" s="65" t="s">
        <v>58</v>
      </c>
      <c r="C4" s="66" t="str">
        <f>'Plan de acción'!AY68</f>
        <v>Si</v>
      </c>
      <c r="D4" s="67"/>
      <c r="E4" s="68"/>
      <c r="F4" s="362" t="s">
        <v>59</v>
      </c>
      <c r="G4" s="306"/>
      <c r="H4" s="69">
        <f>'Plan de acción'!AZ68</f>
        <v>272</v>
      </c>
      <c r="I4" s="378"/>
      <c r="J4" s="357"/>
      <c r="K4" s="357"/>
      <c r="L4" s="357"/>
      <c r="M4" s="342"/>
    </row>
    <row r="5" spans="1:13" ht="31.5" x14ac:dyDescent="0.25">
      <c r="A5" s="372"/>
      <c r="B5" s="65" t="s">
        <v>593</v>
      </c>
      <c r="C5" s="364" t="s">
        <v>1253</v>
      </c>
      <c r="D5" s="305"/>
      <c r="E5" s="305"/>
      <c r="F5" s="305"/>
      <c r="G5" s="305"/>
      <c r="H5" s="305"/>
      <c r="I5" s="305"/>
      <c r="J5" s="305"/>
      <c r="K5" s="305"/>
      <c r="L5" s="305"/>
      <c r="M5" s="306"/>
    </row>
    <row r="6" spans="1:13" ht="15.75" x14ac:dyDescent="0.25">
      <c r="A6" s="372"/>
      <c r="B6" s="65" t="s">
        <v>595</v>
      </c>
      <c r="C6" s="364" t="s">
        <v>1254</v>
      </c>
      <c r="D6" s="305"/>
      <c r="E6" s="305"/>
      <c r="F6" s="305"/>
      <c r="G6" s="305"/>
      <c r="H6" s="305"/>
      <c r="I6" s="305"/>
      <c r="J6" s="305"/>
      <c r="K6" s="305"/>
      <c r="L6" s="305"/>
      <c r="M6" s="306"/>
    </row>
    <row r="7" spans="1:13" ht="15.75" x14ac:dyDescent="0.25">
      <c r="A7" s="372"/>
      <c r="B7" s="65" t="s">
        <v>597</v>
      </c>
      <c r="C7" s="365" t="str">
        <f>'Plan de acción'!FQ68</f>
        <v>Ambiente</v>
      </c>
      <c r="D7" s="309"/>
      <c r="E7" s="70"/>
      <c r="F7" s="70"/>
      <c r="G7" s="71"/>
      <c r="H7" s="72" t="s">
        <v>62</v>
      </c>
      <c r="I7" s="365" t="str">
        <f>'Plan de acción'!FR68</f>
        <v>Secretaría Distrital de Ambiente</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1255</v>
      </c>
      <c r="D11" s="305"/>
      <c r="E11" s="305"/>
      <c r="F11" s="305"/>
      <c r="G11" s="305"/>
      <c r="H11" s="305"/>
      <c r="I11" s="305"/>
      <c r="J11" s="305"/>
      <c r="K11" s="305"/>
      <c r="L11" s="305"/>
      <c r="M11" s="306"/>
    </row>
    <row r="12" spans="1:13" ht="31.5" x14ac:dyDescent="0.25">
      <c r="A12" s="372"/>
      <c r="B12" s="65" t="s">
        <v>692</v>
      </c>
      <c r="C12" s="365" t="s">
        <v>1256</v>
      </c>
      <c r="D12" s="305"/>
      <c r="E12" s="305"/>
      <c r="F12" s="305"/>
      <c r="G12" s="305"/>
      <c r="H12" s="305"/>
      <c r="I12" s="305"/>
      <c r="J12" s="305"/>
      <c r="K12" s="305"/>
      <c r="L12" s="305"/>
      <c r="M12" s="306"/>
    </row>
    <row r="13" spans="1:13" ht="63" x14ac:dyDescent="0.25">
      <c r="A13" s="372"/>
      <c r="B13" s="65" t="s">
        <v>694</v>
      </c>
      <c r="C13" s="365" t="s">
        <v>1257</v>
      </c>
      <c r="D13" s="305"/>
      <c r="E13" s="305"/>
      <c r="F13" s="305"/>
      <c r="G13" s="305"/>
      <c r="H13" s="305"/>
      <c r="I13" s="305"/>
      <c r="J13" s="305"/>
      <c r="K13" s="305"/>
      <c r="L13" s="305"/>
      <c r="M13" s="306"/>
    </row>
    <row r="14" spans="1:13" ht="47.25" x14ac:dyDescent="0.25">
      <c r="A14" s="374"/>
      <c r="B14" s="63" t="s">
        <v>696</v>
      </c>
      <c r="C14" s="364" t="str">
        <f>'Plan de acción'!AU68</f>
        <v>13. Acción por el clima</v>
      </c>
      <c r="D14" s="306"/>
      <c r="E14" s="75" t="s">
        <v>697</v>
      </c>
      <c r="F14" s="365" t="str">
        <f>'Plan de acción'!AV68</f>
        <v>13.3 - Construir conocimiento y capacidad para enfrentar los desafíos del cambio climático</v>
      </c>
      <c r="G14" s="305"/>
      <c r="H14" s="305"/>
      <c r="I14" s="305"/>
      <c r="J14" s="305"/>
      <c r="K14" s="305"/>
      <c r="L14" s="305"/>
      <c r="M14" s="306"/>
    </row>
    <row r="15" spans="1:13" ht="15.75" x14ac:dyDescent="0.25">
      <c r="A15" s="371" t="s">
        <v>605</v>
      </c>
      <c r="B15" s="64" t="s">
        <v>47</v>
      </c>
      <c r="C15" s="365" t="str">
        <f>'Plan de acción'!AW68</f>
        <v>Ambiental
 Territorial</v>
      </c>
      <c r="D15" s="305"/>
      <c r="E15" s="305"/>
      <c r="F15" s="305"/>
      <c r="G15" s="305"/>
      <c r="H15" s="305"/>
      <c r="I15" s="305"/>
      <c r="J15" s="305"/>
      <c r="K15" s="305"/>
      <c r="L15" s="305"/>
      <c r="M15" s="306"/>
    </row>
    <row r="16" spans="1:13" ht="15.75" x14ac:dyDescent="0.25">
      <c r="A16" s="372"/>
      <c r="B16" s="65" t="s">
        <v>698</v>
      </c>
      <c r="C16" s="365" t="str">
        <f>'Plan de acción'!AS68</f>
        <v>(Acciones de planeación, implementación y operación ejecutadas para el sistema de alertas / Acciones de planeación, implementación y operación propuestas para sistema de alertas)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376" t="s">
        <v>1067</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09">
        <f>'Plan de acción'!BA68</f>
        <v>0.5</v>
      </c>
      <c r="E29" s="47"/>
      <c r="F29" s="79" t="s">
        <v>628</v>
      </c>
      <c r="G29" s="85">
        <f>'Plan de acción'!BB68</f>
        <v>2022</v>
      </c>
      <c r="H29" s="47"/>
      <c r="I29" s="79" t="s">
        <v>629</v>
      </c>
      <c r="J29" s="366" t="s">
        <v>1258</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acción'!BE68</f>
        <v>0</v>
      </c>
      <c r="E36" s="50">
        <v>2023</v>
      </c>
      <c r="F36" s="112">
        <f>'Plan de acción'!BF68</f>
        <v>0.6</v>
      </c>
      <c r="G36" s="50">
        <v>2024</v>
      </c>
      <c r="H36" s="112">
        <f>'Plan de acción'!BG68</f>
        <v>0.65</v>
      </c>
      <c r="I36" s="50">
        <v>2025</v>
      </c>
      <c r="J36" s="112">
        <f>'Plan de acción'!BH68</f>
        <v>0.7</v>
      </c>
      <c r="K36" s="50">
        <v>2026</v>
      </c>
      <c r="L36" s="112">
        <f>'Plan de acción'!BI68</f>
        <v>0.75</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acción'!BJ68</f>
        <v>0.8</v>
      </c>
      <c r="E38" s="50">
        <v>2028</v>
      </c>
      <c r="F38" s="112">
        <f>'Plan de acción'!BK68</f>
        <v>0.85</v>
      </c>
      <c r="G38" s="50">
        <v>2029</v>
      </c>
      <c r="H38" s="112">
        <f>'Plan de acción'!BL68</f>
        <v>1</v>
      </c>
      <c r="I38" s="50">
        <v>2030</v>
      </c>
      <c r="J38" s="112">
        <f>'Plan de acción'!BM68</f>
        <v>0</v>
      </c>
      <c r="K38" s="50">
        <v>2031</v>
      </c>
      <c r="L38" s="112">
        <f>'Plan de acción'!BN68</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acción'!BO68</f>
        <v>0</v>
      </c>
      <c r="E40" s="50">
        <v>2033</v>
      </c>
      <c r="F40" s="112">
        <f>'Plan de acción'!BP68</f>
        <v>0</v>
      </c>
      <c r="G40" s="50">
        <v>2034</v>
      </c>
      <c r="H40" s="112">
        <f>'Plan de acción'!BQ68</f>
        <v>0</v>
      </c>
      <c r="I40" s="50">
        <v>2035</v>
      </c>
      <c r="J40" s="112">
        <f>'Plan de acción'!BR68</f>
        <v>0</v>
      </c>
      <c r="K40" s="50">
        <v>2036</v>
      </c>
      <c r="L40" s="112">
        <f>'Plan de acción'!BS68</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acción'!BT68</f>
        <v>0</v>
      </c>
      <c r="E42" s="50">
        <v>2038</v>
      </c>
      <c r="F42" s="112">
        <f>'Plan de acción'!BU68</f>
        <v>0</v>
      </c>
      <c r="G42" s="50">
        <v>2039</v>
      </c>
      <c r="H42" s="112">
        <f>'Plan de acción'!BV68</f>
        <v>0</v>
      </c>
      <c r="I42" s="50">
        <v>2040</v>
      </c>
      <c r="J42" s="112">
        <f>'Plan de acción'!BW68</f>
        <v>0</v>
      </c>
      <c r="K42" s="50">
        <v>2041</v>
      </c>
      <c r="L42" s="112">
        <f>'Plan de acción'!BX68</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acción'!BY68</f>
        <v>0</v>
      </c>
      <c r="E44" s="50">
        <v>2043</v>
      </c>
      <c r="F44" s="112">
        <f>'Plan de acción'!BZ68</f>
        <v>0</v>
      </c>
      <c r="G44" s="50">
        <v>2044</v>
      </c>
      <c r="H44" s="112">
        <f>'Plan de acción'!CA68</f>
        <v>0</v>
      </c>
      <c r="I44" s="50">
        <v>2045</v>
      </c>
      <c r="J44" s="112">
        <f>'Plan de acción'!CB68</f>
        <v>0</v>
      </c>
      <c r="K44" s="50">
        <v>2046</v>
      </c>
      <c r="L44" s="112">
        <f>'Plan de acción'!CC68</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acción'!CD68</f>
        <v>0</v>
      </c>
      <c r="E46" s="50">
        <v>2048</v>
      </c>
      <c r="F46" s="112">
        <f>'Plan de acción'!CE68</f>
        <v>0</v>
      </c>
      <c r="G46" s="50">
        <v>2049</v>
      </c>
      <c r="H46" s="112">
        <f>'Plan de acción'!CF68</f>
        <v>0</v>
      </c>
      <c r="I46" s="50">
        <v>2050</v>
      </c>
      <c r="J46" s="112"/>
      <c r="K46" s="50"/>
      <c r="L46" s="384">
        <f>'Plan de acción'!CG68</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1259</v>
      </c>
      <c r="D52" s="305"/>
      <c r="E52" s="305"/>
      <c r="F52" s="305"/>
      <c r="G52" s="305"/>
      <c r="H52" s="305"/>
      <c r="I52" s="305"/>
      <c r="J52" s="305"/>
      <c r="K52" s="305"/>
      <c r="L52" s="305"/>
      <c r="M52" s="306"/>
    </row>
    <row r="53" spans="1:13" ht="31.5" x14ac:dyDescent="0.25">
      <c r="A53" s="372"/>
      <c r="B53" s="65" t="s">
        <v>704</v>
      </c>
      <c r="C53" s="365" t="s">
        <v>1258</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v>2022</v>
      </c>
      <c r="D55" s="305"/>
      <c r="E55" s="305"/>
      <c r="F55" s="305"/>
      <c r="G55" s="305"/>
      <c r="H55" s="305"/>
      <c r="I55" s="305"/>
      <c r="J55" s="305"/>
      <c r="K55" s="305"/>
      <c r="L55" s="305"/>
      <c r="M55" s="306"/>
    </row>
    <row r="56" spans="1:13" ht="15.75" x14ac:dyDescent="0.25">
      <c r="A56" s="371" t="s">
        <v>674</v>
      </c>
      <c r="B56" s="105" t="s">
        <v>675</v>
      </c>
      <c r="C56" s="365" t="str">
        <f>'Plan de acción'!FT68</f>
        <v>Andrea Corzo Álvarez</v>
      </c>
      <c r="D56" s="305"/>
      <c r="E56" s="305"/>
      <c r="F56" s="305"/>
      <c r="G56" s="305"/>
      <c r="H56" s="305"/>
      <c r="I56" s="305"/>
      <c r="J56" s="305"/>
      <c r="K56" s="305"/>
      <c r="L56" s="305"/>
      <c r="M56" s="306"/>
    </row>
    <row r="57" spans="1:13" ht="15.75" x14ac:dyDescent="0.25">
      <c r="A57" s="372"/>
      <c r="B57" s="105" t="s">
        <v>676</v>
      </c>
      <c r="C57" s="365" t="s">
        <v>1444</v>
      </c>
      <c r="D57" s="305"/>
      <c r="E57" s="305"/>
      <c r="F57" s="305"/>
      <c r="G57" s="305"/>
      <c r="H57" s="305"/>
      <c r="I57" s="305"/>
      <c r="J57" s="305"/>
      <c r="K57" s="305"/>
      <c r="L57" s="305"/>
      <c r="M57" s="306"/>
    </row>
    <row r="58" spans="1:13" ht="15.75" x14ac:dyDescent="0.25">
      <c r="A58" s="372"/>
      <c r="B58" s="105" t="s">
        <v>678</v>
      </c>
      <c r="C58" s="365" t="str">
        <f>'Plan de acción'!FR68</f>
        <v>Secretaría Distrital de Ambiente</v>
      </c>
      <c r="D58" s="305"/>
      <c r="E58" s="305"/>
      <c r="F58" s="305"/>
      <c r="G58" s="305"/>
      <c r="H58" s="305"/>
      <c r="I58" s="305"/>
      <c r="J58" s="305"/>
      <c r="K58" s="305"/>
      <c r="L58" s="305"/>
      <c r="M58" s="306"/>
    </row>
    <row r="59" spans="1:13" ht="15.75" x14ac:dyDescent="0.25">
      <c r="A59" s="372"/>
      <c r="B59" s="106" t="s">
        <v>679</v>
      </c>
      <c r="C59" s="365" t="str">
        <f>'Plan de acción'!FS68</f>
        <v>Subdirección de Calidad del Aire, Auditiva y Visual</v>
      </c>
      <c r="D59" s="305"/>
      <c r="E59" s="305"/>
      <c r="F59" s="305"/>
      <c r="G59" s="305"/>
      <c r="H59" s="305"/>
      <c r="I59" s="305"/>
      <c r="J59" s="305"/>
      <c r="K59" s="305"/>
      <c r="L59" s="305"/>
      <c r="M59" s="306"/>
    </row>
    <row r="60" spans="1:13" ht="15.75" x14ac:dyDescent="0.25">
      <c r="A60" s="372"/>
      <c r="B60" s="105" t="s">
        <v>680</v>
      </c>
      <c r="C60" s="381" t="str">
        <f>'Plan de acción'!FV68</f>
        <v>andrea.corzo@ambientebogota.gov.co</v>
      </c>
      <c r="D60" s="305"/>
      <c r="E60" s="305"/>
      <c r="F60" s="305"/>
      <c r="G60" s="305"/>
      <c r="H60" s="305"/>
      <c r="I60" s="305"/>
      <c r="J60" s="305"/>
      <c r="K60" s="305"/>
      <c r="L60" s="305"/>
      <c r="M60" s="306"/>
    </row>
    <row r="61" spans="1:13" ht="15.75" x14ac:dyDescent="0.25">
      <c r="A61" s="373"/>
      <c r="B61" s="105" t="s">
        <v>681</v>
      </c>
      <c r="C61" s="365">
        <v>3778916</v>
      </c>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38761D"/>
    <outlinePr summaryBelow="0" summaryRight="0"/>
  </sheetPr>
  <dimension ref="A1:M65"/>
  <sheetViews>
    <sheetView topLeftCell="A46" workbookViewId="0">
      <selection activeCell="B62" sqref="B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1260</v>
      </c>
      <c r="C1" s="305"/>
      <c r="D1" s="305"/>
      <c r="E1" s="305"/>
      <c r="F1" s="305"/>
      <c r="G1" s="305"/>
      <c r="H1" s="305"/>
      <c r="I1" s="305"/>
      <c r="J1" s="305"/>
      <c r="K1" s="305"/>
      <c r="L1" s="305"/>
      <c r="M1" s="306"/>
    </row>
    <row r="2" spans="1:13" ht="15.75" x14ac:dyDescent="0.25">
      <c r="A2" s="371" t="s">
        <v>588</v>
      </c>
      <c r="B2" s="63" t="s">
        <v>589</v>
      </c>
      <c r="C2" s="365" t="s">
        <v>558</v>
      </c>
      <c r="D2" s="305"/>
      <c r="E2" s="305"/>
      <c r="F2" s="305"/>
      <c r="G2" s="305"/>
      <c r="H2" s="305"/>
      <c r="I2" s="305"/>
      <c r="J2" s="305"/>
      <c r="K2" s="305"/>
      <c r="L2" s="305"/>
      <c r="M2" s="306"/>
    </row>
    <row r="3" spans="1:13" ht="63" x14ac:dyDescent="0.25">
      <c r="A3" s="372"/>
      <c r="B3" s="64" t="s">
        <v>688</v>
      </c>
      <c r="C3" s="397" t="s">
        <v>1204</v>
      </c>
      <c r="D3" s="305"/>
      <c r="E3" s="305"/>
      <c r="F3" s="305"/>
      <c r="G3" s="305"/>
      <c r="H3" s="305"/>
      <c r="I3" s="305"/>
      <c r="J3" s="305"/>
      <c r="K3" s="305"/>
      <c r="L3" s="305"/>
      <c r="M3" s="306"/>
    </row>
    <row r="4" spans="1:13" ht="15.75" x14ac:dyDescent="0.25">
      <c r="A4" s="372"/>
      <c r="B4" s="65" t="s">
        <v>58</v>
      </c>
      <c r="C4" s="66" t="str">
        <f>'Plan de acción'!AY69</f>
        <v>No</v>
      </c>
      <c r="D4" s="67"/>
      <c r="E4" s="68"/>
      <c r="F4" s="362" t="s">
        <v>59</v>
      </c>
      <c r="G4" s="306"/>
      <c r="H4" s="66" t="str">
        <f>'Plan de acción'!AZ69</f>
        <v>ND</v>
      </c>
      <c r="I4" s="358"/>
      <c r="J4" s="357"/>
      <c r="K4" s="357"/>
      <c r="L4" s="357"/>
      <c r="M4" s="342"/>
    </row>
    <row r="5" spans="1:13" ht="31.5" x14ac:dyDescent="0.25">
      <c r="A5" s="372"/>
      <c r="B5" s="65" t="s">
        <v>593</v>
      </c>
      <c r="C5" s="364" t="s">
        <v>117</v>
      </c>
      <c r="D5" s="305"/>
      <c r="E5" s="305"/>
      <c r="F5" s="305"/>
      <c r="G5" s="305"/>
      <c r="H5" s="305"/>
      <c r="I5" s="305"/>
      <c r="J5" s="305"/>
      <c r="K5" s="305"/>
      <c r="L5" s="305"/>
      <c r="M5" s="306"/>
    </row>
    <row r="6" spans="1:13" ht="15.75" x14ac:dyDescent="0.25">
      <c r="A6" s="372"/>
      <c r="B6" s="65" t="s">
        <v>595</v>
      </c>
      <c r="C6" s="364" t="s">
        <v>117</v>
      </c>
      <c r="D6" s="305"/>
      <c r="E6" s="305"/>
      <c r="F6" s="305"/>
      <c r="G6" s="305"/>
      <c r="H6" s="305"/>
      <c r="I6" s="305"/>
      <c r="J6" s="305"/>
      <c r="K6" s="305"/>
      <c r="L6" s="305"/>
      <c r="M6" s="306"/>
    </row>
    <row r="7" spans="1:13" ht="15.75" x14ac:dyDescent="0.25">
      <c r="A7" s="372"/>
      <c r="B7" s="65" t="s">
        <v>597</v>
      </c>
      <c r="C7" s="365" t="str">
        <f>'Plan de acción'!FQ69</f>
        <v>Ambiente</v>
      </c>
      <c r="D7" s="309"/>
      <c r="E7" s="70"/>
      <c r="F7" s="70"/>
      <c r="G7" s="71"/>
      <c r="H7" s="72" t="s">
        <v>62</v>
      </c>
      <c r="I7" s="365" t="str">
        <f>'Plan de acción'!FR69</f>
        <v>Instituto Distrital de Gestión de Riesgos y Cambio Climático</v>
      </c>
      <c r="J7" s="305"/>
      <c r="K7" s="305"/>
      <c r="L7" s="305"/>
      <c r="M7" s="306"/>
    </row>
    <row r="8" spans="1:13" ht="15.75" x14ac:dyDescent="0.25">
      <c r="A8" s="372"/>
      <c r="B8" s="359" t="s">
        <v>599</v>
      </c>
      <c r="C8" s="358" t="s">
        <v>10</v>
      </c>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174" customHeight="1" x14ac:dyDescent="0.25">
      <c r="A11" s="372"/>
      <c r="B11" s="65" t="s">
        <v>603</v>
      </c>
      <c r="C11" s="427" t="s">
        <v>1261</v>
      </c>
      <c r="D11" s="305"/>
      <c r="E11" s="305"/>
      <c r="F11" s="305"/>
      <c r="G11" s="305"/>
      <c r="H11" s="305"/>
      <c r="I11" s="305"/>
      <c r="J11" s="305"/>
      <c r="K11" s="305"/>
      <c r="L11" s="305"/>
      <c r="M11" s="306"/>
    </row>
    <row r="12" spans="1:13" ht="387.75" customHeight="1" x14ac:dyDescent="0.25">
      <c r="A12" s="372"/>
      <c r="B12" s="65" t="s">
        <v>692</v>
      </c>
      <c r="C12" s="365" t="s">
        <v>1262</v>
      </c>
      <c r="D12" s="305"/>
      <c r="E12" s="305"/>
      <c r="F12" s="305"/>
      <c r="G12" s="305"/>
      <c r="H12" s="305"/>
      <c r="I12" s="305"/>
      <c r="J12" s="305"/>
      <c r="K12" s="305"/>
      <c r="L12" s="305"/>
      <c r="M12" s="306"/>
    </row>
    <row r="13" spans="1:13" ht="63" x14ac:dyDescent="0.25">
      <c r="A13" s="372"/>
      <c r="B13" s="65" t="s">
        <v>694</v>
      </c>
      <c r="C13" s="395" t="s">
        <v>1208</v>
      </c>
      <c r="D13" s="305"/>
      <c r="E13" s="305"/>
      <c r="F13" s="305"/>
      <c r="G13" s="305"/>
      <c r="H13" s="305"/>
      <c r="I13" s="305"/>
      <c r="J13" s="305"/>
      <c r="K13" s="305"/>
      <c r="L13" s="305"/>
      <c r="M13" s="306"/>
    </row>
    <row r="14" spans="1:13" ht="47.25" x14ac:dyDescent="0.25">
      <c r="A14" s="374"/>
      <c r="B14" s="63" t="s">
        <v>696</v>
      </c>
      <c r="C14" s="364" t="str">
        <f>'Plan de acción'!AU69</f>
        <v>13. Acción por el clima</v>
      </c>
      <c r="D14" s="306"/>
      <c r="E14" s="75" t="s">
        <v>697</v>
      </c>
      <c r="F14" s="365" t="str">
        <f>'Plan de acción'!AV69</f>
        <v>13.1 - Fortalecer la resiliencia y la capacidad de adaptación a los desastres relacionados con el clima</v>
      </c>
      <c r="G14" s="305"/>
      <c r="H14" s="305"/>
      <c r="I14" s="305"/>
      <c r="J14" s="305"/>
      <c r="K14" s="305"/>
      <c r="L14" s="305"/>
      <c r="M14" s="306"/>
    </row>
    <row r="15" spans="1:13" ht="15.75" x14ac:dyDescent="0.25">
      <c r="A15" s="371" t="s">
        <v>605</v>
      </c>
      <c r="B15" s="64" t="s">
        <v>47</v>
      </c>
      <c r="C15" s="365" t="str">
        <f>'Plan de acción'!AW69</f>
        <v>Ambiental
 Territorial</v>
      </c>
      <c r="D15" s="305"/>
      <c r="E15" s="305"/>
      <c r="F15" s="305"/>
      <c r="G15" s="305"/>
      <c r="H15" s="305"/>
      <c r="I15" s="305"/>
      <c r="J15" s="305"/>
      <c r="K15" s="305"/>
      <c r="L15" s="305"/>
      <c r="M15" s="306"/>
    </row>
    <row r="16" spans="1:13" ht="15.75" x14ac:dyDescent="0.25">
      <c r="A16" s="372"/>
      <c r="B16" s="65" t="s">
        <v>698</v>
      </c>
      <c r="C16" s="365" t="str">
        <f>'Plan de acción'!AS69</f>
        <v>(Etapas de actualización realizadas / etapas de actualización proyectadas) *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752</v>
      </c>
      <c r="E21" s="79" t="s">
        <v>615</v>
      </c>
      <c r="F21" s="82"/>
      <c r="G21" s="79"/>
      <c r="H21" s="84"/>
      <c r="I21" s="79"/>
      <c r="J21" s="84"/>
      <c r="K21" s="81"/>
      <c r="L21" s="81"/>
      <c r="M21" s="77"/>
    </row>
    <row r="22" spans="1:13" ht="15.75" x14ac:dyDescent="0.25">
      <c r="A22" s="372"/>
      <c r="B22" s="300"/>
      <c r="C22" s="79" t="s">
        <v>616</v>
      </c>
      <c r="D22" s="82"/>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c r="K25" s="47"/>
      <c r="L25" s="79" t="s">
        <v>1263</v>
      </c>
      <c r="M25" s="13" t="s">
        <v>752</v>
      </c>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50">
        <f>'Plan de acción'!BA69</f>
        <v>1</v>
      </c>
      <c r="E29" s="47"/>
      <c r="F29" s="79" t="s">
        <v>628</v>
      </c>
      <c r="G29" s="50">
        <f>'Plan de acción'!BB69</f>
        <v>2020</v>
      </c>
      <c r="H29" s="47"/>
      <c r="I29" s="79" t="s">
        <v>629</v>
      </c>
      <c r="J29" s="366" t="s">
        <v>1264</v>
      </c>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2025</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acción'!BE69</f>
        <v>0</v>
      </c>
      <c r="E36" s="50">
        <v>2023</v>
      </c>
      <c r="F36" s="112">
        <f>'Plan de acción'!BF69</f>
        <v>0</v>
      </c>
      <c r="G36" s="50">
        <v>2024</v>
      </c>
      <c r="H36" s="112">
        <f>'Plan de acción'!BG69</f>
        <v>1</v>
      </c>
      <c r="I36" s="50">
        <v>2025</v>
      </c>
      <c r="J36" s="112">
        <f>'Plan de acción'!BH69</f>
        <v>0</v>
      </c>
      <c r="K36" s="50">
        <v>2026</v>
      </c>
      <c r="L36" s="112">
        <f>'Plan de acción'!BI69</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acción'!BJ69</f>
        <v>0</v>
      </c>
      <c r="E38" s="50">
        <v>2028</v>
      </c>
      <c r="F38" s="112">
        <f>'Plan de acción'!BK69</f>
        <v>1</v>
      </c>
      <c r="G38" s="50">
        <v>2029</v>
      </c>
      <c r="H38" s="112">
        <f>'Plan de acción'!BL69</f>
        <v>0</v>
      </c>
      <c r="I38" s="50">
        <v>2030</v>
      </c>
      <c r="J38" s="112">
        <f>'Plan de acción'!BM69</f>
        <v>0</v>
      </c>
      <c r="K38" s="50">
        <v>2031</v>
      </c>
      <c r="L38" s="112">
        <f>'Plan de acción'!BN69</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acción'!BO69</f>
        <v>1</v>
      </c>
      <c r="E40" s="50">
        <v>2033</v>
      </c>
      <c r="F40" s="112">
        <f>'Plan de acción'!BP69</f>
        <v>0</v>
      </c>
      <c r="G40" s="50">
        <v>2034</v>
      </c>
      <c r="H40" s="112">
        <f>'Plan de acción'!BQ69</f>
        <v>0</v>
      </c>
      <c r="I40" s="50">
        <v>2035</v>
      </c>
      <c r="J40" s="112">
        <f>'Plan de acción'!BR69</f>
        <v>0</v>
      </c>
      <c r="K40" s="50">
        <v>2036</v>
      </c>
      <c r="L40" s="112">
        <f>'Plan de acción'!BS69</f>
        <v>1</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acción'!BT69</f>
        <v>0</v>
      </c>
      <c r="E42" s="50">
        <v>2038</v>
      </c>
      <c r="F42" s="112">
        <f>'Plan de acción'!BU69</f>
        <v>0</v>
      </c>
      <c r="G42" s="50">
        <v>2039</v>
      </c>
      <c r="H42" s="112">
        <f>'Plan de acción'!BV69</f>
        <v>0</v>
      </c>
      <c r="I42" s="50">
        <v>2040</v>
      </c>
      <c r="J42" s="112">
        <f>'Plan de acción'!BW69</f>
        <v>1</v>
      </c>
      <c r="K42" s="50">
        <v>2041</v>
      </c>
      <c r="L42" s="112">
        <f>'Plan de acción'!BX69</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acción'!BY69</f>
        <v>0</v>
      </c>
      <c r="E44" s="50">
        <v>2043</v>
      </c>
      <c r="F44" s="112">
        <f>'Plan de acción'!BZ69</f>
        <v>0</v>
      </c>
      <c r="G44" s="50">
        <v>2044</v>
      </c>
      <c r="H44" s="112">
        <f>'Plan de acción'!CA69</f>
        <v>1</v>
      </c>
      <c r="I44" s="50">
        <v>2045</v>
      </c>
      <c r="J44" s="112">
        <f>'Plan de acción'!CB69</f>
        <v>0</v>
      </c>
      <c r="K44" s="50">
        <v>2046</v>
      </c>
      <c r="L44" s="112">
        <f>'Plan de acción'!CC69</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acción'!CD69</f>
        <v>0</v>
      </c>
      <c r="E46" s="50">
        <v>2048</v>
      </c>
      <c r="F46" s="112">
        <f>'Plan de acción'!CE69</f>
        <v>1</v>
      </c>
      <c r="G46" s="50">
        <v>2049</v>
      </c>
      <c r="H46" s="112">
        <f>'Plan de acción'!CF69</f>
        <v>0</v>
      </c>
      <c r="I46" s="50">
        <v>2050</v>
      </c>
      <c r="J46" s="112"/>
      <c r="K46" s="50"/>
      <c r="L46" s="384">
        <f>'Plan de acción'!CG69</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1265</v>
      </c>
      <c r="H49" s="318"/>
      <c r="I49" s="318"/>
      <c r="J49" s="311"/>
      <c r="K49" s="101" t="s">
        <v>668</v>
      </c>
      <c r="L49" s="368"/>
      <c r="M49" s="311"/>
    </row>
    <row r="50" spans="1:13" ht="16.5" x14ac:dyDescent="0.25">
      <c r="A50" s="372"/>
      <c r="B50" s="300"/>
      <c r="C50" s="76"/>
      <c r="D50" s="102" t="s">
        <v>752</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1266</v>
      </c>
      <c r="D52" s="305"/>
      <c r="E52" s="305"/>
      <c r="F52" s="305"/>
      <c r="G52" s="305"/>
      <c r="H52" s="305"/>
      <c r="I52" s="305"/>
      <c r="J52" s="305"/>
      <c r="K52" s="305"/>
      <c r="L52" s="305"/>
      <c r="M52" s="306"/>
    </row>
    <row r="53" spans="1:13" ht="31.5" x14ac:dyDescent="0.25">
      <c r="A53" s="372"/>
      <c r="B53" s="65" t="s">
        <v>704</v>
      </c>
      <c r="C53" s="365" t="s">
        <v>1267</v>
      </c>
      <c r="D53" s="305"/>
      <c r="E53" s="305"/>
      <c r="F53" s="305"/>
      <c r="G53" s="305"/>
      <c r="H53" s="305"/>
      <c r="I53" s="305"/>
      <c r="J53" s="305"/>
      <c r="K53" s="305"/>
      <c r="L53" s="305"/>
      <c r="M53" s="306"/>
    </row>
    <row r="54" spans="1:13" ht="15.75" x14ac:dyDescent="0.25">
      <c r="A54" s="372"/>
      <c r="B54" s="65" t="s">
        <v>672</v>
      </c>
      <c r="C54" s="365">
        <v>180</v>
      </c>
      <c r="D54" s="305"/>
      <c r="E54" s="305"/>
      <c r="F54" s="305"/>
      <c r="G54" s="305"/>
      <c r="H54" s="305"/>
      <c r="I54" s="305"/>
      <c r="J54" s="305"/>
      <c r="K54" s="305"/>
      <c r="L54" s="305"/>
      <c r="M54" s="306"/>
    </row>
    <row r="55" spans="1:13" ht="15.75" x14ac:dyDescent="0.25">
      <c r="A55" s="374"/>
      <c r="B55" s="65" t="s">
        <v>673</v>
      </c>
      <c r="C55" s="365">
        <v>2020</v>
      </c>
      <c r="D55" s="305"/>
      <c r="E55" s="305"/>
      <c r="F55" s="305"/>
      <c r="G55" s="305"/>
      <c r="H55" s="305"/>
      <c r="I55" s="305"/>
      <c r="J55" s="305"/>
      <c r="K55" s="305"/>
      <c r="L55" s="305"/>
      <c r="M55" s="306"/>
    </row>
    <row r="56" spans="1:13" ht="15.75" x14ac:dyDescent="0.25">
      <c r="A56" s="371" t="s">
        <v>674</v>
      </c>
      <c r="B56" s="153" t="s">
        <v>675</v>
      </c>
      <c r="C56" s="387" t="s">
        <v>1359</v>
      </c>
      <c r="D56" s="305"/>
      <c r="E56" s="305"/>
      <c r="F56" s="305"/>
      <c r="G56" s="305"/>
      <c r="H56" s="305"/>
      <c r="I56" s="305"/>
      <c r="J56" s="305"/>
      <c r="K56" s="305"/>
      <c r="L56" s="305"/>
      <c r="M56" s="306"/>
    </row>
    <row r="57" spans="1:13" ht="15.75" x14ac:dyDescent="0.25">
      <c r="A57" s="372"/>
      <c r="B57" s="153" t="s">
        <v>676</v>
      </c>
      <c r="C57" s="479" t="s">
        <v>1268</v>
      </c>
      <c r="D57" s="305"/>
      <c r="E57" s="305"/>
      <c r="F57" s="305"/>
      <c r="G57" s="305"/>
      <c r="H57" s="305"/>
      <c r="I57" s="305"/>
      <c r="J57" s="305"/>
      <c r="K57" s="305"/>
      <c r="L57" s="305"/>
      <c r="M57" s="306"/>
    </row>
    <row r="58" spans="1:13" ht="15.75" x14ac:dyDescent="0.25">
      <c r="A58" s="372"/>
      <c r="B58" s="153" t="s">
        <v>678</v>
      </c>
      <c r="C58" s="479" t="s">
        <v>412</v>
      </c>
      <c r="D58" s="305"/>
      <c r="E58" s="305"/>
      <c r="F58" s="305"/>
      <c r="G58" s="305"/>
      <c r="H58" s="305"/>
      <c r="I58" s="305"/>
      <c r="J58" s="305"/>
      <c r="K58" s="305"/>
      <c r="L58" s="305"/>
      <c r="M58" s="306"/>
    </row>
    <row r="59" spans="1:13" ht="15.75" x14ac:dyDescent="0.25">
      <c r="A59" s="372"/>
      <c r="B59" s="236" t="s">
        <v>679</v>
      </c>
      <c r="C59" s="479" t="s">
        <v>1269</v>
      </c>
      <c r="D59" s="305"/>
      <c r="E59" s="305"/>
      <c r="F59" s="305"/>
      <c r="G59" s="305"/>
      <c r="H59" s="305"/>
      <c r="I59" s="305"/>
      <c r="J59" s="305"/>
      <c r="K59" s="305"/>
      <c r="L59" s="305"/>
      <c r="M59" s="306"/>
    </row>
    <row r="60" spans="1:13" ht="16.5" x14ac:dyDescent="0.3">
      <c r="A60" s="372"/>
      <c r="B60" s="153" t="s">
        <v>680</v>
      </c>
      <c r="C60" s="480" t="s">
        <v>1360</v>
      </c>
      <c r="D60" s="305"/>
      <c r="E60" s="305"/>
      <c r="F60" s="305"/>
      <c r="G60" s="305"/>
      <c r="H60" s="305"/>
      <c r="I60" s="305"/>
      <c r="J60" s="305"/>
      <c r="K60" s="305"/>
      <c r="L60" s="305"/>
      <c r="M60" s="306"/>
    </row>
    <row r="61" spans="1:13" ht="15.75" x14ac:dyDescent="0.25">
      <c r="A61" s="373"/>
      <c r="B61" s="105" t="s">
        <v>681</v>
      </c>
      <c r="C61" s="365" t="s">
        <v>1361</v>
      </c>
      <c r="D61" s="305"/>
      <c r="E61" s="305"/>
      <c r="F61" s="305"/>
      <c r="G61" s="305"/>
      <c r="H61" s="305"/>
      <c r="I61" s="305"/>
      <c r="J61" s="305"/>
      <c r="K61" s="305"/>
      <c r="L61" s="305"/>
      <c r="M61" s="306"/>
    </row>
    <row r="62" spans="1:13" ht="21.75" customHeight="1" x14ac:dyDescent="0.25">
      <c r="A62" s="371" t="s">
        <v>682</v>
      </c>
      <c r="B62" s="153" t="s">
        <v>683</v>
      </c>
      <c r="C62" s="389" t="s">
        <v>1356</v>
      </c>
      <c r="D62" s="477"/>
      <c r="E62" s="477"/>
      <c r="F62" s="477"/>
      <c r="G62" s="477"/>
      <c r="H62" s="477"/>
      <c r="I62" s="477"/>
      <c r="J62" s="477"/>
      <c r="K62" s="477"/>
      <c r="L62" s="477"/>
      <c r="M62" s="478"/>
    </row>
    <row r="63" spans="1:13" ht="21.75" customHeight="1" x14ac:dyDescent="0.25">
      <c r="A63" s="372"/>
      <c r="B63" s="153" t="s">
        <v>684</v>
      </c>
      <c r="C63" s="389" t="s">
        <v>833</v>
      </c>
      <c r="D63" s="477"/>
      <c r="E63" s="477"/>
      <c r="F63" s="477"/>
      <c r="G63" s="477"/>
      <c r="H63" s="477"/>
      <c r="I63" s="477"/>
      <c r="J63" s="477"/>
      <c r="K63" s="477"/>
      <c r="L63" s="477"/>
      <c r="M63" s="478"/>
    </row>
    <row r="64" spans="1:13" ht="21.75" customHeight="1" x14ac:dyDescent="0.25">
      <c r="A64" s="374"/>
      <c r="B64" s="154" t="s">
        <v>62</v>
      </c>
      <c r="C64" s="389" t="s">
        <v>412</v>
      </c>
      <c r="D64" s="477"/>
      <c r="E64" s="477"/>
      <c r="F64" s="477"/>
      <c r="G64" s="477"/>
      <c r="H64" s="477"/>
      <c r="I64" s="477"/>
      <c r="J64" s="477"/>
      <c r="K64" s="477"/>
      <c r="L64" s="477"/>
      <c r="M64" s="478"/>
    </row>
    <row r="65" spans="1:13" ht="15.75" x14ac:dyDescent="0.25">
      <c r="A65" s="108" t="s">
        <v>686</v>
      </c>
      <c r="B65" s="107"/>
      <c r="C65" s="358" t="s">
        <v>1270</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93C47D"/>
    <outlinePr summaryBelow="0" summaryRight="0"/>
  </sheetPr>
  <dimension ref="A1:M65"/>
  <sheetViews>
    <sheetView topLeftCell="A46"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1271</v>
      </c>
      <c r="C1" s="305"/>
      <c r="D1" s="305"/>
      <c r="E1" s="305"/>
      <c r="F1" s="305"/>
      <c r="G1" s="305"/>
      <c r="H1" s="305"/>
      <c r="I1" s="305"/>
      <c r="J1" s="305"/>
      <c r="K1" s="305"/>
      <c r="L1" s="305"/>
      <c r="M1" s="306"/>
    </row>
    <row r="2" spans="1:13" ht="15.75" x14ac:dyDescent="0.25">
      <c r="A2" s="371" t="s">
        <v>588</v>
      </c>
      <c r="B2" s="63" t="s">
        <v>589</v>
      </c>
      <c r="C2" s="365" t="str">
        <f>'Plan de acción'!AR70</f>
        <v>Porcentaje de áreas en proceso de restauración ecológica monitoreadas.</v>
      </c>
      <c r="D2" s="305"/>
      <c r="E2" s="305"/>
      <c r="F2" s="305"/>
      <c r="G2" s="305"/>
      <c r="H2" s="305"/>
      <c r="I2" s="305"/>
      <c r="J2" s="305"/>
      <c r="K2" s="305"/>
      <c r="L2" s="305"/>
      <c r="M2" s="306"/>
    </row>
    <row r="3" spans="1:13" ht="63" x14ac:dyDescent="0.25">
      <c r="A3" s="372"/>
      <c r="B3" s="64" t="s">
        <v>688</v>
      </c>
      <c r="C3" s="365" t="s">
        <v>1204</v>
      </c>
      <c r="D3" s="305"/>
      <c r="E3" s="305"/>
      <c r="F3" s="305"/>
      <c r="G3" s="305"/>
      <c r="H3" s="305"/>
      <c r="I3" s="305"/>
      <c r="J3" s="305"/>
      <c r="K3" s="305"/>
      <c r="L3" s="305"/>
      <c r="M3" s="306"/>
    </row>
    <row r="4" spans="1:13" ht="31.5" x14ac:dyDescent="0.25">
      <c r="A4" s="372"/>
      <c r="B4" s="65" t="s">
        <v>58</v>
      </c>
      <c r="C4" s="66" t="str">
        <f>'Plan de acción'!AY70</f>
        <v>Si</v>
      </c>
      <c r="D4" s="67"/>
      <c r="E4" s="68"/>
      <c r="F4" s="362" t="s">
        <v>59</v>
      </c>
      <c r="G4" s="306"/>
      <c r="H4" s="69" t="str">
        <f>'Plan de acción'!AZ70</f>
        <v>214
 216</v>
      </c>
      <c r="I4" s="358"/>
      <c r="J4" s="357"/>
      <c r="K4" s="357"/>
      <c r="L4" s="357"/>
      <c r="M4" s="342"/>
    </row>
    <row r="5" spans="1:13" ht="31.5" x14ac:dyDescent="0.25">
      <c r="A5" s="372"/>
      <c r="B5" s="65" t="s">
        <v>593</v>
      </c>
      <c r="C5" s="364" t="s">
        <v>1038</v>
      </c>
      <c r="D5" s="305"/>
      <c r="E5" s="305"/>
      <c r="F5" s="305"/>
      <c r="G5" s="305"/>
      <c r="H5" s="305"/>
      <c r="I5" s="305"/>
      <c r="J5" s="305"/>
      <c r="K5" s="305"/>
      <c r="L5" s="305"/>
      <c r="M5" s="306"/>
    </row>
    <row r="6" spans="1:13" ht="15.75" x14ac:dyDescent="0.25">
      <c r="A6" s="372"/>
      <c r="B6" s="65" t="s">
        <v>595</v>
      </c>
      <c r="C6" s="364" t="s">
        <v>1272</v>
      </c>
      <c r="D6" s="305"/>
      <c r="E6" s="305"/>
      <c r="F6" s="305"/>
      <c r="G6" s="305"/>
      <c r="H6" s="305"/>
      <c r="I6" s="305"/>
      <c r="J6" s="305"/>
      <c r="K6" s="305"/>
      <c r="L6" s="305"/>
      <c r="M6" s="306"/>
    </row>
    <row r="7" spans="1:13" ht="15.75" x14ac:dyDescent="0.25">
      <c r="A7" s="372"/>
      <c r="B7" s="65" t="s">
        <v>597</v>
      </c>
      <c r="C7" s="365" t="str">
        <f>'Plan de acción'!FQ70</f>
        <v>Ambiente</v>
      </c>
      <c r="D7" s="309"/>
      <c r="E7" s="70"/>
      <c r="F7" s="70"/>
      <c r="G7" s="71"/>
      <c r="H7" s="72" t="s">
        <v>62</v>
      </c>
      <c r="I7" s="365" t="str">
        <f>'Plan de acción'!FR70</f>
        <v>Secretaría Distrital de Ambiente</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31.5" x14ac:dyDescent="0.25">
      <c r="A11" s="372"/>
      <c r="B11" s="65" t="s">
        <v>603</v>
      </c>
      <c r="C11" s="365" t="s">
        <v>1273</v>
      </c>
      <c r="D11" s="305"/>
      <c r="E11" s="305"/>
      <c r="F11" s="305"/>
      <c r="G11" s="305"/>
      <c r="H11" s="305"/>
      <c r="I11" s="305"/>
      <c r="J11" s="305"/>
      <c r="K11" s="305"/>
      <c r="L11" s="305"/>
      <c r="M11" s="306"/>
    </row>
    <row r="12" spans="1:13" ht="31.5" x14ac:dyDescent="0.25">
      <c r="A12" s="372"/>
      <c r="B12" s="65" t="s">
        <v>692</v>
      </c>
      <c r="C12" s="365" t="s">
        <v>1274</v>
      </c>
      <c r="D12" s="305"/>
      <c r="E12" s="305"/>
      <c r="F12" s="305"/>
      <c r="G12" s="305"/>
      <c r="H12" s="305"/>
      <c r="I12" s="305"/>
      <c r="J12" s="305"/>
      <c r="K12" s="305"/>
      <c r="L12" s="305"/>
      <c r="M12" s="306"/>
    </row>
    <row r="13" spans="1:13" ht="63" x14ac:dyDescent="0.25">
      <c r="A13" s="372"/>
      <c r="B13" s="65" t="s">
        <v>694</v>
      </c>
      <c r="C13" s="365" t="s">
        <v>1208</v>
      </c>
      <c r="D13" s="305"/>
      <c r="E13" s="305"/>
      <c r="F13" s="305"/>
      <c r="G13" s="305"/>
      <c r="H13" s="305"/>
      <c r="I13" s="305"/>
      <c r="J13" s="305"/>
      <c r="K13" s="305"/>
      <c r="L13" s="305"/>
      <c r="M13" s="306"/>
    </row>
    <row r="14" spans="1:13" ht="47.25" x14ac:dyDescent="0.25">
      <c r="A14" s="374"/>
      <c r="B14" s="63" t="s">
        <v>696</v>
      </c>
      <c r="C14" s="364" t="str">
        <f>'Plan de acción'!AU70</f>
        <v>15. Vida de ecosistemas terrestres</v>
      </c>
      <c r="D14" s="306"/>
      <c r="E14" s="75" t="s">
        <v>697</v>
      </c>
      <c r="F14" s="365" t="str">
        <f>'Plan de acción'!AV70</f>
        <v>15.1 - Conservar y Restaurar los Ecosistemas Terrestres y de Agua Dulce</v>
      </c>
      <c r="G14" s="305"/>
      <c r="H14" s="305"/>
      <c r="I14" s="305"/>
      <c r="J14" s="305"/>
      <c r="K14" s="305"/>
      <c r="L14" s="305"/>
      <c r="M14" s="306"/>
    </row>
    <row r="15" spans="1:13" ht="15.75" x14ac:dyDescent="0.25">
      <c r="A15" s="371" t="s">
        <v>605</v>
      </c>
      <c r="B15" s="64" t="s">
        <v>47</v>
      </c>
      <c r="C15" s="365" t="str">
        <f>'Plan de acción'!AW70</f>
        <v>Ambiental
 Territorial</v>
      </c>
      <c r="D15" s="305"/>
      <c r="E15" s="305"/>
      <c r="F15" s="305"/>
      <c r="G15" s="305"/>
      <c r="H15" s="305"/>
      <c r="I15" s="305"/>
      <c r="J15" s="305"/>
      <c r="K15" s="305"/>
      <c r="L15" s="305"/>
      <c r="M15" s="306"/>
    </row>
    <row r="16" spans="1:13" ht="15.75" x14ac:dyDescent="0.25">
      <c r="A16" s="372"/>
      <c r="B16" s="65" t="s">
        <v>698</v>
      </c>
      <c r="C16" s="365" t="str">
        <f>'Plan de acción'!AS70</f>
        <v>(Número de hectáreas (ha) en proceso de restauración en monitoreo / Número total de hectareas en proceso de restauración ecológica)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t="s">
        <v>617</v>
      </c>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3"/>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39" t="str">
        <f>'Plan de acción'!BA70</f>
        <v>ND</v>
      </c>
      <c r="E29" s="47"/>
      <c r="F29" s="79" t="s">
        <v>628</v>
      </c>
      <c r="G29" s="50" t="str">
        <f>'Plan de acción'!BB70</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2023</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t="str">
        <f>'Plan de acción'!BE70</f>
        <v>3,6%</v>
      </c>
      <c r="E36" s="50">
        <v>2023</v>
      </c>
      <c r="F36" s="112" t="str">
        <f>'Plan de acción'!BF70</f>
        <v>3,6%</v>
      </c>
      <c r="G36" s="50">
        <v>2024</v>
      </c>
      <c r="H36" s="112" t="str">
        <f>'Plan de acción'!BG70</f>
        <v>3,6%</v>
      </c>
      <c r="I36" s="50">
        <v>2025</v>
      </c>
      <c r="J36" s="112" t="str">
        <f>'Plan de acción'!BH70</f>
        <v>3,6%</v>
      </c>
      <c r="K36" s="50">
        <v>2026</v>
      </c>
      <c r="L36" s="112" t="str">
        <f>'Plan de acción'!BI70</f>
        <v>3,6%</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t="str">
        <f>'Plan de acción'!BJ70</f>
        <v>3,6%</v>
      </c>
      <c r="E38" s="50">
        <v>2028</v>
      </c>
      <c r="F38" s="112" t="str">
        <f>'Plan de acción'!BK70</f>
        <v>3,6%</v>
      </c>
      <c r="G38" s="50">
        <v>2029</v>
      </c>
      <c r="H38" s="112" t="str">
        <f>'Plan de acción'!BL70</f>
        <v>3,6%</v>
      </c>
      <c r="I38" s="50">
        <v>2030</v>
      </c>
      <c r="J38" s="112" t="str">
        <f>'Plan de acción'!BM70</f>
        <v>3,6%</v>
      </c>
      <c r="K38" s="50">
        <v>2031</v>
      </c>
      <c r="L38" s="112" t="str">
        <f>'Plan de acción'!BN70</f>
        <v>3,6%</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t="str">
        <f>'Plan de acción'!BO70</f>
        <v>3,6%</v>
      </c>
      <c r="E40" s="50">
        <v>2033</v>
      </c>
      <c r="F40" s="112" t="str">
        <f>'Plan de acción'!BP70</f>
        <v>3,6%</v>
      </c>
      <c r="G40" s="50">
        <v>2034</v>
      </c>
      <c r="H40" s="112" t="str">
        <f>'Plan de acción'!BQ70</f>
        <v>3,6%</v>
      </c>
      <c r="I40" s="50">
        <v>2035</v>
      </c>
      <c r="J40" s="112" t="str">
        <f>'Plan de acción'!BR70</f>
        <v>3,6%</v>
      </c>
      <c r="K40" s="50">
        <v>2036</v>
      </c>
      <c r="L40" s="112" t="str">
        <f>'Plan de acción'!BS70</f>
        <v>3,6%</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t="str">
        <f>'Plan de acción'!BT70</f>
        <v>3,6%</v>
      </c>
      <c r="E42" s="50">
        <v>2038</v>
      </c>
      <c r="F42" s="112" t="str">
        <f>'Plan de acción'!BU70</f>
        <v>3,6%</v>
      </c>
      <c r="G42" s="50">
        <v>2039</v>
      </c>
      <c r="H42" s="112" t="str">
        <f>'Plan de acción'!BV70</f>
        <v>3,6%</v>
      </c>
      <c r="I42" s="50">
        <v>2040</v>
      </c>
      <c r="J42" s="112" t="str">
        <f>'Plan de acción'!BW70</f>
        <v>3,6%</v>
      </c>
      <c r="K42" s="50">
        <v>2041</v>
      </c>
      <c r="L42" s="112" t="str">
        <f>'Plan de acción'!BX70</f>
        <v>3,6%</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t="str">
        <f>'Plan de acción'!BY70</f>
        <v>3,6%</v>
      </c>
      <c r="E44" s="50">
        <v>2043</v>
      </c>
      <c r="F44" s="112" t="str">
        <f>'Plan de acción'!BZ70</f>
        <v>3,6%</v>
      </c>
      <c r="G44" s="50">
        <v>2044</v>
      </c>
      <c r="H44" s="112" t="str">
        <f>'Plan de acción'!CA70</f>
        <v>3,6%</v>
      </c>
      <c r="I44" s="50">
        <v>2045</v>
      </c>
      <c r="J44" s="112" t="str">
        <f>'Plan de acción'!CB70</f>
        <v>3,6%</v>
      </c>
      <c r="K44" s="50">
        <v>2046</v>
      </c>
      <c r="L44" s="112" t="str">
        <f>'Plan de acción'!CC70</f>
        <v>3,5%</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t="str">
        <f>'Plan de acción'!CD70</f>
        <v>3,5%</v>
      </c>
      <c r="E46" s="50">
        <v>2048</v>
      </c>
      <c r="F46" s="112" t="str">
        <f>'Plan de acción'!CE70</f>
        <v>3,5%</v>
      </c>
      <c r="G46" s="50">
        <v>2049</v>
      </c>
      <c r="H46" s="112" t="str">
        <f>'Plan de acción'!CF70</f>
        <v>3,5%</v>
      </c>
      <c r="I46" s="50">
        <v>2050</v>
      </c>
      <c r="J46" s="112"/>
      <c r="K46" s="50"/>
      <c r="L46" s="384">
        <f>'Plan de acción'!CG70</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t="s">
        <v>976</v>
      </c>
      <c r="H49" s="318"/>
      <c r="I49" s="318"/>
      <c r="J49" s="311"/>
      <c r="K49" s="101" t="s">
        <v>668</v>
      </c>
      <c r="L49" s="368"/>
      <c r="M49" s="311"/>
    </row>
    <row r="50" spans="1:13" ht="16.5" x14ac:dyDescent="0.25">
      <c r="A50" s="372"/>
      <c r="B50" s="300"/>
      <c r="C50" s="76"/>
      <c r="D50" s="102" t="s">
        <v>617</v>
      </c>
      <c r="E50" s="103"/>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1275</v>
      </c>
      <c r="D52" s="305"/>
      <c r="E52" s="305"/>
      <c r="F52" s="305"/>
      <c r="G52" s="305"/>
      <c r="H52" s="305"/>
      <c r="I52" s="305"/>
      <c r="J52" s="305"/>
      <c r="K52" s="305"/>
      <c r="L52" s="305"/>
      <c r="M52" s="306"/>
    </row>
    <row r="53" spans="1:13" ht="31.5" x14ac:dyDescent="0.25">
      <c r="A53" s="372"/>
      <c r="B53" s="65" t="s">
        <v>704</v>
      </c>
      <c r="C53" s="365" t="s">
        <v>1276</v>
      </c>
      <c r="D53" s="305"/>
      <c r="E53" s="305"/>
      <c r="F53" s="305"/>
      <c r="G53" s="305"/>
      <c r="H53" s="305"/>
      <c r="I53" s="305"/>
      <c r="J53" s="305"/>
      <c r="K53" s="305"/>
      <c r="L53" s="305"/>
      <c r="M53" s="306"/>
    </row>
    <row r="54" spans="1:13" ht="15.75" x14ac:dyDescent="0.25">
      <c r="A54" s="372"/>
      <c r="B54" s="65" t="s">
        <v>672</v>
      </c>
      <c r="C54" s="365">
        <v>90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acción'!FT70</f>
        <v>Iván Darío Melo Cuellar</v>
      </c>
      <c r="D56" s="305"/>
      <c r="E56" s="305"/>
      <c r="F56" s="305"/>
      <c r="G56" s="305"/>
      <c r="H56" s="305"/>
      <c r="I56" s="305"/>
      <c r="J56" s="305"/>
      <c r="K56" s="305"/>
      <c r="L56" s="305"/>
      <c r="M56" s="306"/>
    </row>
    <row r="57" spans="1:13" ht="15.75" x14ac:dyDescent="0.25">
      <c r="A57" s="372"/>
      <c r="B57" s="105" t="s">
        <v>676</v>
      </c>
      <c r="C57" s="365" t="s">
        <v>969</v>
      </c>
      <c r="D57" s="305"/>
      <c r="E57" s="305"/>
      <c r="F57" s="305"/>
      <c r="G57" s="305"/>
      <c r="H57" s="305"/>
      <c r="I57" s="305"/>
      <c r="J57" s="305"/>
      <c r="K57" s="305"/>
      <c r="L57" s="305"/>
      <c r="M57" s="306"/>
    </row>
    <row r="58" spans="1:13" ht="15.75" x14ac:dyDescent="0.25">
      <c r="A58" s="372"/>
      <c r="B58" s="105" t="s">
        <v>678</v>
      </c>
      <c r="C58" s="365" t="str">
        <f>'Plan de acción'!FR70</f>
        <v>Secretaría Distrital de Ambiente</v>
      </c>
      <c r="D58" s="305"/>
      <c r="E58" s="305"/>
      <c r="F58" s="305"/>
      <c r="G58" s="305"/>
      <c r="H58" s="305"/>
      <c r="I58" s="305"/>
      <c r="J58" s="305"/>
      <c r="K58" s="305"/>
      <c r="L58" s="305"/>
      <c r="M58" s="306"/>
    </row>
    <row r="59" spans="1:13" ht="15.75" x14ac:dyDescent="0.25">
      <c r="A59" s="372"/>
      <c r="B59" s="106" t="s">
        <v>679</v>
      </c>
      <c r="C59" s="365" t="str">
        <f>'Plan de acción'!FS70</f>
        <v>Subdirección de Ecosistemas y Ruralidad</v>
      </c>
      <c r="D59" s="305"/>
      <c r="E59" s="305"/>
      <c r="F59" s="305"/>
      <c r="G59" s="305"/>
      <c r="H59" s="305"/>
      <c r="I59" s="305"/>
      <c r="J59" s="305"/>
      <c r="K59" s="305"/>
      <c r="L59" s="305"/>
      <c r="M59" s="306"/>
    </row>
    <row r="60" spans="1:13" ht="15.75" x14ac:dyDescent="0.25">
      <c r="A60" s="372"/>
      <c r="B60" s="105" t="s">
        <v>680</v>
      </c>
      <c r="C60" s="370" t="str">
        <f>'Plan de acción'!FV70</f>
        <v>ivan.melo@ambientebogota.gov.co</v>
      </c>
      <c r="D60" s="305"/>
      <c r="E60" s="305"/>
      <c r="F60" s="305"/>
      <c r="G60" s="305"/>
      <c r="H60" s="305"/>
      <c r="I60" s="305"/>
      <c r="J60" s="305"/>
      <c r="K60" s="305"/>
      <c r="L60" s="305"/>
      <c r="M60" s="306"/>
    </row>
    <row r="61" spans="1:13" ht="15.75" x14ac:dyDescent="0.25">
      <c r="A61" s="373"/>
      <c r="B61" s="105" t="s">
        <v>681</v>
      </c>
      <c r="C61" s="365"/>
      <c r="D61" s="305"/>
      <c r="E61" s="305"/>
      <c r="F61" s="305"/>
      <c r="G61" s="305"/>
      <c r="H61" s="305"/>
      <c r="I61" s="305"/>
      <c r="J61" s="305"/>
      <c r="K61" s="305"/>
      <c r="L61" s="305"/>
      <c r="M61" s="306"/>
    </row>
    <row r="62" spans="1:13" ht="21.75" customHeight="1" x14ac:dyDescent="0.25">
      <c r="A62" s="371" t="s">
        <v>682</v>
      </c>
      <c r="B62" s="105" t="s">
        <v>683</v>
      </c>
      <c r="C62" s="365" t="s">
        <v>1333</v>
      </c>
      <c r="D62" s="305"/>
      <c r="E62" s="305"/>
      <c r="F62" s="305"/>
      <c r="G62" s="305"/>
      <c r="H62" s="305"/>
      <c r="I62" s="305"/>
      <c r="J62" s="305"/>
      <c r="K62" s="305"/>
      <c r="L62" s="305"/>
      <c r="M62" s="306"/>
    </row>
    <row r="63" spans="1:13" ht="21.75" customHeight="1" x14ac:dyDescent="0.25">
      <c r="A63" s="372"/>
      <c r="B63" s="105" t="s">
        <v>684</v>
      </c>
      <c r="C63" s="365" t="s">
        <v>685</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t="s">
        <v>1277</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93C47D"/>
    <outlinePr summaryBelow="0" summaryRight="0"/>
  </sheetPr>
  <dimension ref="A1:M65"/>
  <sheetViews>
    <sheetView topLeftCell="A45" workbookViewId="0">
      <selection activeCell="C63" sqref="C63:M63"/>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1278</v>
      </c>
      <c r="C1" s="305"/>
      <c r="D1" s="305"/>
      <c r="E1" s="305"/>
      <c r="F1" s="305"/>
      <c r="G1" s="305"/>
      <c r="H1" s="305"/>
      <c r="I1" s="305"/>
      <c r="J1" s="305"/>
      <c r="K1" s="305"/>
      <c r="L1" s="305"/>
      <c r="M1" s="306"/>
    </row>
    <row r="2" spans="1:13" ht="15.75" x14ac:dyDescent="0.25">
      <c r="A2" s="371" t="s">
        <v>588</v>
      </c>
      <c r="B2" s="63" t="s">
        <v>589</v>
      </c>
      <c r="C2" s="365" t="s">
        <v>570</v>
      </c>
      <c r="D2" s="305"/>
      <c r="E2" s="305"/>
      <c r="F2" s="305"/>
      <c r="G2" s="305"/>
      <c r="H2" s="305"/>
      <c r="I2" s="305"/>
      <c r="J2" s="305"/>
      <c r="K2" s="305"/>
      <c r="L2" s="305"/>
      <c r="M2" s="306"/>
    </row>
    <row r="3" spans="1:13" ht="63" x14ac:dyDescent="0.25">
      <c r="A3" s="372"/>
      <c r="B3" s="64" t="s">
        <v>688</v>
      </c>
      <c r="C3" s="365" t="s">
        <v>1204</v>
      </c>
      <c r="D3" s="305"/>
      <c r="E3" s="305"/>
      <c r="F3" s="305"/>
      <c r="G3" s="305"/>
      <c r="H3" s="305"/>
      <c r="I3" s="305"/>
      <c r="J3" s="305"/>
      <c r="K3" s="305"/>
      <c r="L3" s="305"/>
      <c r="M3" s="306"/>
    </row>
    <row r="4" spans="1:13" ht="15.75" x14ac:dyDescent="0.25">
      <c r="A4" s="372"/>
      <c r="B4" s="65" t="s">
        <v>58</v>
      </c>
      <c r="C4" s="66" t="str">
        <f>'Plan de acción'!AY71</f>
        <v>Si</v>
      </c>
      <c r="D4" s="67"/>
      <c r="E4" s="68"/>
      <c r="F4" s="362" t="s">
        <v>59</v>
      </c>
      <c r="G4" s="306"/>
      <c r="H4" s="69">
        <f>'Plan de acción'!AZ71</f>
        <v>451</v>
      </c>
      <c r="I4" s="378"/>
      <c r="J4" s="357"/>
      <c r="K4" s="357"/>
      <c r="L4" s="357"/>
      <c r="M4" s="342"/>
    </row>
    <row r="5" spans="1:13" ht="31.5" x14ac:dyDescent="0.25">
      <c r="A5" s="372"/>
      <c r="B5" s="65" t="s">
        <v>593</v>
      </c>
      <c r="C5" s="364" t="s">
        <v>1279</v>
      </c>
      <c r="D5" s="305"/>
      <c r="E5" s="305"/>
      <c r="F5" s="305"/>
      <c r="G5" s="305"/>
      <c r="H5" s="305"/>
      <c r="I5" s="305"/>
      <c r="J5" s="305"/>
      <c r="K5" s="305"/>
      <c r="L5" s="305"/>
      <c r="M5" s="306"/>
    </row>
    <row r="6" spans="1:13" ht="15.75" x14ac:dyDescent="0.25">
      <c r="A6" s="372"/>
      <c r="B6" s="65" t="s">
        <v>595</v>
      </c>
      <c r="C6" s="364" t="s">
        <v>1280</v>
      </c>
      <c r="D6" s="305"/>
      <c r="E6" s="305"/>
      <c r="F6" s="305"/>
      <c r="G6" s="305"/>
      <c r="H6" s="305"/>
      <c r="I6" s="305"/>
      <c r="J6" s="305"/>
      <c r="K6" s="305"/>
      <c r="L6" s="305"/>
      <c r="M6" s="306"/>
    </row>
    <row r="7" spans="1:13" ht="15.75" x14ac:dyDescent="0.25">
      <c r="A7" s="372"/>
      <c r="B7" s="65" t="s">
        <v>597</v>
      </c>
      <c r="C7" s="365" t="str">
        <f>'Plan de acción'!FQ71</f>
        <v>Ambiente</v>
      </c>
      <c r="D7" s="309"/>
      <c r="E7" s="70"/>
      <c r="F7" s="70"/>
      <c r="G7" s="71"/>
      <c r="H7" s="72" t="s">
        <v>62</v>
      </c>
      <c r="I7" s="365" t="str">
        <f>'Plan de acción'!FR71</f>
        <v>Instituto Distrital de Gestión de Riesgos y Cambio Climático</v>
      </c>
      <c r="J7" s="305"/>
      <c r="K7" s="305"/>
      <c r="L7" s="305"/>
      <c r="M7" s="306"/>
    </row>
    <row r="8" spans="1:13" ht="15.75" x14ac:dyDescent="0.25">
      <c r="A8" s="372"/>
      <c r="B8" s="359" t="s">
        <v>599</v>
      </c>
      <c r="C8" s="378"/>
      <c r="D8" s="346"/>
      <c r="E8" s="73"/>
      <c r="F8" s="378"/>
      <c r="G8" s="346"/>
      <c r="H8" s="73"/>
      <c r="I8" s="378"/>
      <c r="J8" s="346"/>
      <c r="K8" s="47"/>
      <c r="L8" s="37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78"/>
      <c r="D10" s="346"/>
      <c r="E10" s="74"/>
      <c r="F10" s="378"/>
      <c r="G10" s="346"/>
      <c r="H10" s="74"/>
      <c r="I10" s="378"/>
      <c r="J10" s="346"/>
      <c r="K10" s="74"/>
      <c r="L10" s="378"/>
      <c r="M10" s="342"/>
    </row>
    <row r="11" spans="1:13" ht="31.5" x14ac:dyDescent="0.25">
      <c r="A11" s="372"/>
      <c r="B11" s="65" t="s">
        <v>603</v>
      </c>
      <c r="C11" s="365" t="s">
        <v>1281</v>
      </c>
      <c r="D11" s="305"/>
      <c r="E11" s="305"/>
      <c r="F11" s="305"/>
      <c r="G11" s="305"/>
      <c r="H11" s="305"/>
      <c r="I11" s="305"/>
      <c r="J11" s="305"/>
      <c r="K11" s="305"/>
      <c r="L11" s="305"/>
      <c r="M11" s="306"/>
    </row>
    <row r="12" spans="1:13" ht="69" customHeight="1" x14ac:dyDescent="0.25">
      <c r="A12" s="372"/>
      <c r="B12" s="65" t="s">
        <v>692</v>
      </c>
      <c r="C12" s="427" t="s">
        <v>1282</v>
      </c>
      <c r="D12" s="305"/>
      <c r="E12" s="305"/>
      <c r="F12" s="305"/>
      <c r="G12" s="305"/>
      <c r="H12" s="305"/>
      <c r="I12" s="305"/>
      <c r="J12" s="305"/>
      <c r="K12" s="305"/>
      <c r="L12" s="305"/>
      <c r="M12" s="306"/>
    </row>
    <row r="13" spans="1:13" ht="63" x14ac:dyDescent="0.25">
      <c r="A13" s="372"/>
      <c r="B13" s="65" t="s">
        <v>694</v>
      </c>
      <c r="C13" s="365" t="s">
        <v>1208</v>
      </c>
      <c r="D13" s="305"/>
      <c r="E13" s="305"/>
      <c r="F13" s="305"/>
      <c r="G13" s="305"/>
      <c r="H13" s="305"/>
      <c r="I13" s="305"/>
      <c r="J13" s="305"/>
      <c r="K13" s="305"/>
      <c r="L13" s="305"/>
      <c r="M13" s="306"/>
    </row>
    <row r="14" spans="1:13" ht="47.25" x14ac:dyDescent="0.25">
      <c r="A14" s="374"/>
      <c r="B14" s="63" t="s">
        <v>696</v>
      </c>
      <c r="C14" s="364" t="str">
        <f>'Plan de acción'!AU71</f>
        <v>13. Acción por el clima</v>
      </c>
      <c r="D14" s="306"/>
      <c r="E14" s="75" t="s">
        <v>697</v>
      </c>
      <c r="F14" s="365" t="str">
        <f>'Plan de acción'!AV71</f>
        <v>13.1 - Fortalecer la resiliencia y la capacidad de adaptación a los desastres relacionados con el clima</v>
      </c>
      <c r="G14" s="305"/>
      <c r="H14" s="305"/>
      <c r="I14" s="305"/>
      <c r="J14" s="305"/>
      <c r="K14" s="305"/>
      <c r="L14" s="305"/>
      <c r="M14" s="306"/>
    </row>
    <row r="15" spans="1:13" ht="15.75" x14ac:dyDescent="0.25">
      <c r="A15" s="371" t="s">
        <v>605</v>
      </c>
      <c r="B15" s="64" t="s">
        <v>47</v>
      </c>
      <c r="C15" s="365" t="str">
        <f>'Plan de acción'!AW71</f>
        <v>Ambiental</v>
      </c>
      <c r="D15" s="305"/>
      <c r="E15" s="305"/>
      <c r="F15" s="305"/>
      <c r="G15" s="305"/>
      <c r="H15" s="305"/>
      <c r="I15" s="305"/>
      <c r="J15" s="305"/>
      <c r="K15" s="305"/>
      <c r="L15" s="305"/>
      <c r="M15" s="306"/>
    </row>
    <row r="16" spans="1:13" ht="21" customHeight="1" x14ac:dyDescent="0.25">
      <c r="A16" s="372"/>
      <c r="B16" s="65" t="s">
        <v>698</v>
      </c>
      <c r="C16" s="365" t="str">
        <f>'Plan de acción'!AS71</f>
        <v>(Fases de actualización realizadas / fases de actualización proyectadas) *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376" t="s">
        <v>1283</v>
      </c>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92" t="str">
        <f>'Plan de acción'!BA71</f>
        <v>ND</v>
      </c>
      <c r="E29" s="47"/>
      <c r="F29" s="79" t="s">
        <v>628</v>
      </c>
      <c r="G29" s="85" t="str">
        <f>'Plan de acción'!BB71</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2030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12">
        <f>'Plan de acción'!BE71</f>
        <v>0</v>
      </c>
      <c r="E36" s="50">
        <v>2023</v>
      </c>
      <c r="F36" s="112">
        <f>'Plan de acción'!BF71</f>
        <v>0.05</v>
      </c>
      <c r="G36" s="50">
        <v>2024</v>
      </c>
      <c r="H36" s="112">
        <f>'Plan de acción'!BG71</f>
        <v>0.1</v>
      </c>
      <c r="I36" s="50">
        <v>2025</v>
      </c>
      <c r="J36" s="112">
        <f>'Plan de acción'!BH71</f>
        <v>0.4</v>
      </c>
      <c r="K36" s="50">
        <v>2026</v>
      </c>
      <c r="L36" s="112">
        <f>'Plan de acción'!BI71</f>
        <v>0.6</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f>'Plan de acción'!BJ71</f>
        <v>0.8</v>
      </c>
      <c r="E38" s="50">
        <v>2028</v>
      </c>
      <c r="F38" s="112">
        <f>'Plan de acción'!BK71</f>
        <v>0.9</v>
      </c>
      <c r="G38" s="50">
        <v>2029</v>
      </c>
      <c r="H38" s="112">
        <f>'Plan de acción'!BL71</f>
        <v>1</v>
      </c>
      <c r="I38" s="50">
        <v>2030</v>
      </c>
      <c r="J38" s="112">
        <f>'Plan de acción'!BM71</f>
        <v>0</v>
      </c>
      <c r="K38" s="50">
        <v>2031</v>
      </c>
      <c r="L38" s="112">
        <f>'Plan de acción'!BN71</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f>'Plan de acción'!BO71</f>
        <v>0</v>
      </c>
      <c r="E40" s="50">
        <v>2033</v>
      </c>
      <c r="F40" s="112">
        <f>'Plan de acción'!BP71</f>
        <v>0</v>
      </c>
      <c r="G40" s="50">
        <v>2034</v>
      </c>
      <c r="H40" s="112">
        <f>'Plan de acción'!BQ71</f>
        <v>0</v>
      </c>
      <c r="I40" s="50">
        <v>2035</v>
      </c>
      <c r="J40" s="112">
        <f>'Plan de acción'!BR71</f>
        <v>0</v>
      </c>
      <c r="K40" s="50">
        <v>2036</v>
      </c>
      <c r="L40" s="112">
        <f>'Plan de acción'!BS71</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acción'!BT71</f>
        <v>0</v>
      </c>
      <c r="E42" s="50">
        <v>2038</v>
      </c>
      <c r="F42" s="112">
        <f>'Plan de acción'!BU71</f>
        <v>0</v>
      </c>
      <c r="G42" s="50">
        <v>2039</v>
      </c>
      <c r="H42" s="112">
        <f>'Plan de acción'!BV71</f>
        <v>0</v>
      </c>
      <c r="I42" s="50">
        <v>2040</v>
      </c>
      <c r="J42" s="112">
        <f>'Plan de acción'!BW71</f>
        <v>0</v>
      </c>
      <c r="K42" s="50">
        <v>2041</v>
      </c>
      <c r="L42" s="112">
        <f>'Plan de acción'!BX71</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acción'!BY71</f>
        <v>0</v>
      </c>
      <c r="E44" s="50">
        <v>2043</v>
      </c>
      <c r="F44" s="112">
        <f>'Plan de acción'!BZ71</f>
        <v>0</v>
      </c>
      <c r="G44" s="50">
        <v>2044</v>
      </c>
      <c r="H44" s="112">
        <f>'Plan de acción'!CA71</f>
        <v>0</v>
      </c>
      <c r="I44" s="50">
        <v>2045</v>
      </c>
      <c r="J44" s="112">
        <f>'Plan de acción'!CB71</f>
        <v>0</v>
      </c>
      <c r="K44" s="50">
        <v>2046</v>
      </c>
      <c r="L44" s="112">
        <f>'Plan de acción'!CC71</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acción'!CD71</f>
        <v>0</v>
      </c>
      <c r="E46" s="50">
        <v>2048</v>
      </c>
      <c r="F46" s="112">
        <f>'Plan de acción'!CE71</f>
        <v>0</v>
      </c>
      <c r="G46" s="50">
        <v>2049</v>
      </c>
      <c r="H46" s="112">
        <f>'Plan de acción'!CF71</f>
        <v>0</v>
      </c>
      <c r="I46" s="50">
        <v>2050</v>
      </c>
      <c r="J46" s="112"/>
      <c r="K46" s="50"/>
      <c r="L46" s="384">
        <f>'Plan de acción'!CG71</f>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80"/>
      <c r="H49" s="318"/>
      <c r="I49" s="318"/>
      <c r="J49" s="311"/>
      <c r="K49" s="101" t="s">
        <v>668</v>
      </c>
      <c r="L49" s="380"/>
      <c r="M49" s="311"/>
    </row>
    <row r="50" spans="1:13" ht="16.5" x14ac:dyDescent="0.25">
      <c r="A50" s="372"/>
      <c r="B50" s="300"/>
      <c r="C50" s="76"/>
      <c r="D50" s="102"/>
      <c r="E50" s="103" t="s">
        <v>617</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1284</v>
      </c>
      <c r="D52" s="305"/>
      <c r="E52" s="305"/>
      <c r="F52" s="305"/>
      <c r="G52" s="305"/>
      <c r="H52" s="305"/>
      <c r="I52" s="305"/>
      <c r="J52" s="305"/>
      <c r="K52" s="305"/>
      <c r="L52" s="305"/>
      <c r="M52" s="306"/>
    </row>
    <row r="53" spans="1:13" ht="31.5" x14ac:dyDescent="0.25">
      <c r="A53" s="372"/>
      <c r="B53" s="65" t="s">
        <v>704</v>
      </c>
      <c r="C53" s="365" t="s">
        <v>1285</v>
      </c>
      <c r="D53" s="305"/>
      <c r="E53" s="305"/>
      <c r="F53" s="305"/>
      <c r="G53" s="305"/>
      <c r="H53" s="305"/>
      <c r="I53" s="305"/>
      <c r="J53" s="305"/>
      <c r="K53" s="305"/>
      <c r="L53" s="305"/>
      <c r="M53" s="306"/>
    </row>
    <row r="54" spans="1:13" ht="15.75" x14ac:dyDescent="0.25">
      <c r="A54" s="372"/>
      <c r="B54" s="65" t="s">
        <v>672</v>
      </c>
      <c r="C54" s="365">
        <v>30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acción'!FT71</f>
        <v>Darwin Javier Ortíz González / David Ernesto Guevara Rincón</v>
      </c>
      <c r="D56" s="305"/>
      <c r="E56" s="305"/>
      <c r="F56" s="305"/>
      <c r="G56" s="305"/>
      <c r="H56" s="305"/>
      <c r="I56" s="305"/>
      <c r="J56" s="305"/>
      <c r="K56" s="305"/>
      <c r="L56" s="305"/>
      <c r="M56" s="306"/>
    </row>
    <row r="57" spans="1:13" ht="15.75" x14ac:dyDescent="0.25">
      <c r="A57" s="372"/>
      <c r="B57" s="105" t="s">
        <v>676</v>
      </c>
      <c r="C57" s="365" t="s">
        <v>1286</v>
      </c>
      <c r="D57" s="305"/>
      <c r="E57" s="305"/>
      <c r="F57" s="305"/>
      <c r="G57" s="305"/>
      <c r="H57" s="305"/>
      <c r="I57" s="305"/>
      <c r="J57" s="305"/>
      <c r="K57" s="305"/>
      <c r="L57" s="305"/>
      <c r="M57" s="306"/>
    </row>
    <row r="58" spans="1:13" ht="15.75" x14ac:dyDescent="0.25">
      <c r="A58" s="372"/>
      <c r="B58" s="105" t="s">
        <v>678</v>
      </c>
      <c r="C58" s="365" t="str">
        <f>'Plan de acción'!FR71</f>
        <v>Instituto Distrital de Gestión de Riesgos y Cambio Climático</v>
      </c>
      <c r="D58" s="305"/>
      <c r="E58" s="305"/>
      <c r="F58" s="305"/>
      <c r="G58" s="305"/>
      <c r="H58" s="305"/>
      <c r="I58" s="305"/>
      <c r="J58" s="305"/>
      <c r="K58" s="305"/>
      <c r="L58" s="305"/>
      <c r="M58" s="306"/>
    </row>
    <row r="59" spans="1:13" ht="15.75" x14ac:dyDescent="0.25">
      <c r="A59" s="372"/>
      <c r="B59" s="106" t="s">
        <v>679</v>
      </c>
      <c r="C59" s="365" t="str">
        <f>'Plan de acción'!FS71</f>
        <v>Subdirección Análisis de Riesgos y Efectos del Cambio Climático / Subdirección para la Reducción del Riesgo y Adaptación al Cambio Climático</v>
      </c>
      <c r="D59" s="305"/>
      <c r="E59" s="305"/>
      <c r="F59" s="305"/>
      <c r="G59" s="305"/>
      <c r="H59" s="305"/>
      <c r="I59" s="305"/>
      <c r="J59" s="305"/>
      <c r="K59" s="305"/>
      <c r="L59" s="305"/>
      <c r="M59" s="306"/>
    </row>
    <row r="60" spans="1:13" ht="15.75" x14ac:dyDescent="0.25">
      <c r="A60" s="372"/>
      <c r="B60" s="105" t="s">
        <v>680</v>
      </c>
      <c r="C60" s="381" t="str">
        <f>'Plan de acción'!FV71</f>
        <v>dortiz@idiger.gov.co
dguevara@idiger.gov.co</v>
      </c>
      <c r="D60" s="305"/>
      <c r="E60" s="305"/>
      <c r="F60" s="305"/>
      <c r="G60" s="305"/>
      <c r="H60" s="305"/>
      <c r="I60" s="305"/>
      <c r="J60" s="305"/>
      <c r="K60" s="305"/>
      <c r="L60" s="305"/>
      <c r="M60" s="306"/>
    </row>
    <row r="61" spans="1:13" ht="15.75" x14ac:dyDescent="0.25">
      <c r="A61" s="373"/>
      <c r="B61" s="105" t="s">
        <v>681</v>
      </c>
      <c r="C61" s="365" t="str">
        <f>'Plan de acción'!FU71</f>
        <v>4292800
ext. 2903
ext. 2896</v>
      </c>
      <c r="D61" s="305"/>
      <c r="E61" s="305"/>
      <c r="F61" s="305"/>
      <c r="G61" s="305"/>
      <c r="H61" s="305"/>
      <c r="I61" s="305"/>
      <c r="J61" s="305"/>
      <c r="K61" s="305"/>
      <c r="L61" s="305"/>
      <c r="M61" s="306"/>
    </row>
    <row r="62" spans="1:13" ht="21.75" customHeight="1" x14ac:dyDescent="0.25">
      <c r="A62" s="371" t="s">
        <v>682</v>
      </c>
      <c r="B62" s="105" t="s">
        <v>683</v>
      </c>
      <c r="C62" s="365" t="s">
        <v>1356</v>
      </c>
      <c r="D62" s="305"/>
      <c r="E62" s="305"/>
      <c r="F62" s="305"/>
      <c r="G62" s="305"/>
      <c r="H62" s="305"/>
      <c r="I62" s="305"/>
      <c r="J62" s="305"/>
      <c r="K62" s="305"/>
      <c r="L62" s="305"/>
      <c r="M62" s="306"/>
    </row>
    <row r="63" spans="1:13" ht="21.75" customHeight="1" x14ac:dyDescent="0.25">
      <c r="A63" s="372"/>
      <c r="B63" s="105" t="s">
        <v>684</v>
      </c>
      <c r="C63" s="365" t="s">
        <v>1073</v>
      </c>
      <c r="D63" s="305"/>
      <c r="E63" s="305"/>
      <c r="F63" s="305"/>
      <c r="G63" s="305"/>
      <c r="H63" s="305"/>
      <c r="I63" s="305"/>
      <c r="J63" s="305"/>
      <c r="K63" s="305"/>
      <c r="L63" s="305"/>
      <c r="M63" s="306"/>
    </row>
    <row r="64" spans="1:13" ht="21.75" customHeight="1" x14ac:dyDescent="0.25">
      <c r="A64" s="374"/>
      <c r="B64" s="107" t="s">
        <v>62</v>
      </c>
      <c r="C64" s="365" t="s">
        <v>412</v>
      </c>
      <c r="D64" s="305"/>
      <c r="E64" s="305"/>
      <c r="F64" s="305"/>
      <c r="G64" s="305"/>
      <c r="H64" s="305"/>
      <c r="I64" s="305"/>
      <c r="J64" s="305"/>
      <c r="K64" s="305"/>
      <c r="L64" s="305"/>
      <c r="M64" s="306"/>
    </row>
    <row r="65" spans="1:13" ht="15.75" x14ac:dyDescent="0.25">
      <c r="A65" s="108" t="s">
        <v>686</v>
      </c>
      <c r="B65" s="107"/>
      <c r="C65" s="378"/>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38761D"/>
    <outlinePr summaryBelow="0" summaryRight="0"/>
  </sheetPr>
  <dimension ref="A1:M65"/>
  <sheetViews>
    <sheetView topLeftCell="A46"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1287</v>
      </c>
      <c r="C1" s="305"/>
      <c r="D1" s="305"/>
      <c r="E1" s="305"/>
      <c r="F1" s="305"/>
      <c r="G1" s="305"/>
      <c r="H1" s="305"/>
      <c r="I1" s="305"/>
      <c r="J1" s="305"/>
      <c r="K1" s="305"/>
      <c r="L1" s="305"/>
      <c r="M1" s="306"/>
    </row>
    <row r="2" spans="1:13" ht="15.75" x14ac:dyDescent="0.25">
      <c r="A2" s="371" t="s">
        <v>588</v>
      </c>
      <c r="B2" s="63" t="s">
        <v>589</v>
      </c>
      <c r="C2" s="365" t="str">
        <f>'Plan de acción'!AR72</f>
        <v>Porcentaje de avance en la creación y en el funcionamiento del Centro de Modelación de Escenarios sobre Eventos Hidrometeorológicos e Hidroclimáticos del Distrito Capital.</v>
      </c>
      <c r="D2" s="305"/>
      <c r="E2" s="305"/>
      <c r="F2" s="305"/>
      <c r="G2" s="305"/>
      <c r="H2" s="305"/>
      <c r="I2" s="305"/>
      <c r="J2" s="305"/>
      <c r="K2" s="305"/>
      <c r="L2" s="305"/>
      <c r="M2" s="306"/>
    </row>
    <row r="3" spans="1:13" ht="63" x14ac:dyDescent="0.25">
      <c r="A3" s="372"/>
      <c r="B3" s="64" t="s">
        <v>688</v>
      </c>
      <c r="C3" s="365" t="s">
        <v>1204</v>
      </c>
      <c r="D3" s="305"/>
      <c r="E3" s="305"/>
      <c r="F3" s="305"/>
      <c r="G3" s="305"/>
      <c r="H3" s="305"/>
      <c r="I3" s="305"/>
      <c r="J3" s="305"/>
      <c r="K3" s="305"/>
      <c r="L3" s="305"/>
      <c r="M3" s="306"/>
    </row>
    <row r="4" spans="1:13" ht="15.75" x14ac:dyDescent="0.25">
      <c r="A4" s="372"/>
      <c r="B4" s="65" t="s">
        <v>58</v>
      </c>
      <c r="C4" s="66" t="str">
        <f>'Plan de acción'!AY72</f>
        <v>No</v>
      </c>
      <c r="D4" s="67"/>
      <c r="E4" s="68"/>
      <c r="F4" s="362" t="s">
        <v>59</v>
      </c>
      <c r="G4" s="306"/>
      <c r="H4" s="66" t="str">
        <f>'Plan de acción'!AZ72</f>
        <v>ND</v>
      </c>
      <c r="I4" s="358"/>
      <c r="J4" s="357"/>
      <c r="K4" s="357"/>
      <c r="L4" s="357"/>
      <c r="M4" s="342"/>
    </row>
    <row r="5" spans="1:13" ht="31.5" x14ac:dyDescent="0.25">
      <c r="A5" s="372"/>
      <c r="B5" s="65" t="s">
        <v>593</v>
      </c>
      <c r="C5" s="365" t="s">
        <v>117</v>
      </c>
      <c r="D5" s="305"/>
      <c r="E5" s="305"/>
      <c r="F5" s="305"/>
      <c r="G5" s="305"/>
      <c r="H5" s="305"/>
      <c r="I5" s="305"/>
      <c r="J5" s="305"/>
      <c r="K5" s="305"/>
      <c r="L5" s="305"/>
      <c r="M5" s="306"/>
    </row>
    <row r="6" spans="1:13" ht="15.75" x14ac:dyDescent="0.25">
      <c r="A6" s="372"/>
      <c r="B6" s="65" t="s">
        <v>595</v>
      </c>
      <c r="C6" s="365" t="s">
        <v>117</v>
      </c>
      <c r="D6" s="305"/>
      <c r="E6" s="305"/>
      <c r="F6" s="305"/>
      <c r="G6" s="305"/>
      <c r="H6" s="305"/>
      <c r="I6" s="305"/>
      <c r="J6" s="305"/>
      <c r="K6" s="305"/>
      <c r="L6" s="305"/>
      <c r="M6" s="306"/>
    </row>
    <row r="7" spans="1:13" ht="15.75" x14ac:dyDescent="0.25">
      <c r="A7" s="372"/>
      <c r="B7" s="65" t="s">
        <v>597</v>
      </c>
      <c r="C7" s="365" t="str">
        <f>'Plan de acción'!FQ72</f>
        <v>Ambiente</v>
      </c>
      <c r="D7" s="309"/>
      <c r="E7" s="70"/>
      <c r="F7" s="70"/>
      <c r="G7" s="71"/>
      <c r="H7" s="72" t="s">
        <v>62</v>
      </c>
      <c r="I7" s="365" t="str">
        <f>'Plan de acción'!FR72</f>
        <v>Instituto Distrital de Gestión de Riesgos y Cambio Climático</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122.25" customHeight="1" x14ac:dyDescent="0.25">
      <c r="A11" s="372"/>
      <c r="B11" s="65" t="s">
        <v>603</v>
      </c>
      <c r="C11" s="427" t="s">
        <v>1288</v>
      </c>
      <c r="D11" s="305"/>
      <c r="E11" s="305"/>
      <c r="F11" s="305"/>
      <c r="G11" s="305"/>
      <c r="H11" s="305"/>
      <c r="I11" s="305"/>
      <c r="J11" s="305"/>
      <c r="K11" s="305"/>
      <c r="L11" s="305"/>
      <c r="M11" s="306"/>
    </row>
    <row r="12" spans="1:13" ht="31.5" x14ac:dyDescent="0.25">
      <c r="A12" s="372"/>
      <c r="B12" s="65" t="s">
        <v>692</v>
      </c>
      <c r="C12" s="365" t="s">
        <v>1289</v>
      </c>
      <c r="D12" s="305"/>
      <c r="E12" s="305"/>
      <c r="F12" s="305"/>
      <c r="G12" s="305"/>
      <c r="H12" s="305"/>
      <c r="I12" s="305"/>
      <c r="J12" s="305"/>
      <c r="K12" s="305"/>
      <c r="L12" s="305"/>
      <c r="M12" s="306"/>
    </row>
    <row r="13" spans="1:13" ht="63" x14ac:dyDescent="0.25">
      <c r="A13" s="372"/>
      <c r="B13" s="65" t="s">
        <v>694</v>
      </c>
      <c r="C13" s="365" t="s">
        <v>1208</v>
      </c>
      <c r="D13" s="305"/>
      <c r="E13" s="305"/>
      <c r="F13" s="305"/>
      <c r="G13" s="305"/>
      <c r="H13" s="305"/>
      <c r="I13" s="305"/>
      <c r="J13" s="305"/>
      <c r="K13" s="305"/>
      <c r="L13" s="305"/>
      <c r="M13" s="306"/>
    </row>
    <row r="14" spans="1:13" ht="47.25" x14ac:dyDescent="0.25">
      <c r="A14" s="374"/>
      <c r="B14" s="63" t="s">
        <v>696</v>
      </c>
      <c r="C14" s="364" t="str">
        <f>'Plan de acción'!AU72</f>
        <v>13. Acción por el clima</v>
      </c>
      <c r="D14" s="306"/>
      <c r="E14" s="75" t="s">
        <v>697</v>
      </c>
      <c r="F14" s="365" t="str">
        <f>'Plan de acción'!AV72</f>
        <v>13.1 - Fortalecer la resiliencia y la capacidad de adaptación a los desastres relacionados con el clima</v>
      </c>
      <c r="G14" s="305"/>
      <c r="H14" s="305"/>
      <c r="I14" s="305"/>
      <c r="J14" s="305"/>
      <c r="K14" s="305"/>
      <c r="L14" s="305"/>
      <c r="M14" s="306"/>
    </row>
    <row r="15" spans="1:13" ht="15.75" x14ac:dyDescent="0.25">
      <c r="A15" s="371" t="s">
        <v>605</v>
      </c>
      <c r="B15" s="64" t="s">
        <v>47</v>
      </c>
      <c r="C15" s="365" t="str">
        <f>'Plan de acción'!AW72</f>
        <v>Ambiental</v>
      </c>
      <c r="D15" s="305"/>
      <c r="E15" s="305"/>
      <c r="F15" s="305"/>
      <c r="G15" s="305"/>
      <c r="H15" s="305"/>
      <c r="I15" s="305"/>
      <c r="J15" s="305"/>
      <c r="K15" s="305"/>
      <c r="L15" s="305"/>
      <c r="M15" s="306"/>
    </row>
    <row r="16" spans="1:13" ht="15.75" x14ac:dyDescent="0.25">
      <c r="A16" s="372"/>
      <c r="B16" s="65" t="s">
        <v>698</v>
      </c>
      <c r="C16" s="365" t="str">
        <f>'Plan de acción'!AS72</f>
        <v>(0,6 * fases para la creación del Centro de Modelacion implementadas / Total de las fases requeridas para la creación del Centro de Modelación * 100) + (0,4 * funcionamiento del Centro de Modelación * 100)</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c r="E21" s="79" t="s">
        <v>615</v>
      </c>
      <c r="F21" s="82"/>
      <c r="G21" s="79"/>
      <c r="H21" s="84"/>
      <c r="I21" s="79"/>
      <c r="J21" s="84"/>
      <c r="K21" s="81"/>
      <c r="L21" s="81"/>
      <c r="M21" s="77"/>
    </row>
    <row r="22" spans="1:13" ht="15.75" x14ac:dyDescent="0.25">
      <c r="A22" s="372"/>
      <c r="B22" s="300"/>
      <c r="C22" s="79" t="s">
        <v>616</v>
      </c>
      <c r="D22" s="82" t="s">
        <v>617</v>
      </c>
      <c r="E22" s="79" t="s">
        <v>618</v>
      </c>
      <c r="F22" s="436" t="s">
        <v>1290</v>
      </c>
      <c r="G22" s="357"/>
      <c r="H22" s="357"/>
      <c r="I22" s="357"/>
      <c r="J22" s="357"/>
      <c r="K22" s="357"/>
      <c r="L22" s="346"/>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85"/>
      <c r="E25" s="47"/>
      <c r="F25" s="79" t="s">
        <v>622</v>
      </c>
      <c r="G25" s="50"/>
      <c r="H25" s="47"/>
      <c r="I25" s="79" t="s">
        <v>623</v>
      </c>
      <c r="J25" s="50" t="s">
        <v>617</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09" t="str">
        <f>'Plan de acción'!BA72</f>
        <v>ND</v>
      </c>
      <c r="E29" s="47"/>
      <c r="F29" s="79" t="s">
        <v>628</v>
      </c>
      <c r="G29" s="85" t="str">
        <f>'Plan de acción'!BB72</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2024</v>
      </c>
      <c r="E32" s="94"/>
      <c r="F32" s="47" t="s">
        <v>633</v>
      </c>
      <c r="G32" s="50">
        <v>2050</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112" t="s">
        <v>639</v>
      </c>
      <c r="K35" s="47"/>
      <c r="L35" s="47" t="s">
        <v>640</v>
      </c>
      <c r="M35" s="48"/>
    </row>
    <row r="36" spans="1:13" ht="15.75" x14ac:dyDescent="0.25">
      <c r="A36" s="372"/>
      <c r="B36" s="300"/>
      <c r="C36" s="46"/>
      <c r="D36" s="157">
        <f>'Plan de acción'!BE72</f>
        <v>0</v>
      </c>
      <c r="E36" s="50">
        <v>2023</v>
      </c>
      <c r="F36" s="112">
        <v>0.05</v>
      </c>
      <c r="G36" s="50">
        <v>2024</v>
      </c>
      <c r="H36" s="112">
        <v>0.15</v>
      </c>
      <c r="I36" s="50">
        <v>2025</v>
      </c>
      <c r="J36" s="112">
        <v>0.25</v>
      </c>
      <c r="K36" s="50">
        <v>2026</v>
      </c>
      <c r="L36" s="112">
        <v>0.35</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12">
        <v>0.45</v>
      </c>
      <c r="E38" s="50">
        <v>2028</v>
      </c>
      <c r="F38" s="112">
        <v>0.55000000000000004</v>
      </c>
      <c r="G38" s="50">
        <v>2029</v>
      </c>
      <c r="H38" s="112">
        <v>0.6</v>
      </c>
      <c r="I38" s="50">
        <v>2030</v>
      </c>
      <c r="J38" s="112">
        <v>0.62</v>
      </c>
      <c r="K38" s="50">
        <v>2031</v>
      </c>
      <c r="L38" s="112">
        <v>0.64</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12">
        <v>0.66</v>
      </c>
      <c r="E40" s="50">
        <v>2033</v>
      </c>
      <c r="F40" s="112">
        <f>'Plan de acción'!BP72</f>
        <v>0.68</v>
      </c>
      <c r="G40" s="50">
        <v>2034</v>
      </c>
      <c r="H40" s="112">
        <f>'Plan de acción'!BQ72</f>
        <v>0.7</v>
      </c>
      <c r="I40" s="50">
        <v>2035</v>
      </c>
      <c r="J40" s="112">
        <f>'Plan de acción'!BR72</f>
        <v>0.72</v>
      </c>
      <c r="K40" s="50">
        <v>2036</v>
      </c>
      <c r="L40" s="112">
        <f>'Plan de acción'!BS72</f>
        <v>0.74</v>
      </c>
      <c r="M40" s="50">
        <v>2037</v>
      </c>
    </row>
    <row r="41" spans="1:13" ht="15.75" x14ac:dyDescent="0.25">
      <c r="A41" s="372"/>
      <c r="B41" s="300"/>
      <c r="C41" s="46"/>
      <c r="D41" s="112" t="s">
        <v>651</v>
      </c>
      <c r="E41" s="47"/>
      <c r="F41" s="47" t="s">
        <v>652</v>
      </c>
      <c r="G41" s="47"/>
      <c r="H41" s="47" t="s">
        <v>653</v>
      </c>
      <c r="I41" s="47"/>
      <c r="J41" s="47" t="s">
        <v>654</v>
      </c>
      <c r="K41" s="47"/>
      <c r="L41" s="47" t="s">
        <v>655</v>
      </c>
      <c r="M41" s="48"/>
    </row>
    <row r="42" spans="1:13" ht="15.75" x14ac:dyDescent="0.25">
      <c r="A42" s="372"/>
      <c r="B42" s="300"/>
      <c r="C42" s="46"/>
      <c r="D42" s="112">
        <f>'Plan de acción'!BT72</f>
        <v>0.76</v>
      </c>
      <c r="E42" s="50">
        <v>2038</v>
      </c>
      <c r="F42" s="112">
        <f>'Plan de acción'!BU72</f>
        <v>0.78</v>
      </c>
      <c r="G42" s="50">
        <v>2039</v>
      </c>
      <c r="H42" s="112">
        <f>'Plan de acción'!BV72</f>
        <v>0.8</v>
      </c>
      <c r="I42" s="50">
        <v>2040</v>
      </c>
      <c r="J42" s="112">
        <f>'Plan de acción'!BW72</f>
        <v>0.82</v>
      </c>
      <c r="K42" s="50">
        <v>2041</v>
      </c>
      <c r="L42" s="112">
        <f>'Plan de acción'!BX72</f>
        <v>0.84</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acción'!BY72</f>
        <v>0.86</v>
      </c>
      <c r="E44" s="50">
        <v>2043</v>
      </c>
      <c r="F44" s="112">
        <f>'Plan de acción'!BZ72</f>
        <v>0.88</v>
      </c>
      <c r="G44" s="50">
        <v>2044</v>
      </c>
      <c r="H44" s="112">
        <f>'Plan de acción'!CA72</f>
        <v>0.9</v>
      </c>
      <c r="I44" s="50">
        <v>2045</v>
      </c>
      <c r="J44" s="112">
        <f>'Plan de acción'!CB72</f>
        <v>0.92</v>
      </c>
      <c r="K44" s="50">
        <v>2046</v>
      </c>
      <c r="L44" s="112">
        <f>'Plan de acción'!CC72</f>
        <v>0.94</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acción'!CD72</f>
        <v>0.96</v>
      </c>
      <c r="E46" s="50">
        <v>2048</v>
      </c>
      <c r="F46" s="112">
        <f>'Plan de acción'!CE72</f>
        <v>0.98</v>
      </c>
      <c r="G46" s="50">
        <v>2049</v>
      </c>
      <c r="H46" s="112">
        <f>'Plan de acción'!CF72</f>
        <v>1</v>
      </c>
      <c r="I46" s="50">
        <v>2050</v>
      </c>
      <c r="J46" s="112"/>
      <c r="K46" s="50"/>
      <c r="L46" s="384">
        <v>1</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368"/>
      <c r="H49" s="318"/>
      <c r="I49" s="318"/>
      <c r="J49" s="311"/>
      <c r="K49" s="101" t="s">
        <v>668</v>
      </c>
      <c r="L49" s="368"/>
      <c r="M49" s="311"/>
    </row>
    <row r="50" spans="1:13" ht="16.5" x14ac:dyDescent="0.25">
      <c r="A50" s="372"/>
      <c r="B50" s="300"/>
      <c r="C50" s="76"/>
      <c r="D50" s="102"/>
      <c r="E50" s="103" t="s">
        <v>752</v>
      </c>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65" t="s">
        <v>1291</v>
      </c>
      <c r="D52" s="305"/>
      <c r="E52" s="305"/>
      <c r="F52" s="305"/>
      <c r="G52" s="305"/>
      <c r="H52" s="305"/>
      <c r="I52" s="305"/>
      <c r="J52" s="305"/>
      <c r="K52" s="305"/>
      <c r="L52" s="305"/>
      <c r="M52" s="306"/>
    </row>
    <row r="53" spans="1:13" ht="31.5" x14ac:dyDescent="0.25">
      <c r="A53" s="372"/>
      <c r="B53" s="65" t="s">
        <v>704</v>
      </c>
      <c r="C53" s="365" t="s">
        <v>1292</v>
      </c>
      <c r="D53" s="305"/>
      <c r="E53" s="305"/>
      <c r="F53" s="305"/>
      <c r="G53" s="305"/>
      <c r="H53" s="305"/>
      <c r="I53" s="305"/>
      <c r="J53" s="305"/>
      <c r="K53" s="305"/>
      <c r="L53" s="305"/>
      <c r="M53" s="306"/>
    </row>
    <row r="54" spans="1:13" ht="15.75" x14ac:dyDescent="0.25">
      <c r="A54" s="372"/>
      <c r="B54" s="65" t="s">
        <v>672</v>
      </c>
      <c r="C54" s="365">
        <v>60</v>
      </c>
      <c r="D54" s="305"/>
      <c r="E54" s="305"/>
      <c r="F54" s="305"/>
      <c r="G54" s="305"/>
      <c r="H54" s="305"/>
      <c r="I54" s="305"/>
      <c r="J54" s="305"/>
      <c r="K54" s="305"/>
      <c r="L54" s="305"/>
      <c r="M54" s="306"/>
    </row>
    <row r="55" spans="1:13" ht="15.75" x14ac:dyDescent="0.25">
      <c r="A55" s="374"/>
      <c r="B55" s="65" t="s">
        <v>673</v>
      </c>
      <c r="C55" s="365" t="s">
        <v>117</v>
      </c>
      <c r="D55" s="305"/>
      <c r="E55" s="305"/>
      <c r="F55" s="305"/>
      <c r="G55" s="305"/>
      <c r="H55" s="305"/>
      <c r="I55" s="305"/>
      <c r="J55" s="305"/>
      <c r="K55" s="305"/>
      <c r="L55" s="305"/>
      <c r="M55" s="306"/>
    </row>
    <row r="56" spans="1:13" ht="15.75" x14ac:dyDescent="0.25">
      <c r="A56" s="371" t="s">
        <v>674</v>
      </c>
      <c r="B56" s="105" t="s">
        <v>675</v>
      </c>
      <c r="C56" s="365" t="str">
        <f>'Plan de acción'!FT72</f>
        <v>Darwin Javier Ortíz González / David Ernesto Guevara Rincón</v>
      </c>
      <c r="D56" s="305"/>
      <c r="E56" s="305"/>
      <c r="F56" s="305"/>
      <c r="G56" s="305"/>
      <c r="H56" s="305"/>
      <c r="I56" s="305"/>
      <c r="J56" s="305"/>
      <c r="K56" s="305"/>
      <c r="L56" s="305"/>
      <c r="M56" s="306"/>
    </row>
    <row r="57" spans="1:13" ht="15.75" x14ac:dyDescent="0.25">
      <c r="A57" s="372"/>
      <c r="B57" s="105" t="s">
        <v>676</v>
      </c>
      <c r="C57" s="365" t="s">
        <v>1293</v>
      </c>
      <c r="D57" s="305"/>
      <c r="E57" s="305"/>
      <c r="F57" s="305"/>
      <c r="G57" s="305"/>
      <c r="H57" s="305"/>
      <c r="I57" s="305"/>
      <c r="J57" s="305"/>
      <c r="K57" s="305"/>
      <c r="L57" s="305"/>
      <c r="M57" s="306"/>
    </row>
    <row r="58" spans="1:13" ht="15.75" x14ac:dyDescent="0.25">
      <c r="A58" s="372"/>
      <c r="B58" s="105" t="s">
        <v>678</v>
      </c>
      <c r="C58" s="365" t="str">
        <f>'Plan de acción'!FR72</f>
        <v>Instituto Distrital de Gestión de Riesgos y Cambio Climático</v>
      </c>
      <c r="D58" s="305"/>
      <c r="E58" s="305"/>
      <c r="F58" s="305"/>
      <c r="G58" s="305"/>
      <c r="H58" s="305"/>
      <c r="I58" s="305"/>
      <c r="J58" s="305"/>
      <c r="K58" s="305"/>
      <c r="L58" s="305"/>
      <c r="M58" s="306"/>
    </row>
    <row r="59" spans="1:13" ht="15.75" x14ac:dyDescent="0.25">
      <c r="A59" s="372"/>
      <c r="B59" s="106" t="s">
        <v>679</v>
      </c>
      <c r="C59" s="365" t="str">
        <f>'Plan de acción'!FS72</f>
        <v>Subdirección Análisis de Riesgos y Efectos del Cambio Climático / Subdirección para la Reducción del Riesgo y Adaptación al Cambio Climático</v>
      </c>
      <c r="D59" s="305"/>
      <c r="E59" s="305"/>
      <c r="F59" s="305"/>
      <c r="G59" s="305"/>
      <c r="H59" s="305"/>
      <c r="I59" s="305"/>
      <c r="J59" s="305"/>
      <c r="K59" s="305"/>
      <c r="L59" s="305"/>
      <c r="M59" s="306"/>
    </row>
    <row r="60" spans="1:13" ht="15.75" x14ac:dyDescent="0.25">
      <c r="A60" s="372"/>
      <c r="B60" s="105" t="s">
        <v>680</v>
      </c>
      <c r="C60" s="370" t="str">
        <f>'Plan de acción'!FV72</f>
        <v>dortiz@idiger.gov.co
dguevara@idiger.gov.co</v>
      </c>
      <c r="D60" s="305"/>
      <c r="E60" s="305"/>
      <c r="F60" s="305"/>
      <c r="G60" s="305"/>
      <c r="H60" s="305"/>
      <c r="I60" s="305"/>
      <c r="J60" s="305"/>
      <c r="K60" s="305"/>
      <c r="L60" s="305"/>
      <c r="M60" s="306"/>
    </row>
    <row r="61" spans="1:13" ht="15.75" x14ac:dyDescent="0.25">
      <c r="A61" s="373"/>
      <c r="B61" s="105" t="s">
        <v>681</v>
      </c>
      <c r="C61" s="365" t="s">
        <v>1361</v>
      </c>
      <c r="D61" s="305"/>
      <c r="E61" s="305"/>
      <c r="F61" s="305"/>
      <c r="G61" s="305"/>
      <c r="H61" s="305"/>
      <c r="I61" s="305"/>
      <c r="J61" s="305"/>
      <c r="K61" s="305"/>
      <c r="L61" s="305"/>
      <c r="M61" s="306"/>
    </row>
    <row r="62" spans="1:13" ht="21.75" customHeight="1" x14ac:dyDescent="0.25">
      <c r="A62" s="371" t="s">
        <v>682</v>
      </c>
      <c r="B62" s="105" t="s">
        <v>683</v>
      </c>
      <c r="C62" s="365" t="s">
        <v>1356</v>
      </c>
      <c r="D62" s="305"/>
      <c r="E62" s="305"/>
      <c r="F62" s="305"/>
      <c r="G62" s="305"/>
      <c r="H62" s="305"/>
      <c r="I62" s="305"/>
      <c r="J62" s="305"/>
      <c r="K62" s="305"/>
      <c r="L62" s="305"/>
      <c r="M62" s="306"/>
    </row>
    <row r="63" spans="1:13" ht="21.75" customHeight="1" x14ac:dyDescent="0.25">
      <c r="A63" s="372"/>
      <c r="B63" s="105" t="s">
        <v>684</v>
      </c>
      <c r="C63" s="365" t="s">
        <v>1073</v>
      </c>
      <c r="D63" s="305"/>
      <c r="E63" s="305"/>
      <c r="F63" s="305"/>
      <c r="G63" s="305"/>
      <c r="H63" s="305"/>
      <c r="I63" s="305"/>
      <c r="J63" s="305"/>
      <c r="K63" s="305"/>
      <c r="L63" s="305"/>
      <c r="M63" s="306"/>
    </row>
    <row r="64" spans="1:13" ht="21.75" customHeight="1" x14ac:dyDescent="0.25">
      <c r="A64" s="374"/>
      <c r="B64" s="107" t="s">
        <v>62</v>
      </c>
      <c r="C64" s="365" t="s">
        <v>412</v>
      </c>
      <c r="D64" s="305"/>
      <c r="E64" s="305"/>
      <c r="F64" s="305"/>
      <c r="G64" s="305"/>
      <c r="H64" s="305"/>
      <c r="I64" s="305"/>
      <c r="J64" s="305"/>
      <c r="K64" s="305"/>
      <c r="L64" s="305"/>
      <c r="M64" s="306"/>
    </row>
    <row r="65" spans="1:13" ht="15.75" x14ac:dyDescent="0.25">
      <c r="A65" s="108" t="s">
        <v>686</v>
      </c>
      <c r="B65" s="107"/>
      <c r="C65" s="358"/>
      <c r="D65" s="357"/>
      <c r="E65" s="357"/>
      <c r="F65" s="357"/>
      <c r="G65" s="357"/>
      <c r="H65" s="357"/>
      <c r="I65" s="357"/>
      <c r="J65" s="357"/>
      <c r="K65" s="357"/>
      <c r="L65" s="357"/>
      <c r="M65" s="342"/>
    </row>
  </sheetData>
  <mergeCells count="58">
    <mergeCell ref="C65:M65"/>
    <mergeCell ref="J29:L29"/>
    <mergeCell ref="L46:M46"/>
    <mergeCell ref="F49:F50"/>
    <mergeCell ref="G49:J50"/>
    <mergeCell ref="L49:M50"/>
    <mergeCell ref="C52:M52"/>
    <mergeCell ref="C53:M53"/>
    <mergeCell ref="A56:A61"/>
    <mergeCell ref="A62:A64"/>
    <mergeCell ref="B1:M1"/>
    <mergeCell ref="C2:M2"/>
    <mergeCell ref="C3:M3"/>
    <mergeCell ref="I4:M4"/>
    <mergeCell ref="C5:M5"/>
    <mergeCell ref="C16:M16"/>
    <mergeCell ref="F22:L22"/>
    <mergeCell ref="C63:M63"/>
    <mergeCell ref="C64:M64"/>
    <mergeCell ref="A2:A14"/>
    <mergeCell ref="B17:B23"/>
    <mergeCell ref="A15:A55"/>
    <mergeCell ref="B24:B27"/>
    <mergeCell ref="B31:B33"/>
    <mergeCell ref="B34:B47"/>
    <mergeCell ref="B48:B51"/>
    <mergeCell ref="C11:M11"/>
    <mergeCell ref="C61:M61"/>
    <mergeCell ref="C62:M62"/>
    <mergeCell ref="C54:M54"/>
    <mergeCell ref="C55:M55"/>
    <mergeCell ref="C56:M56"/>
    <mergeCell ref="C57:M57"/>
    <mergeCell ref="C58:M58"/>
    <mergeCell ref="C59:M59"/>
    <mergeCell ref="C60:M60"/>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B8:B10"/>
    <mergeCell ref="C8:D8"/>
    <mergeCell ref="C9:D9"/>
    <mergeCell ref="C10:D10"/>
    <mergeCell ref="F8:G8"/>
    <mergeCell ref="F10:G10"/>
  </mergeCells>
  <pageMargins left="0.7" right="0.7" top="0.75" bottom="0.75" header="0" footer="0"/>
  <pageSetup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M65"/>
  <sheetViews>
    <sheetView topLeftCell="A44" zoomScale="90" zoomScaleNormal="90" workbookViewId="0">
      <selection activeCell="C62" sqref="C62:M62"/>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1294</v>
      </c>
      <c r="C1" s="305"/>
      <c r="D1" s="305"/>
      <c r="E1" s="305"/>
      <c r="F1" s="305"/>
      <c r="G1" s="305"/>
      <c r="H1" s="305"/>
      <c r="I1" s="305"/>
      <c r="J1" s="305"/>
      <c r="K1" s="305"/>
      <c r="L1" s="305"/>
      <c r="M1" s="306"/>
    </row>
    <row r="2" spans="1:13" ht="15.75" x14ac:dyDescent="0.25">
      <c r="A2" s="371" t="s">
        <v>588</v>
      </c>
      <c r="B2" s="63" t="s">
        <v>589</v>
      </c>
      <c r="C2" s="476" t="s">
        <v>1295</v>
      </c>
      <c r="D2" s="305"/>
      <c r="E2" s="305"/>
      <c r="F2" s="305"/>
      <c r="G2" s="305"/>
      <c r="H2" s="305"/>
      <c r="I2" s="305"/>
      <c r="J2" s="305"/>
      <c r="K2" s="305"/>
      <c r="L2" s="305"/>
      <c r="M2" s="306"/>
    </row>
    <row r="3" spans="1:13" ht="63" x14ac:dyDescent="0.25">
      <c r="A3" s="372"/>
      <c r="B3" s="64" t="s">
        <v>688</v>
      </c>
      <c r="C3" s="395" t="s">
        <v>518</v>
      </c>
      <c r="D3" s="305"/>
      <c r="E3" s="305"/>
      <c r="F3" s="305"/>
      <c r="G3" s="305"/>
      <c r="H3" s="305"/>
      <c r="I3" s="305"/>
      <c r="J3" s="305"/>
      <c r="K3" s="305"/>
      <c r="L3" s="305"/>
      <c r="M3" s="306"/>
    </row>
    <row r="4" spans="1:13" ht="15.75" x14ac:dyDescent="0.25">
      <c r="A4" s="372"/>
      <c r="B4" s="65" t="s">
        <v>58</v>
      </c>
      <c r="C4" s="66" t="str">
        <f>'Plan de acción'!AY73</f>
        <v>No</v>
      </c>
      <c r="D4" s="67"/>
      <c r="E4" s="68"/>
      <c r="F4" s="362" t="s">
        <v>59</v>
      </c>
      <c r="G4" s="306"/>
      <c r="H4" s="69" t="str">
        <f>'Plan de acción'!AZ73</f>
        <v>ND</v>
      </c>
      <c r="I4" s="358"/>
      <c r="J4" s="357"/>
      <c r="K4" s="357"/>
      <c r="L4" s="357"/>
      <c r="M4" s="342"/>
    </row>
    <row r="5" spans="1:13" ht="31.5" x14ac:dyDescent="0.25">
      <c r="A5" s="372"/>
      <c r="B5" s="65" t="s">
        <v>593</v>
      </c>
      <c r="C5" s="365"/>
      <c r="D5" s="305"/>
      <c r="E5" s="305"/>
      <c r="F5" s="305"/>
      <c r="G5" s="305"/>
      <c r="H5" s="305"/>
      <c r="I5" s="305"/>
      <c r="J5" s="305"/>
      <c r="K5" s="305"/>
      <c r="L5" s="305"/>
      <c r="M5" s="306"/>
    </row>
    <row r="6" spans="1:13" ht="15.75" x14ac:dyDescent="0.25">
      <c r="A6" s="372"/>
      <c r="B6" s="65" t="s">
        <v>595</v>
      </c>
      <c r="C6" s="365"/>
      <c r="D6" s="305"/>
      <c r="E6" s="305"/>
      <c r="F6" s="305"/>
      <c r="G6" s="305"/>
      <c r="H6" s="305"/>
      <c r="I6" s="305"/>
      <c r="J6" s="305"/>
      <c r="K6" s="305"/>
      <c r="L6" s="305"/>
      <c r="M6" s="306"/>
    </row>
    <row r="7" spans="1:13" ht="15.75" x14ac:dyDescent="0.25">
      <c r="A7" s="372"/>
      <c r="B7" s="65" t="s">
        <v>597</v>
      </c>
      <c r="C7" s="365" t="str">
        <f>'Plan de acción'!FQ73</f>
        <v>Ambiente</v>
      </c>
      <c r="D7" s="309"/>
      <c r="E7" s="70"/>
      <c r="F7" s="70"/>
      <c r="G7" s="71"/>
      <c r="H7" s="72" t="s">
        <v>62</v>
      </c>
      <c r="I7" s="365" t="str">
        <f>'Plan de acción'!FR73</f>
        <v>Secretaría Distrital de Ambiente</v>
      </c>
      <c r="J7" s="305"/>
      <c r="K7" s="305"/>
      <c r="L7" s="305"/>
      <c r="M7" s="306"/>
    </row>
    <row r="8" spans="1:13" ht="15.75" x14ac:dyDescent="0.25">
      <c r="A8" s="372"/>
      <c r="B8" s="359" t="s">
        <v>599</v>
      </c>
      <c r="C8" s="358"/>
      <c r="D8" s="346"/>
      <c r="E8" s="73"/>
      <c r="F8" s="358"/>
      <c r="G8" s="346"/>
      <c r="H8" s="73"/>
      <c r="I8" s="358"/>
      <c r="J8" s="346"/>
      <c r="K8" s="47"/>
      <c r="L8" s="358"/>
      <c r="M8" s="342"/>
    </row>
    <row r="9" spans="1:13" ht="15.75" x14ac:dyDescent="0.25">
      <c r="A9" s="372"/>
      <c r="B9" s="300"/>
      <c r="C9" s="360" t="s">
        <v>62</v>
      </c>
      <c r="D9" s="361"/>
      <c r="E9" s="47"/>
      <c r="F9" s="360" t="s">
        <v>62</v>
      </c>
      <c r="G9" s="361"/>
      <c r="H9" s="47"/>
      <c r="I9" s="360" t="s">
        <v>62</v>
      </c>
      <c r="J9" s="361"/>
      <c r="K9" s="47"/>
      <c r="L9" s="360" t="s">
        <v>62</v>
      </c>
      <c r="M9" s="363"/>
    </row>
    <row r="10" spans="1:13" ht="15.75" x14ac:dyDescent="0.25">
      <c r="A10" s="372"/>
      <c r="B10" s="301"/>
      <c r="C10" s="358"/>
      <c r="D10" s="346"/>
      <c r="E10" s="74"/>
      <c r="F10" s="358"/>
      <c r="G10" s="346"/>
      <c r="H10" s="74"/>
      <c r="I10" s="358"/>
      <c r="J10" s="346"/>
      <c r="K10" s="74"/>
      <c r="L10" s="358"/>
      <c r="M10" s="342"/>
    </row>
    <row r="11" spans="1:13" ht="93" customHeight="1" x14ac:dyDescent="0.25">
      <c r="A11" s="372"/>
      <c r="B11" s="65" t="s">
        <v>603</v>
      </c>
      <c r="C11" s="427" t="s">
        <v>1296</v>
      </c>
      <c r="D11" s="305"/>
      <c r="E11" s="305"/>
      <c r="F11" s="305"/>
      <c r="G11" s="305"/>
      <c r="H11" s="305"/>
      <c r="I11" s="305"/>
      <c r="J11" s="305"/>
      <c r="K11" s="305"/>
      <c r="L11" s="305"/>
      <c r="M11" s="306"/>
    </row>
    <row r="12" spans="1:13" ht="31.5" x14ac:dyDescent="0.25">
      <c r="A12" s="372"/>
      <c r="B12" s="65" t="s">
        <v>692</v>
      </c>
      <c r="C12" s="395" t="s">
        <v>1297</v>
      </c>
      <c r="D12" s="305"/>
      <c r="E12" s="305"/>
      <c r="F12" s="305"/>
      <c r="G12" s="305"/>
      <c r="H12" s="305"/>
      <c r="I12" s="305"/>
      <c r="J12" s="305"/>
      <c r="K12" s="305"/>
      <c r="L12" s="305"/>
      <c r="M12" s="306"/>
    </row>
    <row r="13" spans="1:13" ht="63" x14ac:dyDescent="0.25">
      <c r="A13" s="372"/>
      <c r="B13" s="65" t="s">
        <v>694</v>
      </c>
      <c r="C13" s="365"/>
      <c r="D13" s="305"/>
      <c r="E13" s="305"/>
      <c r="F13" s="305"/>
      <c r="G13" s="305"/>
      <c r="H13" s="305"/>
      <c r="I13" s="305"/>
      <c r="J13" s="305"/>
      <c r="K13" s="305"/>
      <c r="L13" s="305"/>
      <c r="M13" s="306"/>
    </row>
    <row r="14" spans="1:13" ht="47.25" x14ac:dyDescent="0.25">
      <c r="A14" s="374"/>
      <c r="B14" s="63" t="s">
        <v>696</v>
      </c>
      <c r="C14" s="364" t="str">
        <f>'Plan de acción'!AU73</f>
        <v>13. Acción por el clima</v>
      </c>
      <c r="D14" s="306"/>
      <c r="E14" s="75" t="s">
        <v>697</v>
      </c>
      <c r="F14" s="365" t="str">
        <f>'Plan de acción'!AV73</f>
        <v xml:space="preserve">
13.2 - Integrar medidas de cambio climático</v>
      </c>
      <c r="G14" s="305"/>
      <c r="H14" s="305"/>
      <c r="I14" s="305"/>
      <c r="J14" s="305"/>
      <c r="K14" s="305"/>
      <c r="L14" s="305"/>
      <c r="M14" s="306"/>
    </row>
    <row r="15" spans="1:13" ht="15.75" x14ac:dyDescent="0.25">
      <c r="A15" s="371" t="s">
        <v>605</v>
      </c>
      <c r="B15" s="64" t="s">
        <v>47</v>
      </c>
      <c r="C15" s="365" t="str">
        <f>'Plan de acción'!AW73</f>
        <v>Ambiental</v>
      </c>
      <c r="D15" s="305"/>
      <c r="E15" s="305"/>
      <c r="F15" s="305"/>
      <c r="G15" s="305"/>
      <c r="H15" s="305"/>
      <c r="I15" s="305"/>
      <c r="J15" s="305"/>
      <c r="K15" s="305"/>
      <c r="L15" s="305"/>
      <c r="M15" s="306"/>
    </row>
    <row r="16" spans="1:13" ht="15.75" x14ac:dyDescent="0.25">
      <c r="A16" s="372"/>
      <c r="B16" s="65" t="s">
        <v>698</v>
      </c>
      <c r="C16" s="365" t="str">
        <f>'Plan de acción'!AS73</f>
        <v>Sumatoria de trazadores presupuestales, implementados para la gestión climatica</v>
      </c>
      <c r="D16" s="305"/>
      <c r="E16" s="305"/>
      <c r="F16" s="305"/>
      <c r="G16" s="305"/>
      <c r="H16" s="305"/>
      <c r="I16" s="305"/>
      <c r="J16" s="305"/>
      <c r="K16" s="305"/>
      <c r="L16" s="305"/>
      <c r="M16" s="306"/>
    </row>
    <row r="17" spans="1:13" ht="15.75" x14ac:dyDescent="0.25">
      <c r="A17" s="372"/>
      <c r="B17" s="359" t="s">
        <v>606</v>
      </c>
      <c r="C17" s="76"/>
      <c r="D17" s="76"/>
      <c r="E17" s="76"/>
      <c r="F17" s="76"/>
      <c r="G17" s="76"/>
      <c r="H17" s="76"/>
      <c r="I17" s="76"/>
      <c r="J17" s="76"/>
      <c r="K17" s="76"/>
      <c r="L17" s="76"/>
      <c r="M17" s="77"/>
    </row>
    <row r="18" spans="1:13" ht="15.75" x14ac:dyDescent="0.25">
      <c r="A18" s="372"/>
      <c r="B18" s="300"/>
      <c r="C18" s="76"/>
      <c r="D18" s="78"/>
      <c r="E18" s="76"/>
      <c r="F18" s="78"/>
      <c r="G18" s="76"/>
      <c r="H18" s="78"/>
      <c r="I18" s="76"/>
      <c r="J18" s="78"/>
      <c r="K18" s="76"/>
      <c r="L18" s="76"/>
      <c r="M18" s="77"/>
    </row>
    <row r="19" spans="1:13" ht="15.75" x14ac:dyDescent="0.25">
      <c r="A19" s="372"/>
      <c r="B19" s="300"/>
      <c r="C19" s="79" t="s">
        <v>607</v>
      </c>
      <c r="D19" s="80"/>
      <c r="E19" s="79" t="s">
        <v>608</v>
      </c>
      <c r="F19" s="80"/>
      <c r="G19" s="79" t="s">
        <v>609</v>
      </c>
      <c r="H19" s="80"/>
      <c r="I19" s="79" t="s">
        <v>610</v>
      </c>
      <c r="J19" s="80"/>
      <c r="K19" s="81"/>
      <c r="L19" s="81"/>
      <c r="M19" s="77"/>
    </row>
    <row r="20" spans="1:13" ht="15.75" x14ac:dyDescent="0.25">
      <c r="A20" s="372"/>
      <c r="B20" s="300"/>
      <c r="C20" s="79" t="s">
        <v>611</v>
      </c>
      <c r="D20" s="82"/>
      <c r="E20" s="79" t="s">
        <v>612</v>
      </c>
      <c r="F20" s="83"/>
      <c r="G20" s="79" t="s">
        <v>613</v>
      </c>
      <c r="H20" s="83"/>
      <c r="I20" s="79"/>
      <c r="J20" s="84"/>
      <c r="K20" s="81"/>
      <c r="L20" s="81"/>
      <c r="M20" s="77"/>
    </row>
    <row r="21" spans="1:13" ht="15.75" x14ac:dyDescent="0.25">
      <c r="A21" s="372"/>
      <c r="B21" s="300"/>
      <c r="C21" s="79" t="s">
        <v>614</v>
      </c>
      <c r="D21" s="82" t="s">
        <v>752</v>
      </c>
      <c r="E21" s="79" t="s">
        <v>615</v>
      </c>
      <c r="F21" s="82"/>
      <c r="G21" s="79"/>
      <c r="H21" s="84"/>
      <c r="I21" s="79"/>
      <c r="J21" s="84"/>
      <c r="K21" s="81"/>
      <c r="L21" s="81"/>
      <c r="M21" s="77"/>
    </row>
    <row r="22" spans="1:13" ht="15.75" x14ac:dyDescent="0.25">
      <c r="A22" s="372"/>
      <c r="B22" s="300"/>
      <c r="C22" s="79" t="s">
        <v>616</v>
      </c>
      <c r="D22" s="82"/>
      <c r="E22" s="79" t="s">
        <v>618</v>
      </c>
      <c r="F22" s="376"/>
      <c r="G22" s="357"/>
      <c r="H22" s="346"/>
      <c r="I22" s="74"/>
      <c r="J22" s="74"/>
      <c r="K22" s="52"/>
      <c r="L22" s="52"/>
      <c r="M22" s="53"/>
    </row>
    <row r="23" spans="1:13" ht="15.75" x14ac:dyDescent="0.25">
      <c r="A23" s="372"/>
      <c r="B23" s="301"/>
      <c r="C23" s="52"/>
      <c r="D23" s="52"/>
      <c r="E23" s="52"/>
      <c r="F23" s="52"/>
      <c r="G23" s="52"/>
      <c r="H23" s="52"/>
      <c r="I23" s="52"/>
      <c r="J23" s="52"/>
      <c r="K23" s="52"/>
      <c r="L23" s="52"/>
      <c r="M23" s="53"/>
    </row>
    <row r="24" spans="1:13" ht="15.75" x14ac:dyDescent="0.25">
      <c r="A24" s="372"/>
      <c r="B24" s="359" t="s">
        <v>620</v>
      </c>
      <c r="C24" s="76"/>
      <c r="D24" s="76"/>
      <c r="E24" s="76"/>
      <c r="F24" s="76"/>
      <c r="G24" s="76"/>
      <c r="H24" s="76"/>
      <c r="I24" s="76"/>
      <c r="J24" s="76"/>
      <c r="K24" s="76"/>
      <c r="L24" s="76"/>
      <c r="M24" s="77"/>
    </row>
    <row r="25" spans="1:13" ht="15.75" x14ac:dyDescent="0.25">
      <c r="A25" s="372"/>
      <c r="B25" s="300"/>
      <c r="C25" s="79" t="s">
        <v>621</v>
      </c>
      <c r="D25" s="9"/>
      <c r="E25" s="47"/>
      <c r="F25" s="79" t="s">
        <v>622</v>
      </c>
      <c r="G25" s="50"/>
      <c r="H25" s="47"/>
      <c r="I25" s="79" t="s">
        <v>623</v>
      </c>
      <c r="J25" s="10" t="s">
        <v>752</v>
      </c>
      <c r="K25" s="47"/>
      <c r="L25" s="79" t="s">
        <v>700</v>
      </c>
      <c r="M25" s="86"/>
    </row>
    <row r="26" spans="1:13" ht="15.75" x14ac:dyDescent="0.25">
      <c r="A26" s="372"/>
      <c r="B26" s="300"/>
      <c r="C26" s="79" t="s">
        <v>624</v>
      </c>
      <c r="D26" s="83"/>
      <c r="E26" s="84"/>
      <c r="F26" s="79" t="s">
        <v>625</v>
      </c>
      <c r="G26" s="83"/>
      <c r="H26" s="84"/>
      <c r="I26" s="79" t="s">
        <v>701</v>
      </c>
      <c r="J26" s="82"/>
      <c r="K26" s="47"/>
      <c r="L26" s="79" t="s">
        <v>702</v>
      </c>
      <c r="M26" s="87"/>
    </row>
    <row r="27" spans="1:13" ht="15.75" x14ac:dyDescent="0.25">
      <c r="A27" s="372"/>
      <c r="B27" s="301"/>
      <c r="C27" s="78"/>
      <c r="D27" s="78"/>
      <c r="E27" s="78"/>
      <c r="F27" s="78"/>
      <c r="G27" s="78"/>
      <c r="H27" s="78"/>
      <c r="I27" s="78"/>
      <c r="J27" s="78"/>
      <c r="K27" s="78"/>
      <c r="L27" s="78"/>
      <c r="M27" s="88"/>
    </row>
    <row r="28" spans="1:13" ht="15.75" x14ac:dyDescent="0.25">
      <c r="A28" s="372"/>
      <c r="B28" s="63" t="s">
        <v>626</v>
      </c>
      <c r="C28" s="89"/>
      <c r="D28" s="89"/>
      <c r="E28" s="89"/>
      <c r="F28" s="89"/>
      <c r="G28" s="89"/>
      <c r="H28" s="89"/>
      <c r="I28" s="89"/>
      <c r="J28" s="89"/>
      <c r="K28" s="89"/>
      <c r="L28" s="89"/>
      <c r="M28" s="90"/>
    </row>
    <row r="29" spans="1:13" ht="15.75" x14ac:dyDescent="0.25">
      <c r="A29" s="372"/>
      <c r="B29" s="63"/>
      <c r="C29" s="91" t="s">
        <v>627</v>
      </c>
      <c r="D29" s="109" t="str">
        <f>'Plan de acción'!BA73</f>
        <v>ND</v>
      </c>
      <c r="E29" s="47"/>
      <c r="F29" s="79" t="s">
        <v>628</v>
      </c>
      <c r="G29" s="85" t="str">
        <f>'Plan de acción'!BB73</f>
        <v>ND</v>
      </c>
      <c r="H29" s="47"/>
      <c r="I29" s="79" t="s">
        <v>629</v>
      </c>
      <c r="J29" s="366"/>
      <c r="K29" s="305"/>
      <c r="L29" s="306"/>
      <c r="M29" s="90"/>
    </row>
    <row r="30" spans="1:13" ht="15.75" x14ac:dyDescent="0.25">
      <c r="A30" s="372"/>
      <c r="B30" s="65"/>
      <c r="C30" s="52"/>
      <c r="D30" s="52"/>
      <c r="E30" s="52"/>
      <c r="F30" s="52"/>
      <c r="G30" s="52"/>
      <c r="H30" s="52"/>
      <c r="I30" s="52"/>
      <c r="J30" s="52"/>
      <c r="K30" s="52"/>
      <c r="L30" s="52"/>
      <c r="M30" s="53"/>
    </row>
    <row r="31" spans="1:13" ht="15.75" x14ac:dyDescent="0.25">
      <c r="A31" s="372"/>
      <c r="B31" s="359" t="s">
        <v>631</v>
      </c>
      <c r="C31" s="93"/>
      <c r="D31" s="93"/>
      <c r="E31" s="93"/>
      <c r="F31" s="93"/>
      <c r="G31" s="93"/>
      <c r="H31" s="93"/>
      <c r="I31" s="93"/>
      <c r="J31" s="93"/>
      <c r="K31" s="93"/>
      <c r="L31" s="76"/>
      <c r="M31" s="77"/>
    </row>
    <row r="32" spans="1:13" ht="15.75" x14ac:dyDescent="0.25">
      <c r="A32" s="372"/>
      <c r="B32" s="300"/>
      <c r="C32" s="47" t="s">
        <v>632</v>
      </c>
      <c r="D32" s="50">
        <v>2025</v>
      </c>
      <c r="E32" s="94"/>
      <c r="F32" s="47" t="s">
        <v>633</v>
      </c>
      <c r="G32" s="10">
        <v>2025</v>
      </c>
      <c r="H32" s="93"/>
      <c r="I32" s="81"/>
      <c r="J32" s="93"/>
      <c r="K32" s="93"/>
      <c r="L32" s="76"/>
      <c r="M32" s="77"/>
    </row>
    <row r="33" spans="1:13" ht="15.75" x14ac:dyDescent="0.25">
      <c r="A33" s="372"/>
      <c r="B33" s="301"/>
      <c r="C33" s="52"/>
      <c r="D33" s="78"/>
      <c r="E33" s="95"/>
      <c r="F33" s="52"/>
      <c r="G33" s="95"/>
      <c r="H33" s="95"/>
      <c r="I33" s="96"/>
      <c r="J33" s="95"/>
      <c r="K33" s="95"/>
      <c r="L33" s="78"/>
      <c r="M33" s="88"/>
    </row>
    <row r="34" spans="1:13" ht="15.75" x14ac:dyDescent="0.25">
      <c r="A34" s="372"/>
      <c r="B34" s="359" t="s">
        <v>635</v>
      </c>
      <c r="C34" s="43"/>
      <c r="D34" s="97"/>
      <c r="E34" s="97"/>
      <c r="F34" s="97"/>
      <c r="G34" s="97"/>
      <c r="H34" s="97"/>
      <c r="I34" s="97"/>
      <c r="J34" s="97"/>
      <c r="K34" s="97"/>
      <c r="L34" s="97"/>
      <c r="M34" s="98"/>
    </row>
    <row r="35" spans="1:13" ht="15.75" x14ac:dyDescent="0.25">
      <c r="A35" s="372"/>
      <c r="B35" s="300"/>
      <c r="C35" s="46"/>
      <c r="D35" s="47" t="s">
        <v>636</v>
      </c>
      <c r="E35" s="47"/>
      <c r="F35" s="47" t="s">
        <v>637</v>
      </c>
      <c r="G35" s="47"/>
      <c r="H35" s="47" t="s">
        <v>638</v>
      </c>
      <c r="I35" s="70"/>
      <c r="J35" s="47" t="s">
        <v>639</v>
      </c>
      <c r="K35" s="47"/>
      <c r="L35" s="47" t="s">
        <v>640</v>
      </c>
      <c r="M35" s="48"/>
    </row>
    <row r="36" spans="1:13" ht="15.75" x14ac:dyDescent="0.25">
      <c r="A36" s="372"/>
      <c r="B36" s="300"/>
      <c r="C36" s="46"/>
      <c r="D36" s="157">
        <f>'Plan de acción'!BE73</f>
        <v>0</v>
      </c>
      <c r="E36" s="50">
        <v>2023</v>
      </c>
      <c r="F36" s="157">
        <f>'Plan de acción'!BF73</f>
        <v>0</v>
      </c>
      <c r="G36" s="50">
        <v>2024</v>
      </c>
      <c r="H36" s="157">
        <v>1</v>
      </c>
      <c r="I36" s="50">
        <v>2025</v>
      </c>
      <c r="J36" s="157">
        <f>'Plan de acción'!BH73</f>
        <v>0</v>
      </c>
      <c r="K36" s="50">
        <v>2026</v>
      </c>
      <c r="L36" s="157">
        <f>'Plan de acción'!BI73</f>
        <v>0</v>
      </c>
      <c r="M36" s="50">
        <v>2027</v>
      </c>
    </row>
    <row r="37" spans="1:13" ht="15.75" x14ac:dyDescent="0.25">
      <c r="A37" s="372"/>
      <c r="B37" s="300"/>
      <c r="C37" s="46"/>
      <c r="D37" s="47" t="s">
        <v>641</v>
      </c>
      <c r="E37" s="47"/>
      <c r="F37" s="47" t="s">
        <v>642</v>
      </c>
      <c r="G37" s="47"/>
      <c r="H37" s="47" t="s">
        <v>643</v>
      </c>
      <c r="I37" s="84"/>
      <c r="J37" s="47" t="s">
        <v>644</v>
      </c>
      <c r="K37" s="47"/>
      <c r="L37" s="47" t="s">
        <v>645</v>
      </c>
      <c r="M37" s="48"/>
    </row>
    <row r="38" spans="1:13" ht="15.75" x14ac:dyDescent="0.25">
      <c r="A38" s="372"/>
      <c r="B38" s="300"/>
      <c r="C38" s="46"/>
      <c r="D38" s="157">
        <f>'Plan de acción'!BJ73</f>
        <v>0</v>
      </c>
      <c r="E38" s="50">
        <v>2028</v>
      </c>
      <c r="F38" s="157">
        <f>'Plan de acción'!BK73</f>
        <v>0</v>
      </c>
      <c r="G38" s="50">
        <v>2029</v>
      </c>
      <c r="H38" s="157">
        <f>'Plan de acción'!BL73</f>
        <v>0</v>
      </c>
      <c r="I38" s="50">
        <v>2030</v>
      </c>
      <c r="J38" s="157">
        <f>'Plan de acción'!BM73</f>
        <v>0</v>
      </c>
      <c r="K38" s="50">
        <v>2031</v>
      </c>
      <c r="L38" s="157">
        <f>'Plan de acción'!BN73</f>
        <v>0</v>
      </c>
      <c r="M38" s="50">
        <v>2032</v>
      </c>
    </row>
    <row r="39" spans="1:13" ht="15.75" x14ac:dyDescent="0.25">
      <c r="A39" s="372"/>
      <c r="B39" s="300"/>
      <c r="C39" s="46"/>
      <c r="D39" s="47" t="s">
        <v>646</v>
      </c>
      <c r="E39" s="47"/>
      <c r="F39" s="47" t="s">
        <v>647</v>
      </c>
      <c r="G39" s="47"/>
      <c r="H39" s="47" t="s">
        <v>648</v>
      </c>
      <c r="I39" s="84"/>
      <c r="J39" s="47" t="s">
        <v>649</v>
      </c>
      <c r="K39" s="47"/>
      <c r="L39" s="47" t="s">
        <v>650</v>
      </c>
      <c r="M39" s="48"/>
    </row>
    <row r="40" spans="1:13" ht="15.75" x14ac:dyDescent="0.25">
      <c r="A40" s="372"/>
      <c r="B40" s="300"/>
      <c r="C40" s="46"/>
      <c r="D40" s="157">
        <f>'Plan de acción'!BO73</f>
        <v>0</v>
      </c>
      <c r="E40" s="50">
        <v>2033</v>
      </c>
      <c r="F40" s="112">
        <f>'Plan de acción'!BP73</f>
        <v>0</v>
      </c>
      <c r="G40" s="50">
        <v>2034</v>
      </c>
      <c r="H40" s="112">
        <f>'Plan de acción'!BQ73</f>
        <v>0</v>
      </c>
      <c r="I40" s="50">
        <v>2035</v>
      </c>
      <c r="J40" s="112">
        <f>'Plan de acción'!BR73</f>
        <v>0</v>
      </c>
      <c r="K40" s="50">
        <v>2036</v>
      </c>
      <c r="L40" s="112">
        <f>'Plan de acción'!BS73</f>
        <v>0</v>
      </c>
      <c r="M40" s="50">
        <v>2037</v>
      </c>
    </row>
    <row r="41" spans="1:13" ht="15.75" x14ac:dyDescent="0.25">
      <c r="A41" s="372"/>
      <c r="B41" s="300"/>
      <c r="C41" s="46"/>
      <c r="D41" s="47" t="s">
        <v>651</v>
      </c>
      <c r="E41" s="47"/>
      <c r="F41" s="47" t="s">
        <v>652</v>
      </c>
      <c r="G41" s="47"/>
      <c r="H41" s="47" t="s">
        <v>653</v>
      </c>
      <c r="I41" s="47"/>
      <c r="J41" s="47" t="s">
        <v>654</v>
      </c>
      <c r="K41" s="47"/>
      <c r="L41" s="47" t="s">
        <v>655</v>
      </c>
      <c r="M41" s="48"/>
    </row>
    <row r="42" spans="1:13" ht="15.75" x14ac:dyDescent="0.25">
      <c r="A42" s="372"/>
      <c r="B42" s="300"/>
      <c r="C42" s="46"/>
      <c r="D42" s="112">
        <f>'Plan de acción'!BT73</f>
        <v>0</v>
      </c>
      <c r="E42" s="50">
        <v>2038</v>
      </c>
      <c r="F42" s="112">
        <f>'Plan de acción'!BU73</f>
        <v>0</v>
      </c>
      <c r="G42" s="50">
        <v>2039</v>
      </c>
      <c r="H42" s="112">
        <f>'Plan de acción'!BV73</f>
        <v>0</v>
      </c>
      <c r="I42" s="50">
        <v>2040</v>
      </c>
      <c r="J42" s="112">
        <f>'Plan de acción'!BW73</f>
        <v>0</v>
      </c>
      <c r="K42" s="50">
        <v>2041</v>
      </c>
      <c r="L42" s="112">
        <f>'Plan de acción'!BX73</f>
        <v>0</v>
      </c>
      <c r="M42" s="50">
        <v>2042</v>
      </c>
    </row>
    <row r="43" spans="1:13" ht="15.75" x14ac:dyDescent="0.25">
      <c r="A43" s="372"/>
      <c r="B43" s="300"/>
      <c r="C43" s="46"/>
      <c r="D43" s="47" t="s">
        <v>656</v>
      </c>
      <c r="E43" s="47"/>
      <c r="F43" s="47" t="s">
        <v>657</v>
      </c>
      <c r="G43" s="47"/>
      <c r="H43" s="47" t="s">
        <v>658</v>
      </c>
      <c r="I43" s="47"/>
      <c r="J43" s="47" t="s">
        <v>659</v>
      </c>
      <c r="K43" s="47"/>
      <c r="L43" s="47" t="s">
        <v>660</v>
      </c>
      <c r="M43" s="48"/>
    </row>
    <row r="44" spans="1:13" ht="15.75" x14ac:dyDescent="0.25">
      <c r="A44" s="372"/>
      <c r="B44" s="300"/>
      <c r="C44" s="46"/>
      <c r="D44" s="112">
        <f>'Plan de acción'!BY73</f>
        <v>0</v>
      </c>
      <c r="E44" s="50">
        <v>2043</v>
      </c>
      <c r="F44" s="112">
        <f>'Plan de acción'!BZ73</f>
        <v>0</v>
      </c>
      <c r="G44" s="50">
        <v>2044</v>
      </c>
      <c r="H44" s="112">
        <f>'Plan de acción'!CA73</f>
        <v>0</v>
      </c>
      <c r="I44" s="50">
        <v>2045</v>
      </c>
      <c r="J44" s="112">
        <f>'Plan de acción'!CB73</f>
        <v>0</v>
      </c>
      <c r="K44" s="50">
        <v>2046</v>
      </c>
      <c r="L44" s="112">
        <f>'Plan de acción'!CC73</f>
        <v>0</v>
      </c>
      <c r="M44" s="50">
        <v>2047</v>
      </c>
    </row>
    <row r="45" spans="1:13" ht="15.75" x14ac:dyDescent="0.25">
      <c r="A45" s="372"/>
      <c r="B45" s="300"/>
      <c r="C45" s="46"/>
      <c r="D45" s="47" t="s">
        <v>661</v>
      </c>
      <c r="E45" s="47"/>
      <c r="F45" s="47" t="s">
        <v>662</v>
      </c>
      <c r="G45" s="47"/>
      <c r="H45" s="47" t="s">
        <v>663</v>
      </c>
      <c r="I45" s="47"/>
      <c r="J45" s="47"/>
      <c r="K45" s="47"/>
      <c r="L45" s="47" t="s">
        <v>664</v>
      </c>
      <c r="M45" s="48"/>
    </row>
    <row r="46" spans="1:13" ht="15.75" x14ac:dyDescent="0.25">
      <c r="A46" s="372"/>
      <c r="B46" s="300"/>
      <c r="C46" s="46"/>
      <c r="D46" s="112">
        <f>'Plan de acción'!CD73</f>
        <v>0</v>
      </c>
      <c r="E46" s="50">
        <v>2048</v>
      </c>
      <c r="F46" s="112">
        <f>'Plan de acción'!CE73</f>
        <v>0</v>
      </c>
      <c r="G46" s="50">
        <v>2049</v>
      </c>
      <c r="H46" s="112">
        <f>'Plan de acción'!CF73</f>
        <v>0</v>
      </c>
      <c r="I46" s="50">
        <v>2050</v>
      </c>
      <c r="J46" s="112"/>
      <c r="K46" s="50"/>
      <c r="L46" s="400">
        <f>'Plan de acción'!CG73</f>
        <v>1.3</v>
      </c>
      <c r="M46" s="306"/>
    </row>
    <row r="47" spans="1:13" ht="15.75" x14ac:dyDescent="0.25">
      <c r="A47" s="372"/>
      <c r="B47" s="377"/>
      <c r="C47" s="51"/>
      <c r="D47" s="52"/>
      <c r="E47" s="52"/>
      <c r="F47" s="52"/>
      <c r="G47" s="52"/>
      <c r="H47" s="52"/>
      <c r="I47" s="52"/>
      <c r="J47" s="52"/>
      <c r="K47" s="52"/>
      <c r="L47" s="52"/>
      <c r="M47" s="53"/>
    </row>
    <row r="48" spans="1:13" ht="15.75" x14ac:dyDescent="0.25">
      <c r="A48" s="372"/>
      <c r="B48" s="369" t="s">
        <v>665</v>
      </c>
      <c r="C48" s="76"/>
      <c r="D48" s="76"/>
      <c r="E48" s="76"/>
      <c r="F48" s="76"/>
      <c r="G48" s="76"/>
      <c r="H48" s="76"/>
      <c r="I48" s="76"/>
      <c r="J48" s="76"/>
      <c r="K48" s="76"/>
      <c r="L48" s="76"/>
      <c r="M48" s="77"/>
    </row>
    <row r="49" spans="1:13" ht="16.5" x14ac:dyDescent="0.25">
      <c r="A49" s="372"/>
      <c r="B49" s="300"/>
      <c r="C49" s="76"/>
      <c r="D49" s="99" t="s">
        <v>666</v>
      </c>
      <c r="E49" s="100" t="s">
        <v>134</v>
      </c>
      <c r="F49" s="367" t="s">
        <v>667</v>
      </c>
      <c r="G49" s="481" t="s">
        <v>976</v>
      </c>
      <c r="H49" s="318"/>
      <c r="I49" s="318"/>
      <c r="J49" s="311"/>
      <c r="K49" s="101" t="s">
        <v>668</v>
      </c>
      <c r="L49" s="368"/>
      <c r="M49" s="311"/>
    </row>
    <row r="50" spans="1:13" ht="16.5" x14ac:dyDescent="0.25">
      <c r="A50" s="372"/>
      <c r="B50" s="300"/>
      <c r="C50" s="76"/>
      <c r="D50" s="237" t="s">
        <v>752</v>
      </c>
      <c r="E50" s="238"/>
      <c r="F50" s="332"/>
      <c r="G50" s="312"/>
      <c r="H50" s="319"/>
      <c r="I50" s="319"/>
      <c r="J50" s="313"/>
      <c r="K50" s="104"/>
      <c r="L50" s="312"/>
      <c r="M50" s="313"/>
    </row>
    <row r="51" spans="1:13" ht="15.75" x14ac:dyDescent="0.25">
      <c r="A51" s="372"/>
      <c r="B51" s="301"/>
      <c r="C51" s="78"/>
      <c r="D51" s="78"/>
      <c r="E51" s="78"/>
      <c r="F51" s="78"/>
      <c r="G51" s="78"/>
      <c r="H51" s="78"/>
      <c r="I51" s="78"/>
      <c r="J51" s="78"/>
      <c r="K51" s="78"/>
      <c r="L51" s="76"/>
      <c r="M51" s="77"/>
    </row>
    <row r="52" spans="1:13" ht="31.5" x14ac:dyDescent="0.25">
      <c r="A52" s="372"/>
      <c r="B52" s="65" t="s">
        <v>669</v>
      </c>
      <c r="C52" s="395" t="s">
        <v>1298</v>
      </c>
      <c r="D52" s="305"/>
      <c r="E52" s="305"/>
      <c r="F52" s="305"/>
      <c r="G52" s="305"/>
      <c r="H52" s="305"/>
      <c r="I52" s="305"/>
      <c r="J52" s="305"/>
      <c r="K52" s="305"/>
      <c r="L52" s="305"/>
      <c r="M52" s="306"/>
    </row>
    <row r="53" spans="1:13" ht="31.5" x14ac:dyDescent="0.25">
      <c r="A53" s="372"/>
      <c r="B53" s="65" t="s">
        <v>704</v>
      </c>
      <c r="C53" s="365" t="s">
        <v>1299</v>
      </c>
      <c r="D53" s="305"/>
      <c r="E53" s="305"/>
      <c r="F53" s="305"/>
      <c r="G53" s="305"/>
      <c r="H53" s="305"/>
      <c r="I53" s="305"/>
      <c r="J53" s="305"/>
      <c r="K53" s="305"/>
      <c r="L53" s="305"/>
      <c r="M53" s="306"/>
    </row>
    <row r="54" spans="1:13" ht="15.75" x14ac:dyDescent="0.25">
      <c r="A54" s="372"/>
      <c r="B54" s="65" t="s">
        <v>672</v>
      </c>
      <c r="C54" s="365"/>
      <c r="D54" s="305"/>
      <c r="E54" s="305"/>
      <c r="F54" s="305"/>
      <c r="G54" s="305"/>
      <c r="H54" s="305"/>
      <c r="I54" s="305"/>
      <c r="J54" s="305"/>
      <c r="K54" s="305"/>
      <c r="L54" s="305"/>
      <c r="M54" s="306"/>
    </row>
    <row r="55" spans="1:13" ht="15.75" x14ac:dyDescent="0.25">
      <c r="A55" s="374"/>
      <c r="B55" s="65" t="s">
        <v>673</v>
      </c>
      <c r="C55" s="365"/>
      <c r="D55" s="305"/>
      <c r="E55" s="305"/>
      <c r="F55" s="305"/>
      <c r="G55" s="305"/>
      <c r="H55" s="305"/>
      <c r="I55" s="305"/>
      <c r="J55" s="305"/>
      <c r="K55" s="305"/>
      <c r="L55" s="305"/>
      <c r="M55" s="306"/>
    </row>
    <row r="56" spans="1:13" ht="15.75" x14ac:dyDescent="0.25">
      <c r="A56" s="371" t="s">
        <v>674</v>
      </c>
      <c r="B56" s="105" t="s">
        <v>675</v>
      </c>
      <c r="C56" s="365" t="str">
        <f>'Plan de acción'!FT73</f>
        <v>Claudia Milena Gordillo Rodríguez</v>
      </c>
      <c r="D56" s="305"/>
      <c r="E56" s="305"/>
      <c r="F56" s="305"/>
      <c r="G56" s="305"/>
      <c r="H56" s="305"/>
      <c r="I56" s="305"/>
      <c r="J56" s="305"/>
      <c r="K56" s="305"/>
      <c r="L56" s="305"/>
      <c r="M56" s="306"/>
    </row>
    <row r="57" spans="1:13" ht="15.75" x14ac:dyDescent="0.25">
      <c r="A57" s="372"/>
      <c r="B57" s="105" t="s">
        <v>676</v>
      </c>
      <c r="C57" s="365" t="s">
        <v>1300</v>
      </c>
      <c r="D57" s="305"/>
      <c r="E57" s="305"/>
      <c r="F57" s="305"/>
      <c r="G57" s="305"/>
      <c r="H57" s="305"/>
      <c r="I57" s="305"/>
      <c r="J57" s="305"/>
      <c r="K57" s="305"/>
      <c r="L57" s="305"/>
      <c r="M57" s="306"/>
    </row>
    <row r="58" spans="1:13" ht="15.75" x14ac:dyDescent="0.25">
      <c r="A58" s="372"/>
      <c r="B58" s="105" t="s">
        <v>678</v>
      </c>
      <c r="C58" s="365" t="s">
        <v>598</v>
      </c>
      <c r="D58" s="305"/>
      <c r="E58" s="305"/>
      <c r="F58" s="305"/>
      <c r="G58" s="305"/>
      <c r="H58" s="305"/>
      <c r="I58" s="305"/>
      <c r="J58" s="305"/>
      <c r="K58" s="305"/>
      <c r="L58" s="305"/>
      <c r="M58" s="306"/>
    </row>
    <row r="59" spans="1:13" ht="15.75" x14ac:dyDescent="0.25">
      <c r="A59" s="372"/>
      <c r="B59" s="106" t="s">
        <v>679</v>
      </c>
      <c r="C59" s="365" t="s">
        <v>580</v>
      </c>
      <c r="D59" s="305"/>
      <c r="E59" s="305"/>
      <c r="F59" s="305"/>
      <c r="G59" s="305"/>
      <c r="H59" s="305"/>
      <c r="I59" s="305"/>
      <c r="J59" s="305"/>
      <c r="K59" s="305"/>
      <c r="L59" s="305"/>
      <c r="M59" s="306"/>
    </row>
    <row r="60" spans="1:13" ht="15.6" customHeight="1" x14ac:dyDescent="0.25">
      <c r="A60" s="372"/>
      <c r="B60" s="105" t="s">
        <v>680</v>
      </c>
      <c r="C60" s="365" t="s">
        <v>1329</v>
      </c>
      <c r="D60" s="305"/>
      <c r="E60" s="305"/>
      <c r="F60" s="305"/>
      <c r="G60" s="305"/>
      <c r="H60" s="305"/>
      <c r="I60" s="305"/>
      <c r="J60" s="305"/>
      <c r="K60" s="305"/>
      <c r="L60" s="305"/>
      <c r="M60" s="306"/>
    </row>
    <row r="61" spans="1:13" ht="15.75" x14ac:dyDescent="0.25">
      <c r="A61" s="373"/>
      <c r="B61" s="105" t="s">
        <v>681</v>
      </c>
      <c r="C61" s="365">
        <v>3778832</v>
      </c>
      <c r="D61" s="305"/>
      <c r="E61" s="305"/>
      <c r="F61" s="305"/>
      <c r="G61" s="305"/>
      <c r="H61" s="305"/>
      <c r="I61" s="305"/>
      <c r="J61" s="305"/>
      <c r="K61" s="305"/>
      <c r="L61" s="305"/>
      <c r="M61" s="306"/>
    </row>
    <row r="62" spans="1:13" ht="21.75" customHeight="1" x14ac:dyDescent="0.25">
      <c r="A62" s="371" t="s">
        <v>682</v>
      </c>
      <c r="B62" s="105" t="s">
        <v>683</v>
      </c>
      <c r="C62" s="365" t="s">
        <v>1336</v>
      </c>
      <c r="D62" s="305"/>
      <c r="E62" s="305"/>
      <c r="F62" s="305"/>
      <c r="G62" s="305"/>
      <c r="H62" s="305"/>
      <c r="I62" s="305"/>
      <c r="J62" s="305"/>
      <c r="K62" s="305"/>
      <c r="L62" s="305"/>
      <c r="M62" s="306"/>
    </row>
    <row r="63" spans="1:13" ht="21.75" customHeight="1" x14ac:dyDescent="0.25">
      <c r="A63" s="372"/>
      <c r="B63" s="105" t="s">
        <v>684</v>
      </c>
      <c r="C63" s="365" t="s">
        <v>1301</v>
      </c>
      <c r="D63" s="305"/>
      <c r="E63" s="305"/>
      <c r="F63" s="305"/>
      <c r="G63" s="305"/>
      <c r="H63" s="305"/>
      <c r="I63" s="305"/>
      <c r="J63" s="305"/>
      <c r="K63" s="305"/>
      <c r="L63" s="305"/>
      <c r="M63" s="306"/>
    </row>
    <row r="64" spans="1:13" ht="21.75" customHeight="1" x14ac:dyDescent="0.25">
      <c r="A64" s="374"/>
      <c r="B64" s="107" t="s">
        <v>62</v>
      </c>
      <c r="C64" s="365" t="s">
        <v>10</v>
      </c>
      <c r="D64" s="305"/>
      <c r="E64" s="305"/>
      <c r="F64" s="305"/>
      <c r="G64" s="305"/>
      <c r="H64" s="305"/>
      <c r="I64" s="305"/>
      <c r="J64" s="305"/>
      <c r="K64" s="305"/>
      <c r="L64" s="305"/>
      <c r="M64" s="306"/>
    </row>
    <row r="65" spans="1:13" ht="15.75" x14ac:dyDescent="0.25">
      <c r="A65" s="108" t="s">
        <v>686</v>
      </c>
      <c r="B65" s="107"/>
      <c r="C65" s="358" t="s">
        <v>1302</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J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hyperlinks>
    <hyperlink ref="C60" r:id="rId1" xr:uid="{AFA3998C-41E5-442C-9455-0D8388ED7DD1}"/>
  </hyperlinks>
  <pageMargins left="0.7" right="0.7" top="0.75" bottom="0.75" header="0" footer="0"/>
  <pageSetup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M65"/>
  <sheetViews>
    <sheetView topLeftCell="A52" workbookViewId="0">
      <selection activeCell="C57" sqref="C57:M57"/>
    </sheetView>
  </sheetViews>
  <sheetFormatPr baseColWidth="10" defaultColWidth="11.25" defaultRowHeight="15" customHeight="1" x14ac:dyDescent="0.25"/>
  <cols>
    <col min="1" max="1" width="16.5" customWidth="1"/>
    <col min="2" max="2" width="18.5" customWidth="1"/>
    <col min="3" max="26" width="11.125" customWidth="1"/>
  </cols>
  <sheetData>
    <row r="1" spans="1:13" ht="15.75" x14ac:dyDescent="0.25">
      <c r="A1" s="61"/>
      <c r="B1" s="375" t="s">
        <v>1303</v>
      </c>
      <c r="C1" s="305"/>
      <c r="D1" s="305"/>
      <c r="E1" s="305"/>
      <c r="F1" s="305"/>
      <c r="G1" s="305"/>
      <c r="H1" s="305"/>
      <c r="I1" s="305"/>
      <c r="J1" s="305"/>
      <c r="K1" s="305"/>
      <c r="L1" s="305"/>
      <c r="M1" s="306"/>
    </row>
    <row r="2" spans="1:13" ht="15.75" x14ac:dyDescent="0.25">
      <c r="A2" s="371" t="s">
        <v>588</v>
      </c>
      <c r="B2" s="184" t="s">
        <v>589</v>
      </c>
      <c r="C2" s="386" t="s">
        <v>582</v>
      </c>
      <c r="D2" s="305"/>
      <c r="E2" s="305"/>
      <c r="F2" s="305"/>
      <c r="G2" s="305"/>
      <c r="H2" s="305"/>
      <c r="I2" s="305"/>
      <c r="J2" s="305"/>
      <c r="K2" s="305"/>
      <c r="L2" s="305"/>
      <c r="M2" s="306"/>
    </row>
    <row r="3" spans="1:13" ht="63" x14ac:dyDescent="0.25">
      <c r="A3" s="372"/>
      <c r="B3" s="185" t="s">
        <v>688</v>
      </c>
      <c r="C3" s="386" t="s">
        <v>1304</v>
      </c>
      <c r="D3" s="305"/>
      <c r="E3" s="305"/>
      <c r="F3" s="305"/>
      <c r="G3" s="305"/>
      <c r="H3" s="305"/>
      <c r="I3" s="305"/>
      <c r="J3" s="305"/>
      <c r="K3" s="305"/>
      <c r="L3" s="305"/>
      <c r="M3" s="306"/>
    </row>
    <row r="4" spans="1:13" ht="15.75" x14ac:dyDescent="0.25">
      <c r="A4" s="372"/>
      <c r="B4" s="186" t="s">
        <v>58</v>
      </c>
      <c r="C4" s="239" t="str">
        <f>'Plan de acción'!AY74</f>
        <v>No</v>
      </c>
      <c r="D4" s="240"/>
      <c r="E4" s="241"/>
      <c r="F4" s="483" t="s">
        <v>1139</v>
      </c>
      <c r="G4" s="306"/>
      <c r="H4" s="239" t="str">
        <f>'Plan de acción'!AZ74</f>
        <v>ND</v>
      </c>
      <c r="I4" s="358"/>
      <c r="J4" s="357"/>
      <c r="K4" s="357"/>
      <c r="L4" s="357"/>
      <c r="M4" s="342"/>
    </row>
    <row r="5" spans="1:13" ht="31.5" x14ac:dyDescent="0.25">
      <c r="A5" s="372"/>
      <c r="B5" s="186" t="s">
        <v>593</v>
      </c>
      <c r="C5" s="365"/>
      <c r="D5" s="305"/>
      <c r="E5" s="305"/>
      <c r="F5" s="305"/>
      <c r="G5" s="305"/>
      <c r="H5" s="305"/>
      <c r="I5" s="305"/>
      <c r="J5" s="305"/>
      <c r="K5" s="305"/>
      <c r="L5" s="305"/>
      <c r="M5" s="306"/>
    </row>
    <row r="6" spans="1:13" ht="15.75" x14ac:dyDescent="0.25">
      <c r="A6" s="372"/>
      <c r="B6" s="186" t="s">
        <v>595</v>
      </c>
      <c r="C6" s="365"/>
      <c r="D6" s="305"/>
      <c r="E6" s="305"/>
      <c r="F6" s="305"/>
      <c r="G6" s="305"/>
      <c r="H6" s="305"/>
      <c r="I6" s="305"/>
      <c r="J6" s="305"/>
      <c r="K6" s="305"/>
      <c r="L6" s="305"/>
      <c r="M6" s="306"/>
    </row>
    <row r="7" spans="1:13" ht="15.75" x14ac:dyDescent="0.25">
      <c r="A7" s="372"/>
      <c r="B7" s="186" t="s">
        <v>597</v>
      </c>
      <c r="C7" s="386" t="s">
        <v>20</v>
      </c>
      <c r="D7" s="309"/>
      <c r="E7" s="242"/>
      <c r="F7" s="242"/>
      <c r="G7" s="243"/>
      <c r="H7" s="244" t="s">
        <v>62</v>
      </c>
      <c r="I7" s="386" t="s">
        <v>22</v>
      </c>
      <c r="J7" s="305"/>
      <c r="K7" s="305"/>
      <c r="L7" s="305"/>
      <c r="M7" s="306"/>
    </row>
    <row r="8" spans="1:13" ht="15.75" x14ac:dyDescent="0.25">
      <c r="A8" s="372"/>
      <c r="B8" s="452" t="s">
        <v>599</v>
      </c>
      <c r="C8" s="358"/>
      <c r="D8" s="346"/>
      <c r="E8" s="245"/>
      <c r="F8" s="358"/>
      <c r="G8" s="346"/>
      <c r="H8" s="245"/>
      <c r="I8" s="358"/>
      <c r="J8" s="346"/>
      <c r="K8" s="246"/>
      <c r="L8" s="358"/>
      <c r="M8" s="342"/>
    </row>
    <row r="9" spans="1:13" ht="15.75" x14ac:dyDescent="0.25">
      <c r="A9" s="372"/>
      <c r="B9" s="300"/>
      <c r="C9" s="482" t="s">
        <v>62</v>
      </c>
      <c r="D9" s="361"/>
      <c r="E9" s="246"/>
      <c r="F9" s="482" t="s">
        <v>62</v>
      </c>
      <c r="G9" s="361"/>
      <c r="H9" s="246"/>
      <c r="I9" s="482" t="s">
        <v>62</v>
      </c>
      <c r="J9" s="361"/>
      <c r="K9" s="246"/>
      <c r="L9" s="482" t="s">
        <v>62</v>
      </c>
      <c r="M9" s="363"/>
    </row>
    <row r="10" spans="1:13" ht="15.75" x14ac:dyDescent="0.25">
      <c r="A10" s="372"/>
      <c r="B10" s="301"/>
      <c r="C10" s="358"/>
      <c r="D10" s="346"/>
      <c r="E10" s="247"/>
      <c r="F10" s="358"/>
      <c r="G10" s="346"/>
      <c r="H10" s="247"/>
      <c r="I10" s="358"/>
      <c r="J10" s="346"/>
      <c r="K10" s="247"/>
      <c r="L10" s="358"/>
      <c r="M10" s="342"/>
    </row>
    <row r="11" spans="1:13" ht="93" customHeight="1" x14ac:dyDescent="0.25">
      <c r="A11" s="372"/>
      <c r="B11" s="186" t="s">
        <v>603</v>
      </c>
      <c r="C11" s="386" t="s">
        <v>1305</v>
      </c>
      <c r="D11" s="305"/>
      <c r="E11" s="305"/>
      <c r="F11" s="305"/>
      <c r="G11" s="305"/>
      <c r="H11" s="305"/>
      <c r="I11" s="305"/>
      <c r="J11" s="305"/>
      <c r="K11" s="305"/>
      <c r="L11" s="305"/>
      <c r="M11" s="306"/>
    </row>
    <row r="12" spans="1:13" ht="31.5" x14ac:dyDescent="0.25">
      <c r="A12" s="372"/>
      <c r="B12" s="186" t="s">
        <v>692</v>
      </c>
      <c r="C12" s="386" t="s">
        <v>1306</v>
      </c>
      <c r="D12" s="305"/>
      <c r="E12" s="305"/>
      <c r="F12" s="305"/>
      <c r="G12" s="305"/>
      <c r="H12" s="305"/>
      <c r="I12" s="305"/>
      <c r="J12" s="305"/>
      <c r="K12" s="305"/>
      <c r="L12" s="305"/>
      <c r="M12" s="306"/>
    </row>
    <row r="13" spans="1:13" ht="63" x14ac:dyDescent="0.25">
      <c r="A13" s="372"/>
      <c r="B13" s="186" t="s">
        <v>694</v>
      </c>
      <c r="C13" s="406" t="s">
        <v>1307</v>
      </c>
      <c r="D13" s="305"/>
      <c r="E13" s="305"/>
      <c r="F13" s="305"/>
      <c r="G13" s="305"/>
      <c r="H13" s="305"/>
      <c r="I13" s="305"/>
      <c r="J13" s="305"/>
      <c r="K13" s="305"/>
      <c r="L13" s="305"/>
      <c r="M13" s="306"/>
    </row>
    <row r="14" spans="1:13" ht="47.25" x14ac:dyDescent="0.25">
      <c r="A14" s="374"/>
      <c r="B14" s="184" t="s">
        <v>696</v>
      </c>
      <c r="C14" s="486" t="str">
        <f>'Plan de acción'!AU74</f>
        <v>ND</v>
      </c>
      <c r="D14" s="306"/>
      <c r="E14" s="248" t="s">
        <v>697</v>
      </c>
      <c r="F14" s="386" t="str">
        <f>'Plan de acción'!AV74</f>
        <v>ND</v>
      </c>
      <c r="G14" s="305"/>
      <c r="H14" s="305"/>
      <c r="I14" s="305"/>
      <c r="J14" s="305"/>
      <c r="K14" s="305"/>
      <c r="L14" s="305"/>
      <c r="M14" s="306"/>
    </row>
    <row r="15" spans="1:13" ht="15.75" x14ac:dyDescent="0.25">
      <c r="A15" s="371" t="s">
        <v>605</v>
      </c>
      <c r="B15" s="185" t="s">
        <v>47</v>
      </c>
      <c r="C15" s="386" t="s">
        <v>1308</v>
      </c>
      <c r="D15" s="305"/>
      <c r="E15" s="305"/>
      <c r="F15" s="305"/>
      <c r="G15" s="305"/>
      <c r="H15" s="305"/>
      <c r="I15" s="305"/>
      <c r="J15" s="305"/>
      <c r="K15" s="305"/>
      <c r="L15" s="305"/>
      <c r="M15" s="306"/>
    </row>
    <row r="16" spans="1:13" ht="15.75" x14ac:dyDescent="0.25">
      <c r="A16" s="372"/>
      <c r="B16" s="186" t="s">
        <v>698</v>
      </c>
      <c r="C16" s="386" t="s">
        <v>583</v>
      </c>
      <c r="D16" s="305"/>
      <c r="E16" s="305"/>
      <c r="F16" s="305"/>
      <c r="G16" s="305"/>
      <c r="H16" s="305"/>
      <c r="I16" s="305"/>
      <c r="J16" s="305"/>
      <c r="K16" s="305"/>
      <c r="L16" s="305"/>
      <c r="M16" s="306"/>
    </row>
    <row r="17" spans="1:13" ht="15.75" x14ac:dyDescent="0.25">
      <c r="A17" s="372"/>
      <c r="B17" s="452" t="s">
        <v>606</v>
      </c>
      <c r="C17" s="249"/>
      <c r="D17" s="249"/>
      <c r="E17" s="249"/>
      <c r="F17" s="249"/>
      <c r="G17" s="249"/>
      <c r="H17" s="249"/>
      <c r="I17" s="249"/>
      <c r="J17" s="249"/>
      <c r="K17" s="249"/>
      <c r="L17" s="249"/>
      <c r="M17" s="250"/>
    </row>
    <row r="18" spans="1:13" ht="15.75" x14ac:dyDescent="0.25">
      <c r="A18" s="372"/>
      <c r="B18" s="300"/>
      <c r="C18" s="249"/>
      <c r="D18" s="251"/>
      <c r="E18" s="249"/>
      <c r="F18" s="251"/>
      <c r="G18" s="249"/>
      <c r="H18" s="251"/>
      <c r="I18" s="249"/>
      <c r="J18" s="251"/>
      <c r="K18" s="249"/>
      <c r="L18" s="249"/>
      <c r="M18" s="250"/>
    </row>
    <row r="19" spans="1:13" ht="15.75" x14ac:dyDescent="0.25">
      <c r="A19" s="372"/>
      <c r="B19" s="300"/>
      <c r="C19" s="252" t="s">
        <v>607</v>
      </c>
      <c r="D19" s="231"/>
      <c r="E19" s="252" t="s">
        <v>608</v>
      </c>
      <c r="F19" s="231"/>
      <c r="G19" s="252" t="s">
        <v>609</v>
      </c>
      <c r="H19" s="231"/>
      <c r="I19" s="252" t="s">
        <v>610</v>
      </c>
      <c r="J19" s="231"/>
      <c r="K19" s="253"/>
      <c r="L19" s="253"/>
      <c r="M19" s="250"/>
    </row>
    <row r="20" spans="1:13" ht="15.75" x14ac:dyDescent="0.25">
      <c r="A20" s="372"/>
      <c r="B20" s="300"/>
      <c r="C20" s="252" t="s">
        <v>611</v>
      </c>
      <c r="D20" s="254"/>
      <c r="E20" s="252" t="s">
        <v>612</v>
      </c>
      <c r="F20" s="232"/>
      <c r="G20" s="252" t="s">
        <v>613</v>
      </c>
      <c r="H20" s="232"/>
      <c r="I20" s="252"/>
      <c r="J20" s="15"/>
      <c r="K20" s="253"/>
      <c r="L20" s="253"/>
      <c r="M20" s="250"/>
    </row>
    <row r="21" spans="1:13" ht="15.75" x14ac:dyDescent="0.25">
      <c r="A21" s="372"/>
      <c r="B21" s="300"/>
      <c r="C21" s="252" t="s">
        <v>614</v>
      </c>
      <c r="D21" s="254"/>
      <c r="E21" s="252" t="s">
        <v>615</v>
      </c>
      <c r="F21" s="254"/>
      <c r="G21" s="252"/>
      <c r="H21" s="15"/>
      <c r="I21" s="252"/>
      <c r="J21" s="15"/>
      <c r="K21" s="253"/>
      <c r="L21" s="253"/>
      <c r="M21" s="250"/>
    </row>
    <row r="22" spans="1:13" ht="15.75" x14ac:dyDescent="0.25">
      <c r="A22" s="372"/>
      <c r="B22" s="300"/>
      <c r="C22" s="252" t="s">
        <v>616</v>
      </c>
      <c r="D22" s="232" t="s">
        <v>752</v>
      </c>
      <c r="E22" s="252" t="s">
        <v>618</v>
      </c>
      <c r="F22" s="488" t="s">
        <v>1309</v>
      </c>
      <c r="G22" s="357"/>
      <c r="H22" s="346"/>
      <c r="I22" s="247"/>
      <c r="J22" s="247"/>
      <c r="K22" s="255"/>
      <c r="L22" s="255"/>
      <c r="M22" s="256"/>
    </row>
    <row r="23" spans="1:13" ht="15.75" x14ac:dyDescent="0.25">
      <c r="A23" s="372"/>
      <c r="B23" s="301"/>
      <c r="C23" s="255"/>
      <c r="D23" s="255"/>
      <c r="E23" s="255"/>
      <c r="F23" s="255"/>
      <c r="G23" s="255"/>
      <c r="H23" s="255"/>
      <c r="I23" s="255"/>
      <c r="J23" s="255"/>
      <c r="K23" s="255"/>
      <c r="L23" s="255"/>
      <c r="M23" s="256"/>
    </row>
    <row r="24" spans="1:13" ht="15.75" x14ac:dyDescent="0.25">
      <c r="A24" s="372"/>
      <c r="B24" s="452" t="s">
        <v>620</v>
      </c>
      <c r="C24" s="249"/>
      <c r="D24" s="249"/>
      <c r="E24" s="249"/>
      <c r="F24" s="249"/>
      <c r="G24" s="249"/>
      <c r="H24" s="249"/>
      <c r="I24" s="249"/>
      <c r="J24" s="249"/>
      <c r="K24" s="249"/>
      <c r="L24" s="249"/>
      <c r="M24" s="250"/>
    </row>
    <row r="25" spans="1:13" ht="15.75" x14ac:dyDescent="0.25">
      <c r="A25" s="372"/>
      <c r="B25" s="300"/>
      <c r="C25" s="252" t="s">
        <v>621</v>
      </c>
      <c r="D25" s="12"/>
      <c r="E25" s="246"/>
      <c r="F25" s="252" t="s">
        <v>622</v>
      </c>
      <c r="G25" s="257"/>
      <c r="H25" s="246"/>
      <c r="I25" s="252" t="s">
        <v>623</v>
      </c>
      <c r="J25" s="257" t="s">
        <v>752</v>
      </c>
      <c r="K25" s="246"/>
      <c r="L25" s="252" t="s">
        <v>700</v>
      </c>
      <c r="M25" s="258"/>
    </row>
    <row r="26" spans="1:13" ht="15.75" x14ac:dyDescent="0.25">
      <c r="A26" s="372"/>
      <c r="B26" s="300"/>
      <c r="C26" s="252" t="s">
        <v>624</v>
      </c>
      <c r="D26" s="232"/>
      <c r="E26" s="15"/>
      <c r="F26" s="252" t="s">
        <v>625</v>
      </c>
      <c r="G26" s="232"/>
      <c r="H26" s="15"/>
      <c r="I26" s="252" t="s">
        <v>701</v>
      </c>
      <c r="J26" s="254"/>
      <c r="K26" s="246"/>
      <c r="L26" s="252" t="s">
        <v>702</v>
      </c>
      <c r="M26" s="259"/>
    </row>
    <row r="27" spans="1:13" ht="15.75" x14ac:dyDescent="0.25">
      <c r="A27" s="372"/>
      <c r="B27" s="301"/>
      <c r="C27" s="251"/>
      <c r="D27" s="251"/>
      <c r="E27" s="251"/>
      <c r="F27" s="251"/>
      <c r="G27" s="251"/>
      <c r="H27" s="251"/>
      <c r="I27" s="251"/>
      <c r="J27" s="251"/>
      <c r="K27" s="251"/>
      <c r="L27" s="251"/>
      <c r="M27" s="260"/>
    </row>
    <row r="28" spans="1:13" ht="15.75" x14ac:dyDescent="0.25">
      <c r="A28" s="372"/>
      <c r="B28" s="184" t="s">
        <v>626</v>
      </c>
      <c r="C28" s="261"/>
      <c r="D28" s="261"/>
      <c r="E28" s="261"/>
      <c r="F28" s="261"/>
      <c r="G28" s="261"/>
      <c r="H28" s="261"/>
      <c r="I28" s="261"/>
      <c r="J28" s="261"/>
      <c r="K28" s="261"/>
      <c r="L28" s="261"/>
      <c r="M28" s="262"/>
    </row>
    <row r="29" spans="1:13" ht="15.75" x14ac:dyDescent="0.25">
      <c r="A29" s="372"/>
      <c r="B29" s="184"/>
      <c r="C29" s="263" t="s">
        <v>627</v>
      </c>
      <c r="D29" s="264" t="s">
        <v>117</v>
      </c>
      <c r="E29" s="246"/>
      <c r="F29" s="252" t="s">
        <v>628</v>
      </c>
      <c r="G29" s="265" t="s">
        <v>117</v>
      </c>
      <c r="H29" s="246"/>
      <c r="I29" s="252" t="s">
        <v>629</v>
      </c>
      <c r="J29" s="257"/>
      <c r="K29" s="364"/>
      <c r="L29" s="306"/>
      <c r="M29" s="262"/>
    </row>
    <row r="30" spans="1:13" ht="15.75" x14ac:dyDescent="0.25">
      <c r="A30" s="372"/>
      <c r="B30" s="186"/>
      <c r="C30" s="255"/>
      <c r="D30" s="255"/>
      <c r="E30" s="255"/>
      <c r="F30" s="255"/>
      <c r="G30" s="255"/>
      <c r="H30" s="255"/>
      <c r="I30" s="255"/>
      <c r="J30" s="255"/>
      <c r="K30" s="255"/>
      <c r="L30" s="255"/>
      <c r="M30" s="256"/>
    </row>
    <row r="31" spans="1:13" ht="15.75" x14ac:dyDescent="0.25">
      <c r="A31" s="372"/>
      <c r="B31" s="452" t="s">
        <v>631</v>
      </c>
      <c r="C31" s="266"/>
      <c r="D31" s="266"/>
      <c r="E31" s="266"/>
      <c r="F31" s="266"/>
      <c r="G31" s="266"/>
      <c r="H31" s="266"/>
      <c r="I31" s="266"/>
      <c r="J31" s="266"/>
      <c r="K31" s="266"/>
      <c r="L31" s="249"/>
      <c r="M31" s="250"/>
    </row>
    <row r="32" spans="1:13" ht="15.75" x14ac:dyDescent="0.25">
      <c r="A32" s="372"/>
      <c r="B32" s="300"/>
      <c r="C32" s="246" t="s">
        <v>632</v>
      </c>
      <c r="D32" s="257">
        <v>2024</v>
      </c>
      <c r="E32" s="267"/>
      <c r="F32" s="246" t="s">
        <v>633</v>
      </c>
      <c r="G32" s="257">
        <v>2026</v>
      </c>
      <c r="H32" s="266"/>
      <c r="I32" s="253"/>
      <c r="J32" s="266"/>
      <c r="K32" s="266"/>
      <c r="L32" s="249"/>
      <c r="M32" s="250"/>
    </row>
    <row r="33" spans="1:13" ht="15.75" x14ac:dyDescent="0.25">
      <c r="A33" s="372"/>
      <c r="B33" s="301"/>
      <c r="C33" s="255"/>
      <c r="D33" s="251"/>
      <c r="E33" s="268"/>
      <c r="F33" s="255"/>
      <c r="G33" s="268"/>
      <c r="H33" s="268"/>
      <c r="I33" s="269"/>
      <c r="J33" s="268"/>
      <c r="K33" s="268"/>
      <c r="L33" s="251"/>
      <c r="M33" s="260"/>
    </row>
    <row r="34" spans="1:13" ht="15.75" x14ac:dyDescent="0.25">
      <c r="A34" s="372"/>
      <c r="B34" s="452" t="s">
        <v>635</v>
      </c>
      <c r="C34" s="270"/>
      <c r="D34" s="270"/>
      <c r="E34" s="270"/>
      <c r="F34" s="270"/>
      <c r="G34" s="270"/>
      <c r="H34" s="270"/>
      <c r="I34" s="270"/>
      <c r="J34" s="270"/>
      <c r="K34" s="270"/>
      <c r="L34" s="270"/>
      <c r="M34" s="271"/>
    </row>
    <row r="35" spans="1:13" ht="15.75" x14ac:dyDescent="0.25">
      <c r="A35" s="372"/>
      <c r="B35" s="300"/>
      <c r="C35" s="253"/>
      <c r="D35" s="246" t="s">
        <v>636</v>
      </c>
      <c r="E35" s="246"/>
      <c r="F35" s="246" t="s">
        <v>637</v>
      </c>
      <c r="G35" s="246"/>
      <c r="H35" s="246" t="s">
        <v>638</v>
      </c>
      <c r="I35" s="242"/>
      <c r="J35" s="246" t="s">
        <v>639</v>
      </c>
      <c r="K35" s="246"/>
      <c r="L35" s="246" t="s">
        <v>640</v>
      </c>
      <c r="M35" s="272"/>
    </row>
    <row r="36" spans="1:13" ht="15.75" x14ac:dyDescent="0.25">
      <c r="A36" s="372"/>
      <c r="B36" s="300"/>
      <c r="C36" s="253"/>
      <c r="D36" s="273"/>
      <c r="E36" s="274">
        <v>2023</v>
      </c>
      <c r="F36" s="275">
        <v>10</v>
      </c>
      <c r="G36" s="274">
        <v>2024</v>
      </c>
      <c r="H36" s="275">
        <v>20</v>
      </c>
      <c r="I36" s="274">
        <v>2025</v>
      </c>
      <c r="J36" s="275">
        <v>100</v>
      </c>
      <c r="K36" s="274">
        <v>2026</v>
      </c>
      <c r="L36" s="275">
        <v>100</v>
      </c>
      <c r="M36" s="274">
        <v>2027</v>
      </c>
    </row>
    <row r="37" spans="1:13" ht="15.75" x14ac:dyDescent="0.25">
      <c r="A37" s="372"/>
      <c r="B37" s="300"/>
      <c r="C37" s="253"/>
      <c r="D37" s="246" t="s">
        <v>641</v>
      </c>
      <c r="E37" s="246"/>
      <c r="F37" s="246" t="s">
        <v>642</v>
      </c>
      <c r="G37" s="246"/>
      <c r="H37" s="246" t="s">
        <v>643</v>
      </c>
      <c r="I37" s="15"/>
      <c r="J37" s="246" t="s">
        <v>644</v>
      </c>
      <c r="K37" s="246"/>
      <c r="L37" s="246" t="s">
        <v>645</v>
      </c>
      <c r="M37" s="272"/>
    </row>
    <row r="38" spans="1:13" ht="15.75" x14ac:dyDescent="0.25">
      <c r="A38" s="372"/>
      <c r="B38" s="300"/>
      <c r="C38" s="253"/>
      <c r="D38" s="273"/>
      <c r="E38" s="274">
        <v>2028</v>
      </c>
      <c r="F38" s="275"/>
      <c r="G38" s="274">
        <v>2029</v>
      </c>
      <c r="H38" s="275"/>
      <c r="I38" s="274">
        <v>2030</v>
      </c>
      <c r="J38" s="275"/>
      <c r="K38" s="274">
        <v>2031</v>
      </c>
      <c r="L38" s="275"/>
      <c r="M38" s="274">
        <v>2032</v>
      </c>
    </row>
    <row r="39" spans="1:13" ht="15.75" x14ac:dyDescent="0.25">
      <c r="A39" s="372"/>
      <c r="B39" s="300"/>
      <c r="C39" s="253"/>
      <c r="D39" s="246" t="s">
        <v>646</v>
      </c>
      <c r="E39" s="246"/>
      <c r="F39" s="246" t="s">
        <v>647</v>
      </c>
      <c r="G39" s="246"/>
      <c r="H39" s="246" t="s">
        <v>648</v>
      </c>
      <c r="I39" s="15"/>
      <c r="J39" s="246" t="s">
        <v>649</v>
      </c>
      <c r="K39" s="246"/>
      <c r="L39" s="246" t="s">
        <v>650</v>
      </c>
      <c r="M39" s="272"/>
    </row>
    <row r="40" spans="1:13" ht="15.75" x14ac:dyDescent="0.25">
      <c r="A40" s="372"/>
      <c r="B40" s="300"/>
      <c r="C40" s="253"/>
      <c r="D40" s="273"/>
      <c r="E40" s="274">
        <v>2033</v>
      </c>
      <c r="F40" s="274"/>
      <c r="G40" s="274">
        <v>2034</v>
      </c>
      <c r="H40" s="274"/>
      <c r="I40" s="274">
        <v>2035</v>
      </c>
      <c r="J40" s="274"/>
      <c r="K40" s="274">
        <v>2036</v>
      </c>
      <c r="L40" s="274"/>
      <c r="M40" s="274">
        <v>2037</v>
      </c>
    </row>
    <row r="41" spans="1:13" ht="15.75" x14ac:dyDescent="0.25">
      <c r="A41" s="372"/>
      <c r="B41" s="300"/>
      <c r="C41" s="253"/>
      <c r="D41" s="246" t="s">
        <v>651</v>
      </c>
      <c r="E41" s="246"/>
      <c r="F41" s="246" t="s">
        <v>652</v>
      </c>
      <c r="G41" s="246"/>
      <c r="H41" s="246" t="s">
        <v>653</v>
      </c>
      <c r="I41" s="246"/>
      <c r="J41" s="246" t="s">
        <v>654</v>
      </c>
      <c r="K41" s="246"/>
      <c r="L41" s="246" t="s">
        <v>655</v>
      </c>
      <c r="M41" s="272"/>
    </row>
    <row r="42" spans="1:13" ht="15.75" x14ac:dyDescent="0.25">
      <c r="A42" s="372"/>
      <c r="B42" s="300"/>
      <c r="C42" s="253"/>
      <c r="D42" s="257"/>
      <c r="E42" s="274">
        <v>2038</v>
      </c>
      <c r="F42" s="274"/>
      <c r="G42" s="274">
        <v>2039</v>
      </c>
      <c r="H42" s="274"/>
      <c r="I42" s="274">
        <v>2040</v>
      </c>
      <c r="J42" s="274"/>
      <c r="K42" s="274">
        <v>2041</v>
      </c>
      <c r="L42" s="274"/>
      <c r="M42" s="274">
        <v>2042</v>
      </c>
    </row>
    <row r="43" spans="1:13" ht="15.75" x14ac:dyDescent="0.25">
      <c r="A43" s="372"/>
      <c r="B43" s="300"/>
      <c r="C43" s="253"/>
      <c r="D43" s="246" t="s">
        <v>656</v>
      </c>
      <c r="E43" s="246"/>
      <c r="F43" s="246" t="s">
        <v>657</v>
      </c>
      <c r="G43" s="246"/>
      <c r="H43" s="246" t="s">
        <v>658</v>
      </c>
      <c r="I43" s="246"/>
      <c r="J43" s="246" t="s">
        <v>659</v>
      </c>
      <c r="K43" s="246"/>
      <c r="L43" s="246" t="s">
        <v>660</v>
      </c>
      <c r="M43" s="272"/>
    </row>
    <row r="44" spans="1:13" ht="15.75" x14ac:dyDescent="0.25">
      <c r="A44" s="372"/>
      <c r="B44" s="300"/>
      <c r="C44" s="253"/>
      <c r="D44" s="257"/>
      <c r="E44" s="274">
        <v>2043</v>
      </c>
      <c r="F44" s="274"/>
      <c r="G44" s="274">
        <v>2044</v>
      </c>
      <c r="H44" s="274"/>
      <c r="I44" s="274">
        <v>2045</v>
      </c>
      <c r="J44" s="274"/>
      <c r="K44" s="274">
        <v>2046</v>
      </c>
      <c r="L44" s="274"/>
      <c r="M44" s="274">
        <v>2047</v>
      </c>
    </row>
    <row r="45" spans="1:13" ht="15.75" x14ac:dyDescent="0.25">
      <c r="A45" s="372"/>
      <c r="B45" s="300"/>
      <c r="C45" s="253"/>
      <c r="D45" s="246" t="s">
        <v>661</v>
      </c>
      <c r="E45" s="246"/>
      <c r="F45" s="246" t="s">
        <v>662</v>
      </c>
      <c r="G45" s="246"/>
      <c r="H45" s="246" t="s">
        <v>663</v>
      </c>
      <c r="I45" s="246"/>
      <c r="J45" s="246"/>
      <c r="K45" s="246"/>
      <c r="L45" s="246" t="s">
        <v>664</v>
      </c>
      <c r="M45" s="272"/>
    </row>
    <row r="46" spans="1:13" ht="15.75" x14ac:dyDescent="0.25">
      <c r="A46" s="372"/>
      <c r="B46" s="300"/>
      <c r="C46" s="253"/>
      <c r="D46" s="257">
        <v>0</v>
      </c>
      <c r="E46" s="274">
        <v>2048</v>
      </c>
      <c r="F46" s="274">
        <v>0</v>
      </c>
      <c r="G46" s="274">
        <v>2049</v>
      </c>
      <c r="H46" s="274">
        <v>0</v>
      </c>
      <c r="I46" s="274">
        <v>2050</v>
      </c>
      <c r="J46" s="276"/>
      <c r="K46" s="274"/>
      <c r="L46" s="484">
        <v>1</v>
      </c>
      <c r="M46" s="306"/>
    </row>
    <row r="47" spans="1:13" ht="15.75" x14ac:dyDescent="0.25">
      <c r="A47" s="372"/>
      <c r="B47" s="377"/>
      <c r="C47" s="269"/>
      <c r="D47" s="255"/>
      <c r="E47" s="255"/>
      <c r="F47" s="255"/>
      <c r="G47" s="255"/>
      <c r="H47" s="255"/>
      <c r="I47" s="255"/>
      <c r="J47" s="255"/>
      <c r="K47" s="255"/>
      <c r="L47" s="255"/>
      <c r="M47" s="256"/>
    </row>
    <row r="48" spans="1:13" ht="15.75" x14ac:dyDescent="0.25">
      <c r="A48" s="372"/>
      <c r="B48" s="462" t="s">
        <v>665</v>
      </c>
      <c r="C48" s="249"/>
      <c r="D48" s="249"/>
      <c r="E48" s="249"/>
      <c r="F48" s="249"/>
      <c r="G48" s="249"/>
      <c r="H48" s="249"/>
      <c r="I48" s="249"/>
      <c r="J48" s="249"/>
      <c r="K48" s="249"/>
      <c r="L48" s="249"/>
      <c r="M48" s="250"/>
    </row>
    <row r="49" spans="1:13" ht="16.5" x14ac:dyDescent="0.25">
      <c r="A49" s="372"/>
      <c r="B49" s="300"/>
      <c r="C49" s="249"/>
      <c r="D49" s="277" t="s">
        <v>666</v>
      </c>
      <c r="E49" s="278" t="s">
        <v>134</v>
      </c>
      <c r="F49" s="485" t="s">
        <v>667</v>
      </c>
      <c r="G49" s="481"/>
      <c r="H49" s="318"/>
      <c r="I49" s="318"/>
      <c r="J49" s="311"/>
      <c r="K49" s="279" t="s">
        <v>668</v>
      </c>
      <c r="L49" s="368"/>
      <c r="M49" s="311"/>
    </row>
    <row r="50" spans="1:13" ht="16.5" x14ac:dyDescent="0.25">
      <c r="A50" s="372"/>
      <c r="B50" s="300"/>
      <c r="C50" s="249"/>
      <c r="D50" s="280"/>
      <c r="E50" s="281" t="s">
        <v>752</v>
      </c>
      <c r="F50" s="332"/>
      <c r="G50" s="312"/>
      <c r="H50" s="319"/>
      <c r="I50" s="319"/>
      <c r="J50" s="313"/>
      <c r="K50" s="282"/>
      <c r="L50" s="312"/>
      <c r="M50" s="313"/>
    </row>
    <row r="51" spans="1:13" ht="15.75" x14ac:dyDescent="0.25">
      <c r="A51" s="372"/>
      <c r="B51" s="301"/>
      <c r="C51" s="251"/>
      <c r="D51" s="251"/>
      <c r="E51" s="251"/>
      <c r="F51" s="251"/>
      <c r="G51" s="251"/>
      <c r="H51" s="251"/>
      <c r="I51" s="251"/>
      <c r="J51" s="251"/>
      <c r="K51" s="251"/>
      <c r="L51" s="249"/>
      <c r="M51" s="250"/>
    </row>
    <row r="52" spans="1:13" ht="31.5" x14ac:dyDescent="0.25">
      <c r="A52" s="372"/>
      <c r="B52" s="186" t="s">
        <v>669</v>
      </c>
      <c r="C52" s="386" t="s">
        <v>1310</v>
      </c>
      <c r="D52" s="305"/>
      <c r="E52" s="305"/>
      <c r="F52" s="305"/>
      <c r="G52" s="305"/>
      <c r="H52" s="305"/>
      <c r="I52" s="305"/>
      <c r="J52" s="305"/>
      <c r="K52" s="305"/>
      <c r="L52" s="305"/>
      <c r="M52" s="306"/>
    </row>
    <row r="53" spans="1:13" ht="31.5" x14ac:dyDescent="0.25">
      <c r="A53" s="372"/>
      <c r="B53" s="186" t="s">
        <v>704</v>
      </c>
      <c r="C53" s="386" t="s">
        <v>1311</v>
      </c>
      <c r="D53" s="305"/>
      <c r="E53" s="305"/>
      <c r="F53" s="305"/>
      <c r="G53" s="305"/>
      <c r="H53" s="305"/>
      <c r="I53" s="305"/>
      <c r="J53" s="305"/>
      <c r="K53" s="305"/>
      <c r="L53" s="305"/>
      <c r="M53" s="306"/>
    </row>
    <row r="54" spans="1:13" ht="15.75" x14ac:dyDescent="0.25">
      <c r="A54" s="372"/>
      <c r="B54" s="186" t="s">
        <v>672</v>
      </c>
      <c r="C54" s="365"/>
      <c r="D54" s="305"/>
      <c r="E54" s="305"/>
      <c r="F54" s="305"/>
      <c r="G54" s="305"/>
      <c r="H54" s="305"/>
      <c r="I54" s="305"/>
      <c r="J54" s="305"/>
      <c r="K54" s="305"/>
      <c r="L54" s="305"/>
      <c r="M54" s="306"/>
    </row>
    <row r="55" spans="1:13" ht="15.75" x14ac:dyDescent="0.25">
      <c r="A55" s="374"/>
      <c r="B55" s="186" t="s">
        <v>673</v>
      </c>
      <c r="C55" s="365"/>
      <c r="D55" s="305"/>
      <c r="E55" s="305"/>
      <c r="F55" s="305"/>
      <c r="G55" s="305"/>
      <c r="H55" s="305"/>
      <c r="I55" s="305"/>
      <c r="J55" s="305"/>
      <c r="K55" s="305"/>
      <c r="L55" s="305"/>
      <c r="M55" s="306"/>
    </row>
    <row r="56" spans="1:13" ht="15.75" x14ac:dyDescent="0.25">
      <c r="A56" s="371" t="s">
        <v>674</v>
      </c>
      <c r="B56" s="231" t="s">
        <v>675</v>
      </c>
      <c r="C56" s="386" t="s">
        <v>1409</v>
      </c>
      <c r="D56" s="305"/>
      <c r="E56" s="305"/>
      <c r="F56" s="305"/>
      <c r="G56" s="305"/>
      <c r="H56" s="305"/>
      <c r="I56" s="305"/>
      <c r="J56" s="305"/>
      <c r="K56" s="305"/>
      <c r="L56" s="305"/>
      <c r="M56" s="306"/>
    </row>
    <row r="57" spans="1:13" ht="15.75" x14ac:dyDescent="0.25">
      <c r="A57" s="372"/>
      <c r="B57" s="231" t="s">
        <v>676</v>
      </c>
      <c r="C57" s="386" t="s">
        <v>585</v>
      </c>
      <c r="D57" s="305"/>
      <c r="E57" s="305"/>
      <c r="F57" s="305"/>
      <c r="G57" s="305"/>
      <c r="H57" s="305"/>
      <c r="I57" s="305"/>
      <c r="J57" s="305"/>
      <c r="K57" s="305"/>
      <c r="L57" s="305"/>
      <c r="M57" s="306"/>
    </row>
    <row r="58" spans="1:13" ht="15.75" x14ac:dyDescent="0.25">
      <c r="A58" s="372"/>
      <c r="B58" s="231" t="s">
        <v>678</v>
      </c>
      <c r="C58" s="386" t="s">
        <v>22</v>
      </c>
      <c r="D58" s="305"/>
      <c r="E58" s="305"/>
      <c r="F58" s="305"/>
      <c r="G58" s="305"/>
      <c r="H58" s="305"/>
      <c r="I58" s="305"/>
      <c r="J58" s="305"/>
      <c r="K58" s="305"/>
      <c r="L58" s="305"/>
      <c r="M58" s="306"/>
    </row>
    <row r="59" spans="1:13" ht="15.75" x14ac:dyDescent="0.25">
      <c r="A59" s="372"/>
      <c r="B59" s="232" t="s">
        <v>679</v>
      </c>
      <c r="C59" s="386" t="s">
        <v>584</v>
      </c>
      <c r="D59" s="305"/>
      <c r="E59" s="305"/>
      <c r="F59" s="305"/>
      <c r="G59" s="305"/>
      <c r="H59" s="305"/>
      <c r="I59" s="305"/>
      <c r="J59" s="305"/>
      <c r="K59" s="305"/>
      <c r="L59" s="305"/>
      <c r="M59" s="306"/>
    </row>
    <row r="60" spans="1:13" ht="15.75" x14ac:dyDescent="0.25">
      <c r="A60" s="372"/>
      <c r="B60" s="231" t="s">
        <v>680</v>
      </c>
      <c r="C60" s="487" t="s">
        <v>586</v>
      </c>
      <c r="D60" s="305"/>
      <c r="E60" s="305"/>
      <c r="F60" s="305"/>
      <c r="G60" s="305"/>
      <c r="H60" s="305"/>
      <c r="I60" s="305"/>
      <c r="J60" s="305"/>
      <c r="K60" s="305"/>
      <c r="L60" s="305"/>
      <c r="M60" s="306"/>
    </row>
    <row r="61" spans="1:13" ht="15.75" x14ac:dyDescent="0.25">
      <c r="A61" s="373"/>
      <c r="B61" s="231" t="s">
        <v>681</v>
      </c>
      <c r="C61" s="386">
        <v>335800</v>
      </c>
      <c r="D61" s="305"/>
      <c r="E61" s="305"/>
      <c r="F61" s="305"/>
      <c r="G61" s="305"/>
      <c r="H61" s="305"/>
      <c r="I61" s="305"/>
      <c r="J61" s="305"/>
      <c r="K61" s="305"/>
      <c r="L61" s="305"/>
      <c r="M61" s="306"/>
    </row>
    <row r="62" spans="1:13" ht="21.75" customHeight="1" x14ac:dyDescent="0.25">
      <c r="A62" s="371" t="s">
        <v>682</v>
      </c>
      <c r="B62" s="231" t="s">
        <v>683</v>
      </c>
      <c r="C62" s="386" t="s">
        <v>1411</v>
      </c>
      <c r="D62" s="305"/>
      <c r="E62" s="305"/>
      <c r="F62" s="305"/>
      <c r="G62" s="305"/>
      <c r="H62" s="305"/>
      <c r="I62" s="305"/>
      <c r="J62" s="305"/>
      <c r="K62" s="305"/>
      <c r="L62" s="305"/>
      <c r="M62" s="306"/>
    </row>
    <row r="63" spans="1:13" ht="21.75" customHeight="1" x14ac:dyDescent="0.25">
      <c r="A63" s="372"/>
      <c r="B63" s="231" t="s">
        <v>684</v>
      </c>
      <c r="C63" s="386" t="s">
        <v>1412</v>
      </c>
      <c r="D63" s="305"/>
      <c r="E63" s="305"/>
      <c r="F63" s="305"/>
      <c r="G63" s="305"/>
      <c r="H63" s="305"/>
      <c r="I63" s="305"/>
      <c r="J63" s="305"/>
      <c r="K63" s="305"/>
      <c r="L63" s="305"/>
      <c r="M63" s="306"/>
    </row>
    <row r="64" spans="1:13" ht="21.75" customHeight="1" x14ac:dyDescent="0.25">
      <c r="A64" s="374"/>
      <c r="B64" s="233" t="s">
        <v>62</v>
      </c>
      <c r="C64" s="386" t="s">
        <v>22</v>
      </c>
      <c r="D64" s="305"/>
      <c r="E64" s="305"/>
      <c r="F64" s="305"/>
      <c r="G64" s="305"/>
      <c r="H64" s="305"/>
      <c r="I64" s="305"/>
      <c r="J64" s="305"/>
      <c r="K64" s="305"/>
      <c r="L64" s="305"/>
      <c r="M64" s="306"/>
    </row>
    <row r="65" spans="1:13" ht="15.75" x14ac:dyDescent="0.25">
      <c r="A65" s="108" t="s">
        <v>686</v>
      </c>
      <c r="B65" s="107"/>
      <c r="C65" s="358" t="s">
        <v>1312</v>
      </c>
      <c r="D65" s="357"/>
      <c r="E65" s="357"/>
      <c r="F65" s="357"/>
      <c r="G65" s="357"/>
      <c r="H65" s="357"/>
      <c r="I65" s="357"/>
      <c r="J65" s="357"/>
      <c r="K65" s="357"/>
      <c r="L65" s="357"/>
      <c r="M65" s="342"/>
    </row>
  </sheetData>
  <mergeCells count="58">
    <mergeCell ref="A56:A61"/>
    <mergeCell ref="A62:A64"/>
    <mergeCell ref="B1:M1"/>
    <mergeCell ref="C2:M2"/>
    <mergeCell ref="C3:M3"/>
    <mergeCell ref="I4:M4"/>
    <mergeCell ref="C5:M5"/>
    <mergeCell ref="C16:M16"/>
    <mergeCell ref="K29:L29"/>
    <mergeCell ref="A2:A14"/>
    <mergeCell ref="B17:B23"/>
    <mergeCell ref="F22:H22"/>
    <mergeCell ref="B24:B27"/>
    <mergeCell ref="A15:A55"/>
    <mergeCell ref="B31:B33"/>
    <mergeCell ref="B34:B47"/>
    <mergeCell ref="B48:B51"/>
    <mergeCell ref="C64:M64"/>
    <mergeCell ref="C65:M65"/>
    <mergeCell ref="C57:M57"/>
    <mergeCell ref="C58:M58"/>
    <mergeCell ref="C59:M59"/>
    <mergeCell ref="C60:M60"/>
    <mergeCell ref="C61:M61"/>
    <mergeCell ref="C62:M62"/>
    <mergeCell ref="C63:M63"/>
    <mergeCell ref="C11:M11"/>
    <mergeCell ref="C55:M55"/>
    <mergeCell ref="C56:M56"/>
    <mergeCell ref="L46:M46"/>
    <mergeCell ref="F49:F50"/>
    <mergeCell ref="G49:J50"/>
    <mergeCell ref="L49:M50"/>
    <mergeCell ref="C52:M52"/>
    <mergeCell ref="C53:M53"/>
    <mergeCell ref="C54:M54"/>
    <mergeCell ref="C12:M12"/>
    <mergeCell ref="C13:M13"/>
    <mergeCell ref="C14:D14"/>
    <mergeCell ref="F14:M14"/>
    <mergeCell ref="C15:M15"/>
    <mergeCell ref="F4:G4"/>
    <mergeCell ref="F9:G9"/>
    <mergeCell ref="L8:M8"/>
    <mergeCell ref="L9:M9"/>
    <mergeCell ref="I9:J9"/>
    <mergeCell ref="C6:M6"/>
    <mergeCell ref="C7:D7"/>
    <mergeCell ref="I7:M7"/>
    <mergeCell ref="I8:J8"/>
    <mergeCell ref="I10:J10"/>
    <mergeCell ref="L10:M10"/>
    <mergeCell ref="F10:G10"/>
    <mergeCell ref="B8:B10"/>
    <mergeCell ref="C8:D8"/>
    <mergeCell ref="C9:D9"/>
    <mergeCell ref="C10:D10"/>
    <mergeCell ref="F8:G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72</vt:i4>
      </vt:variant>
    </vt:vector>
  </HeadingPairs>
  <TitlesOfParts>
    <vt:vector size="72" baseType="lpstr">
      <vt:lpstr>Plan de acción</vt:lpstr>
      <vt:lpstr>IR 1.1.</vt:lpstr>
      <vt:lpstr>IP 1.1.1.</vt:lpstr>
      <vt:lpstr>IP 1.1.2.</vt:lpstr>
      <vt:lpstr>IR 1.2.</vt:lpstr>
      <vt:lpstr>IP 1.2.1.</vt:lpstr>
      <vt:lpstr>IP 1.2.2.</vt:lpstr>
      <vt:lpstr>IP 1.2.3.</vt:lpstr>
      <vt:lpstr>IP 1.2.4.</vt:lpstr>
      <vt:lpstr>IP 1.2.5.</vt:lpstr>
      <vt:lpstr>IP 1.2.6.</vt:lpstr>
      <vt:lpstr>IP 1.2.7.</vt:lpstr>
      <vt:lpstr>IP 1.2.8.</vt:lpstr>
      <vt:lpstr>IR 1.3.</vt:lpstr>
      <vt:lpstr>IP 1.3.1.</vt:lpstr>
      <vt:lpstr>IP 1.3.2.</vt:lpstr>
      <vt:lpstr>IP 1.3.3.</vt:lpstr>
      <vt:lpstr>IP 1.3.4.</vt:lpstr>
      <vt:lpstr>IP 1.3.5.</vt:lpstr>
      <vt:lpstr>IP 1.3.6.</vt:lpstr>
      <vt:lpstr>IP 1.3.7.</vt:lpstr>
      <vt:lpstr>IR 1.4.</vt:lpstr>
      <vt:lpstr>IP 1.4.1.</vt:lpstr>
      <vt:lpstr>IP 1.4.2. (Inactivo)</vt:lpstr>
      <vt:lpstr>IP 1.4.3.</vt:lpstr>
      <vt:lpstr>IP 1.4.4.</vt:lpstr>
      <vt:lpstr>IR 1.5.</vt:lpstr>
      <vt:lpstr>IP 1.5.1.</vt:lpstr>
      <vt:lpstr>IP 1.5.2.</vt:lpstr>
      <vt:lpstr>IR 2.1.</vt:lpstr>
      <vt:lpstr>IP 2.1.1.</vt:lpstr>
      <vt:lpstr>IP 2.1.2.</vt:lpstr>
      <vt:lpstr>IP 2.1.3.</vt:lpstr>
      <vt:lpstr>IP 2.1.4.</vt:lpstr>
      <vt:lpstr>IP 2.1.5.</vt:lpstr>
      <vt:lpstr>IP 2.1.6.</vt:lpstr>
      <vt:lpstr>IP2.1.7.</vt:lpstr>
      <vt:lpstr>IP2.1.8.</vt:lpstr>
      <vt:lpstr>IP2.1.9.</vt:lpstr>
      <vt:lpstr>IP 2.1.10.</vt:lpstr>
      <vt:lpstr>IP 2.1.11.</vt:lpstr>
      <vt:lpstr>IP 2.1.12.</vt:lpstr>
      <vt:lpstr>IR 3.1.</vt:lpstr>
      <vt:lpstr>IP 3.1.1.</vt:lpstr>
      <vt:lpstr>IP 3.1.2.</vt:lpstr>
      <vt:lpstr>IP 3.1.3.</vt:lpstr>
      <vt:lpstr>IP 3.1.4.</vt:lpstr>
      <vt:lpstr>IP 3.1.5.</vt:lpstr>
      <vt:lpstr>IP 3.1.6.</vt:lpstr>
      <vt:lpstr>IP 3.1.7.</vt:lpstr>
      <vt:lpstr>IP 3.1.8.</vt:lpstr>
      <vt:lpstr>IP 3.1.9.</vt:lpstr>
      <vt:lpstr>IP 3.1.10.</vt:lpstr>
      <vt:lpstr>IR 3.2.</vt:lpstr>
      <vt:lpstr>IP 3.2.1.</vt:lpstr>
      <vt:lpstr>IP 3.2.2.</vt:lpstr>
      <vt:lpstr>IP 3.2.3.</vt:lpstr>
      <vt:lpstr>IP 3.2.4.</vt:lpstr>
      <vt:lpstr>IR 3.3.</vt:lpstr>
      <vt:lpstr>IP 3.3.1.</vt:lpstr>
      <vt:lpstr>IP 3.3.2.</vt:lpstr>
      <vt:lpstr>IP 3.3.3.</vt:lpstr>
      <vt:lpstr>IP 3.3.4.</vt:lpstr>
      <vt:lpstr>IP 3.3.5.</vt:lpstr>
      <vt:lpstr>IP 3.3.6.</vt:lpstr>
      <vt:lpstr>IP 3.3.7.</vt:lpstr>
      <vt:lpstr>IP 3.3.8.</vt:lpstr>
      <vt:lpstr>IP 3.3.9.</vt:lpstr>
      <vt:lpstr>IP 3.3.10.</vt:lpstr>
      <vt:lpstr>IP 3.3.11.</vt:lpstr>
      <vt:lpstr>IP 3.3.12.</vt:lpstr>
      <vt:lpstr>IP 3.3.13.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Unda Venegas</dc:creator>
  <cp:lastModifiedBy>Luisa Fernanda Diaz Moreno</cp:lastModifiedBy>
  <dcterms:created xsi:type="dcterms:W3CDTF">2022-09-07T16:05:20Z</dcterms:created>
  <dcterms:modified xsi:type="dcterms:W3CDTF">2025-07-29T16:41:17Z</dcterms:modified>
</cp:coreProperties>
</file>