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IME2019\Desktop\DPDFL\2024 Gestion\Indice Distribucion FDL\"/>
    </mc:Choice>
  </mc:AlternateContent>
  <xr:revisionPtr revIDLastSave="0" documentId="13_ncr:1_{71BC8F44-43C5-40DF-B05D-3BCCAB75A80C}" xr6:coauthVersionLast="37" xr6:coauthVersionMax="37" xr10:uidLastSave="{00000000-0000-0000-0000-000000000000}"/>
  <bookViews>
    <workbookView xWindow="0" yWindow="0" windowWidth="14088" windowHeight="8736" activeTab="2" xr2:uid="{596452D4-2274-43D1-A7FC-9B61A90A24C4}"/>
  </bookViews>
  <sheets>
    <sheet name="Variables" sheetId="2" r:id="rId1"/>
    <sheet name="Normalización" sheetId="4" r:id="rId2"/>
    <sheet name="Índice" sheetId="6" r:id="rId3"/>
    <sheet name="Hoja1" sheetId="7" r:id="rId4"/>
    <sheet name="Hoja2" sheetId="8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8" l="1"/>
  <c r="S21" i="8" s="1"/>
  <c r="V21" i="8" s="1"/>
  <c r="Q21" i="8"/>
  <c r="U21" i="8" s="1"/>
  <c r="X21" i="8" s="1"/>
  <c r="O21" i="8"/>
  <c r="P21" i="8" s="1"/>
  <c r="T21" i="8" s="1"/>
  <c r="W21" i="8" s="1"/>
  <c r="J21" i="8"/>
  <c r="R20" i="8"/>
  <c r="Q20" i="8"/>
  <c r="U20" i="8" s="1"/>
  <c r="X20" i="8" s="1"/>
  <c r="D20" i="8"/>
  <c r="F20" i="8" s="1"/>
  <c r="P20" i="8" s="1"/>
  <c r="T20" i="8" s="1"/>
  <c r="W20" i="8" s="1"/>
  <c r="C20" i="8"/>
  <c r="E20" i="8" s="1"/>
  <c r="R19" i="8"/>
  <c r="Q19" i="8"/>
  <c r="U19" i="8" s="1"/>
  <c r="X19" i="8" s="1"/>
  <c r="D19" i="8"/>
  <c r="F19" i="8" s="1"/>
  <c r="P19" i="8" s="1"/>
  <c r="T19" i="8" s="1"/>
  <c r="W19" i="8" s="1"/>
  <c r="C19" i="8"/>
  <c r="E19" i="8" s="1"/>
  <c r="R18" i="8"/>
  <c r="Q18" i="8"/>
  <c r="U18" i="8" s="1"/>
  <c r="X18" i="8" s="1"/>
  <c r="D18" i="8"/>
  <c r="F18" i="8" s="1"/>
  <c r="P18" i="8" s="1"/>
  <c r="T18" i="8" s="1"/>
  <c r="W18" i="8" s="1"/>
  <c r="C18" i="8"/>
  <c r="E18" i="8" s="1"/>
  <c r="R17" i="8"/>
  <c r="Q17" i="8"/>
  <c r="U17" i="8" s="1"/>
  <c r="X17" i="8" s="1"/>
  <c r="D17" i="8"/>
  <c r="F17" i="8" s="1"/>
  <c r="P17" i="8" s="1"/>
  <c r="T17" i="8" s="1"/>
  <c r="W17" i="8" s="1"/>
  <c r="C17" i="8"/>
  <c r="E17" i="8" s="1"/>
  <c r="R16" i="8"/>
  <c r="Q16" i="8"/>
  <c r="U16" i="8" s="1"/>
  <c r="X16" i="8" s="1"/>
  <c r="D16" i="8"/>
  <c r="F16" i="8" s="1"/>
  <c r="P16" i="8" s="1"/>
  <c r="T16" i="8" s="1"/>
  <c r="W16" i="8" s="1"/>
  <c r="C16" i="8"/>
  <c r="E16" i="8" s="1"/>
  <c r="R15" i="8"/>
  <c r="Q15" i="8"/>
  <c r="U15" i="8" s="1"/>
  <c r="X15" i="8" s="1"/>
  <c r="D15" i="8"/>
  <c r="F15" i="8" s="1"/>
  <c r="P15" i="8" s="1"/>
  <c r="T15" i="8" s="1"/>
  <c r="W15" i="8" s="1"/>
  <c r="C15" i="8"/>
  <c r="E15" i="8" s="1"/>
  <c r="R14" i="8"/>
  <c r="Q14" i="8"/>
  <c r="U14" i="8" s="1"/>
  <c r="X14" i="8" s="1"/>
  <c r="D14" i="8"/>
  <c r="F14" i="8" s="1"/>
  <c r="P14" i="8" s="1"/>
  <c r="T14" i="8" s="1"/>
  <c r="W14" i="8" s="1"/>
  <c r="C14" i="8"/>
  <c r="E14" i="8" s="1"/>
  <c r="R13" i="8"/>
  <c r="Q13" i="8"/>
  <c r="U13" i="8" s="1"/>
  <c r="X13" i="8" s="1"/>
  <c r="D13" i="8"/>
  <c r="F13" i="8" s="1"/>
  <c r="P13" i="8" s="1"/>
  <c r="T13" i="8" s="1"/>
  <c r="W13" i="8" s="1"/>
  <c r="C13" i="8"/>
  <c r="E13" i="8" s="1"/>
  <c r="R12" i="8"/>
  <c r="Q12" i="8"/>
  <c r="U12" i="8" s="1"/>
  <c r="X12" i="8" s="1"/>
  <c r="D12" i="8"/>
  <c r="F12" i="8" s="1"/>
  <c r="P12" i="8" s="1"/>
  <c r="T12" i="8" s="1"/>
  <c r="W12" i="8" s="1"/>
  <c r="C12" i="8"/>
  <c r="E12" i="8" s="1"/>
  <c r="R11" i="8"/>
  <c r="Q11" i="8"/>
  <c r="U11" i="8" s="1"/>
  <c r="X11" i="8" s="1"/>
  <c r="D11" i="8"/>
  <c r="F11" i="8" s="1"/>
  <c r="P11" i="8" s="1"/>
  <c r="T11" i="8" s="1"/>
  <c r="W11" i="8" s="1"/>
  <c r="C11" i="8"/>
  <c r="E11" i="8" s="1"/>
  <c r="R10" i="8"/>
  <c r="Q10" i="8"/>
  <c r="U10" i="8" s="1"/>
  <c r="X10" i="8" s="1"/>
  <c r="D10" i="8"/>
  <c r="F10" i="8" s="1"/>
  <c r="P10" i="8" s="1"/>
  <c r="T10" i="8" s="1"/>
  <c r="W10" i="8" s="1"/>
  <c r="C10" i="8"/>
  <c r="E10" i="8" s="1"/>
  <c r="R9" i="8"/>
  <c r="Q9" i="8"/>
  <c r="U9" i="8" s="1"/>
  <c r="X9" i="8" s="1"/>
  <c r="D9" i="8"/>
  <c r="F9" i="8" s="1"/>
  <c r="P9" i="8" s="1"/>
  <c r="T9" i="8" s="1"/>
  <c r="W9" i="8" s="1"/>
  <c r="C9" i="8"/>
  <c r="E9" i="8" s="1"/>
  <c r="R8" i="8"/>
  <c r="Q8" i="8"/>
  <c r="U8" i="8" s="1"/>
  <c r="X8" i="8" s="1"/>
  <c r="D8" i="8"/>
  <c r="F8" i="8" s="1"/>
  <c r="P8" i="8" s="1"/>
  <c r="T8" i="8" s="1"/>
  <c r="W8" i="8" s="1"/>
  <c r="C8" i="8"/>
  <c r="E8" i="8" s="1"/>
  <c r="R7" i="8"/>
  <c r="Q7" i="8"/>
  <c r="U7" i="8" s="1"/>
  <c r="X7" i="8" s="1"/>
  <c r="D7" i="8"/>
  <c r="F7" i="8" s="1"/>
  <c r="P7" i="8" s="1"/>
  <c r="T7" i="8" s="1"/>
  <c r="W7" i="8" s="1"/>
  <c r="C7" i="8"/>
  <c r="E7" i="8" s="1"/>
  <c r="R6" i="8"/>
  <c r="Q6" i="8"/>
  <c r="U6" i="8" s="1"/>
  <c r="X6" i="8" s="1"/>
  <c r="D6" i="8"/>
  <c r="F6" i="8" s="1"/>
  <c r="P6" i="8" s="1"/>
  <c r="T6" i="8" s="1"/>
  <c r="W6" i="8" s="1"/>
  <c r="C6" i="8"/>
  <c r="E6" i="8" s="1"/>
  <c r="R5" i="8"/>
  <c r="Q5" i="8"/>
  <c r="U5" i="8" s="1"/>
  <c r="X5" i="8" s="1"/>
  <c r="D5" i="8"/>
  <c r="F5" i="8" s="1"/>
  <c r="P5" i="8" s="1"/>
  <c r="T5" i="8" s="1"/>
  <c r="W5" i="8" s="1"/>
  <c r="C5" i="8"/>
  <c r="E5" i="8" s="1"/>
  <c r="R4" i="8"/>
  <c r="Q4" i="8"/>
  <c r="U4" i="8" s="1"/>
  <c r="X4" i="8" s="1"/>
  <c r="D4" i="8"/>
  <c r="F4" i="8" s="1"/>
  <c r="P4" i="8" s="1"/>
  <c r="T4" i="8" s="1"/>
  <c r="W4" i="8" s="1"/>
  <c r="C4" i="8"/>
  <c r="E4" i="8" s="1"/>
  <c r="R3" i="8"/>
  <c r="Q3" i="8"/>
  <c r="U3" i="8" s="1"/>
  <c r="X3" i="8" s="1"/>
  <c r="D3" i="8"/>
  <c r="F3" i="8" s="1"/>
  <c r="P3" i="8" s="1"/>
  <c r="T3" i="8" s="1"/>
  <c r="W3" i="8" s="1"/>
  <c r="C3" i="8"/>
  <c r="E3" i="8" s="1"/>
  <c r="R2" i="8"/>
  <c r="R22" i="8" s="1"/>
  <c r="Q2" i="8"/>
  <c r="Q22" i="8" s="1"/>
  <c r="D2" i="8"/>
  <c r="F2" i="8" s="1"/>
  <c r="C2" i="8"/>
  <c r="E2" i="8" s="1"/>
  <c r="F22" i="7"/>
  <c r="O22" i="6"/>
  <c r="Q22" i="6"/>
  <c r="R22" i="6"/>
  <c r="P22" i="6"/>
  <c r="J2" i="8" l="1"/>
  <c r="O2" i="8"/>
  <c r="L2" i="8"/>
  <c r="O10" i="8"/>
  <c r="S10" i="8" s="1"/>
  <c r="V10" i="8" s="1"/>
  <c r="L10" i="8"/>
  <c r="J10" i="8"/>
  <c r="O20" i="8"/>
  <c r="S20" i="8" s="1"/>
  <c r="V20" i="8" s="1"/>
  <c r="J20" i="8"/>
  <c r="L20" i="8"/>
  <c r="J4" i="8"/>
  <c r="O4" i="8"/>
  <c r="S4" i="8" s="1"/>
  <c r="V4" i="8" s="1"/>
  <c r="L4" i="8"/>
  <c r="J16" i="8"/>
  <c r="O16" i="8"/>
  <c r="S16" i="8" s="1"/>
  <c r="V16" i="8" s="1"/>
  <c r="L16" i="8"/>
  <c r="P2" i="8"/>
  <c r="T2" i="8" s="1"/>
  <c r="W2" i="8" s="1"/>
  <c r="F22" i="8"/>
  <c r="J5" i="8"/>
  <c r="O5" i="8"/>
  <c r="S5" i="8" s="1"/>
  <c r="V5" i="8" s="1"/>
  <c r="L5" i="8"/>
  <c r="L7" i="8"/>
  <c r="O7" i="8"/>
  <c r="S7" i="8" s="1"/>
  <c r="V7" i="8" s="1"/>
  <c r="J7" i="8"/>
  <c r="J9" i="8"/>
  <c r="O9" i="8"/>
  <c r="S9" i="8" s="1"/>
  <c r="V9" i="8" s="1"/>
  <c r="L9" i="8"/>
  <c r="O11" i="8"/>
  <c r="S11" i="8" s="1"/>
  <c r="V11" i="8" s="1"/>
  <c r="J11" i="8"/>
  <c r="L11" i="8"/>
  <c r="O13" i="8"/>
  <c r="S13" i="8" s="1"/>
  <c r="V13" i="8" s="1"/>
  <c r="J13" i="8"/>
  <c r="L13" i="8"/>
  <c r="O15" i="8"/>
  <c r="S15" i="8" s="1"/>
  <c r="V15" i="8" s="1"/>
  <c r="J15" i="8"/>
  <c r="L15" i="8"/>
  <c r="L17" i="8"/>
  <c r="O17" i="8"/>
  <c r="S17" i="8" s="1"/>
  <c r="V17" i="8" s="1"/>
  <c r="J17" i="8"/>
  <c r="O19" i="8"/>
  <c r="S19" i="8" s="1"/>
  <c r="V19" i="8" s="1"/>
  <c r="J19" i="8"/>
  <c r="L19" i="8"/>
  <c r="J14" i="8"/>
  <c r="O14" i="8"/>
  <c r="S14" i="8" s="1"/>
  <c r="V14" i="8" s="1"/>
  <c r="L14" i="8"/>
  <c r="O8" i="8"/>
  <c r="S8" i="8" s="1"/>
  <c r="V8" i="8" s="1"/>
  <c r="L8" i="8"/>
  <c r="J8" i="8"/>
  <c r="O6" i="8"/>
  <c r="S6" i="8" s="1"/>
  <c r="V6" i="8" s="1"/>
  <c r="J6" i="8"/>
  <c r="L6" i="8"/>
  <c r="O12" i="8"/>
  <c r="S12" i="8" s="1"/>
  <c r="V12" i="8" s="1"/>
  <c r="L12" i="8"/>
  <c r="J12" i="8"/>
  <c r="O18" i="8"/>
  <c r="S18" i="8" s="1"/>
  <c r="V18" i="8" s="1"/>
  <c r="L18" i="8"/>
  <c r="J18" i="8"/>
  <c r="J3" i="8"/>
  <c r="O3" i="8"/>
  <c r="S3" i="8" s="1"/>
  <c r="V3" i="8" s="1"/>
  <c r="L3" i="8"/>
  <c r="U2" i="8"/>
  <c r="X2" i="8" s="1"/>
  <c r="R22" i="7"/>
  <c r="Q22" i="7"/>
  <c r="O22" i="7"/>
  <c r="P22" i="7" s="1"/>
  <c r="O22" i="8" l="1"/>
  <c r="P22" i="8" s="1"/>
  <c r="S2" i="8"/>
  <c r="V2" i="8" s="1"/>
  <c r="R21" i="7"/>
  <c r="Q21" i="7"/>
  <c r="O21" i="7"/>
  <c r="P21" i="7" s="1"/>
  <c r="J21" i="7"/>
  <c r="R20" i="7"/>
  <c r="Q20" i="7"/>
  <c r="U20" i="7" s="1"/>
  <c r="X20" i="7" s="1"/>
  <c r="D20" i="7"/>
  <c r="C20" i="7"/>
  <c r="E20" i="7" s="1"/>
  <c r="R19" i="7"/>
  <c r="Q19" i="7"/>
  <c r="U19" i="7" s="1"/>
  <c r="X19" i="7" s="1"/>
  <c r="D19" i="7"/>
  <c r="C19" i="7"/>
  <c r="E19" i="7" s="1"/>
  <c r="R18" i="7"/>
  <c r="Q18" i="7"/>
  <c r="U18" i="7" s="1"/>
  <c r="X18" i="7" s="1"/>
  <c r="D18" i="7"/>
  <c r="C18" i="7"/>
  <c r="E18" i="7" s="1"/>
  <c r="R17" i="7"/>
  <c r="Q17" i="7"/>
  <c r="U17" i="7" s="1"/>
  <c r="X17" i="7" s="1"/>
  <c r="D17" i="7"/>
  <c r="C17" i="7"/>
  <c r="E17" i="7" s="1"/>
  <c r="R16" i="7"/>
  <c r="Q16" i="7"/>
  <c r="U16" i="7" s="1"/>
  <c r="X16" i="7" s="1"/>
  <c r="D16" i="7"/>
  <c r="F16" i="7" s="1"/>
  <c r="P16" i="7" s="1"/>
  <c r="C16" i="7"/>
  <c r="E16" i="7" s="1"/>
  <c r="R15" i="7"/>
  <c r="Q15" i="7"/>
  <c r="U15" i="7" s="1"/>
  <c r="X15" i="7" s="1"/>
  <c r="D15" i="7"/>
  <c r="F15" i="7" s="1"/>
  <c r="P15" i="7" s="1"/>
  <c r="T15" i="7" s="1"/>
  <c r="W15" i="7" s="1"/>
  <c r="C15" i="7"/>
  <c r="E15" i="7" s="1"/>
  <c r="R14" i="7"/>
  <c r="Q14" i="7"/>
  <c r="U14" i="7" s="1"/>
  <c r="X14" i="7" s="1"/>
  <c r="D14" i="7"/>
  <c r="F14" i="7" s="1"/>
  <c r="P14" i="7" s="1"/>
  <c r="C14" i="7"/>
  <c r="E14" i="7" s="1"/>
  <c r="R13" i="7"/>
  <c r="Q13" i="7"/>
  <c r="U13" i="7" s="1"/>
  <c r="X13" i="7" s="1"/>
  <c r="D13" i="7"/>
  <c r="F13" i="7" s="1"/>
  <c r="P13" i="7" s="1"/>
  <c r="T13" i="7" s="1"/>
  <c r="W13" i="7" s="1"/>
  <c r="C13" i="7"/>
  <c r="E13" i="7" s="1"/>
  <c r="R12" i="7"/>
  <c r="Q12" i="7"/>
  <c r="U12" i="7" s="1"/>
  <c r="X12" i="7" s="1"/>
  <c r="D12" i="7"/>
  <c r="F12" i="7" s="1"/>
  <c r="P12" i="7" s="1"/>
  <c r="C12" i="7"/>
  <c r="E12" i="7" s="1"/>
  <c r="R11" i="7"/>
  <c r="Q11" i="7"/>
  <c r="U11" i="7" s="1"/>
  <c r="X11" i="7" s="1"/>
  <c r="D11" i="7"/>
  <c r="F11" i="7" s="1"/>
  <c r="P11" i="7" s="1"/>
  <c r="T11" i="7" s="1"/>
  <c r="W11" i="7" s="1"/>
  <c r="C11" i="7"/>
  <c r="E11" i="7" s="1"/>
  <c r="R10" i="7"/>
  <c r="Q10" i="7"/>
  <c r="U10" i="7" s="1"/>
  <c r="X10" i="7" s="1"/>
  <c r="D10" i="7"/>
  <c r="F10" i="7" s="1"/>
  <c r="P10" i="7" s="1"/>
  <c r="C10" i="7"/>
  <c r="E10" i="7" s="1"/>
  <c r="R9" i="7"/>
  <c r="Q9" i="7"/>
  <c r="U9" i="7" s="1"/>
  <c r="X9" i="7" s="1"/>
  <c r="D9" i="7"/>
  <c r="F9" i="7" s="1"/>
  <c r="P9" i="7" s="1"/>
  <c r="T9" i="7" s="1"/>
  <c r="W9" i="7" s="1"/>
  <c r="C9" i="7"/>
  <c r="E9" i="7" s="1"/>
  <c r="R8" i="7"/>
  <c r="Q8" i="7"/>
  <c r="U8" i="7" s="1"/>
  <c r="X8" i="7" s="1"/>
  <c r="D8" i="7"/>
  <c r="F8" i="7" s="1"/>
  <c r="P8" i="7" s="1"/>
  <c r="C8" i="7"/>
  <c r="E8" i="7" s="1"/>
  <c r="R7" i="7"/>
  <c r="Q7" i="7"/>
  <c r="U7" i="7" s="1"/>
  <c r="X7" i="7" s="1"/>
  <c r="D7" i="7"/>
  <c r="F7" i="7" s="1"/>
  <c r="P7" i="7" s="1"/>
  <c r="T7" i="7" s="1"/>
  <c r="W7" i="7" s="1"/>
  <c r="C7" i="7"/>
  <c r="E7" i="7" s="1"/>
  <c r="R6" i="7"/>
  <c r="Q6" i="7"/>
  <c r="U6" i="7" s="1"/>
  <c r="X6" i="7" s="1"/>
  <c r="D6" i="7"/>
  <c r="F6" i="7" s="1"/>
  <c r="P6" i="7" s="1"/>
  <c r="C6" i="7"/>
  <c r="E6" i="7" s="1"/>
  <c r="R5" i="7"/>
  <c r="Q5" i="7"/>
  <c r="U5" i="7" s="1"/>
  <c r="X5" i="7" s="1"/>
  <c r="D5" i="7"/>
  <c r="F5" i="7" s="1"/>
  <c r="P5" i="7" s="1"/>
  <c r="T5" i="7" s="1"/>
  <c r="W5" i="7" s="1"/>
  <c r="C5" i="7"/>
  <c r="E5" i="7" s="1"/>
  <c r="R4" i="7"/>
  <c r="Q4" i="7"/>
  <c r="U4" i="7" s="1"/>
  <c r="X4" i="7" s="1"/>
  <c r="D4" i="7"/>
  <c r="F4" i="7" s="1"/>
  <c r="P4" i="7" s="1"/>
  <c r="C4" i="7"/>
  <c r="E4" i="7" s="1"/>
  <c r="R3" i="7"/>
  <c r="Q3" i="7"/>
  <c r="U3" i="7" s="1"/>
  <c r="X3" i="7" s="1"/>
  <c r="D3" i="7"/>
  <c r="F3" i="7" s="1"/>
  <c r="P3" i="7" s="1"/>
  <c r="T3" i="7" s="1"/>
  <c r="W3" i="7" s="1"/>
  <c r="C3" i="7"/>
  <c r="E3" i="7" s="1"/>
  <c r="R2" i="7"/>
  <c r="Q2" i="7"/>
  <c r="U2" i="7" s="1"/>
  <c r="X2" i="7" s="1"/>
  <c r="D2" i="7"/>
  <c r="F20" i="7" s="1"/>
  <c r="P20" i="7" s="1"/>
  <c r="C2" i="7"/>
  <c r="E2" i="7" s="1"/>
  <c r="U21" i="7" l="1"/>
  <c r="X21" i="7" s="1"/>
  <c r="T20" i="7"/>
  <c r="W20" i="7" s="1"/>
  <c r="T4" i="7"/>
  <c r="W4" i="7" s="1"/>
  <c r="T6" i="7"/>
  <c r="W6" i="7" s="1"/>
  <c r="T8" i="7"/>
  <c r="W8" i="7" s="1"/>
  <c r="T10" i="7"/>
  <c r="W10" i="7" s="1"/>
  <c r="T12" i="7"/>
  <c r="W12" i="7" s="1"/>
  <c r="T14" i="7"/>
  <c r="W14" i="7" s="1"/>
  <c r="T21" i="7"/>
  <c r="W21" i="7" s="1"/>
  <c r="T16" i="7"/>
  <c r="W16" i="7" s="1"/>
  <c r="S21" i="7"/>
  <c r="V21" i="7" s="1"/>
  <c r="O7" i="7"/>
  <c r="S7" i="7" s="1"/>
  <c r="V7" i="7" s="1"/>
  <c r="L7" i="7"/>
  <c r="J7" i="7"/>
  <c r="O15" i="7"/>
  <c r="S15" i="7" s="1"/>
  <c r="V15" i="7" s="1"/>
  <c r="L15" i="7"/>
  <c r="J15" i="7"/>
  <c r="O9" i="7"/>
  <c r="S9" i="7" s="1"/>
  <c r="V9" i="7" s="1"/>
  <c r="L9" i="7"/>
  <c r="J9" i="7"/>
  <c r="O17" i="7"/>
  <c r="S17" i="7" s="1"/>
  <c r="V17" i="7" s="1"/>
  <c r="L17" i="7"/>
  <c r="J17" i="7"/>
  <c r="O10" i="7"/>
  <c r="S10" i="7" s="1"/>
  <c r="V10" i="7" s="1"/>
  <c r="L10" i="7"/>
  <c r="J10" i="7"/>
  <c r="O20" i="7"/>
  <c r="S20" i="7" s="1"/>
  <c r="V20" i="7" s="1"/>
  <c r="L20" i="7"/>
  <c r="J20" i="7"/>
  <c r="O3" i="7"/>
  <c r="S3" i="7" s="1"/>
  <c r="V3" i="7" s="1"/>
  <c r="L3" i="7"/>
  <c r="J3" i="7"/>
  <c r="O11" i="7"/>
  <c r="S11" i="7" s="1"/>
  <c r="V11" i="7" s="1"/>
  <c r="L11" i="7"/>
  <c r="J11" i="7"/>
  <c r="O19" i="7"/>
  <c r="S19" i="7" s="1"/>
  <c r="V19" i="7" s="1"/>
  <c r="L19" i="7"/>
  <c r="J19" i="7"/>
  <c r="O8" i="7"/>
  <c r="S8" i="7" s="1"/>
  <c r="V8" i="7" s="1"/>
  <c r="L8" i="7"/>
  <c r="J8" i="7"/>
  <c r="O16" i="7"/>
  <c r="S16" i="7" s="1"/>
  <c r="V16" i="7" s="1"/>
  <c r="L16" i="7"/>
  <c r="J16" i="7"/>
  <c r="O4" i="7"/>
  <c r="S4" i="7" s="1"/>
  <c r="V4" i="7" s="1"/>
  <c r="L4" i="7"/>
  <c r="J4" i="7"/>
  <c r="O12" i="7"/>
  <c r="S12" i="7" s="1"/>
  <c r="V12" i="7" s="1"/>
  <c r="L12" i="7"/>
  <c r="J12" i="7"/>
  <c r="O18" i="7"/>
  <c r="S18" i="7" s="1"/>
  <c r="V18" i="7" s="1"/>
  <c r="L18" i="7"/>
  <c r="J18" i="7"/>
  <c r="O5" i="7"/>
  <c r="S5" i="7" s="1"/>
  <c r="V5" i="7" s="1"/>
  <c r="L5" i="7"/>
  <c r="J5" i="7"/>
  <c r="O13" i="7"/>
  <c r="S13" i="7" s="1"/>
  <c r="V13" i="7" s="1"/>
  <c r="L13" i="7"/>
  <c r="J13" i="7"/>
  <c r="O2" i="7"/>
  <c r="S2" i="7" s="1"/>
  <c r="V2" i="7" s="1"/>
  <c r="L2" i="7"/>
  <c r="J2" i="7"/>
  <c r="O6" i="7"/>
  <c r="S6" i="7" s="1"/>
  <c r="V6" i="7" s="1"/>
  <c r="L6" i="7"/>
  <c r="J6" i="7"/>
  <c r="O14" i="7"/>
  <c r="S14" i="7" s="1"/>
  <c r="V14" i="7" s="1"/>
  <c r="L14" i="7"/>
  <c r="J14" i="7"/>
  <c r="F18" i="7"/>
  <c r="P18" i="7" s="1"/>
  <c r="T18" i="7" s="1"/>
  <c r="W18" i="7" s="1"/>
  <c r="F19" i="7"/>
  <c r="P19" i="7" s="1"/>
  <c r="T19" i="7" s="1"/>
  <c r="W19" i="7" s="1"/>
  <c r="F2" i="7"/>
  <c r="P2" i="7" s="1"/>
  <c r="T2" i="7" s="1"/>
  <c r="W2" i="7" s="1"/>
  <c r="F17" i="7"/>
  <c r="P17" i="7" s="1"/>
  <c r="T17" i="7" s="1"/>
  <c r="W17" i="7" s="1"/>
  <c r="X22" i="4"/>
  <c r="O18" i="6"/>
  <c r="X21" i="4"/>
  <c r="X2" i="6"/>
  <c r="V2" i="6"/>
  <c r="U2" i="6"/>
  <c r="S2" i="6"/>
  <c r="R2" i="6"/>
  <c r="Q2" i="6"/>
  <c r="O2" i="6"/>
  <c r="C3" i="6"/>
  <c r="D3" i="6"/>
  <c r="C4" i="6"/>
  <c r="D4" i="6"/>
  <c r="C5" i="6"/>
  <c r="D5" i="6"/>
  <c r="C6" i="6"/>
  <c r="D6" i="6"/>
  <c r="C7" i="6"/>
  <c r="D7" i="6"/>
  <c r="C8" i="6"/>
  <c r="D8" i="6"/>
  <c r="C9" i="6"/>
  <c r="D9" i="6"/>
  <c r="C10" i="6"/>
  <c r="D10" i="6"/>
  <c r="C11" i="6"/>
  <c r="D11" i="6"/>
  <c r="C12" i="6"/>
  <c r="D12" i="6"/>
  <c r="C13" i="6"/>
  <c r="D13" i="6"/>
  <c r="C14" i="6"/>
  <c r="D14" i="6"/>
  <c r="C15" i="6"/>
  <c r="D15" i="6"/>
  <c r="C16" i="6"/>
  <c r="D16" i="6"/>
  <c r="C17" i="6"/>
  <c r="D17" i="6"/>
  <c r="C18" i="6"/>
  <c r="D18" i="6"/>
  <c r="C19" i="6"/>
  <c r="D19" i="6"/>
  <c r="C20" i="6"/>
  <c r="D20" i="6"/>
  <c r="D2" i="6"/>
  <c r="C2" i="6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D3" i="4"/>
  <c r="E3" i="4"/>
  <c r="D4" i="4"/>
  <c r="E4" i="4"/>
  <c r="D5" i="4"/>
  <c r="E5" i="4"/>
  <c r="D6" i="4"/>
  <c r="E6" i="4"/>
  <c r="D7" i="4"/>
  <c r="E7" i="4"/>
  <c r="D8" i="4"/>
  <c r="E8" i="4"/>
  <c r="D9" i="4"/>
  <c r="E9" i="4"/>
  <c r="D10" i="4"/>
  <c r="E10" i="4"/>
  <c r="D11" i="4"/>
  <c r="E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0" i="4"/>
  <c r="E20" i="4"/>
  <c r="E2" i="4"/>
  <c r="D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" i="4"/>
  <c r="F6" i="6" l="1"/>
  <c r="F17" i="6"/>
  <c r="F16" i="6"/>
  <c r="F9" i="6"/>
  <c r="F8" i="6"/>
  <c r="F19" i="6"/>
  <c r="F11" i="6"/>
  <c r="F3" i="6"/>
  <c r="F15" i="6"/>
  <c r="F7" i="6"/>
  <c r="F18" i="6"/>
  <c r="F14" i="6"/>
  <c r="F10" i="6"/>
  <c r="F12" i="6"/>
  <c r="F4" i="6"/>
  <c r="F5" i="6"/>
  <c r="F20" i="6"/>
  <c r="F2" i="6"/>
  <c r="P2" i="6" s="1"/>
  <c r="T2" i="6" s="1"/>
  <c r="W2" i="6" s="1"/>
  <c r="F13" i="6"/>
  <c r="E9" i="6"/>
  <c r="E8" i="6"/>
  <c r="E7" i="6"/>
  <c r="E4" i="6"/>
  <c r="E17" i="6"/>
  <c r="E16" i="6"/>
  <c r="E15" i="6"/>
  <c r="E14" i="6"/>
  <c r="E13" i="6"/>
  <c r="E12" i="6"/>
  <c r="E11" i="6"/>
  <c r="E10" i="6"/>
  <c r="E20" i="6"/>
  <c r="E5" i="6"/>
  <c r="E19" i="6"/>
  <c r="E3" i="6"/>
  <c r="E18" i="6"/>
  <c r="E2" i="6"/>
  <c r="E6" i="6"/>
  <c r="Q3" i="6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U21" i="6" s="1"/>
  <c r="X21" i="6" s="1"/>
  <c r="U3" i="6" l="1"/>
  <c r="X3" i="6" s="1"/>
  <c r="U4" i="6"/>
  <c r="X4" i="6" s="1"/>
  <c r="U14" i="6"/>
  <c r="X14" i="6" s="1"/>
  <c r="U13" i="6"/>
  <c r="X13" i="6" s="1"/>
  <c r="P13" i="6"/>
  <c r="P7" i="6"/>
  <c r="P4" i="6"/>
  <c r="P12" i="6"/>
  <c r="P11" i="6"/>
  <c r="P10" i="6"/>
  <c r="P9" i="6"/>
  <c r="P8" i="6"/>
  <c r="P6" i="6"/>
  <c r="P5" i="6"/>
  <c r="P3" i="6"/>
  <c r="P14" i="6"/>
  <c r="P20" i="6"/>
  <c r="P19" i="6"/>
  <c r="P18" i="6"/>
  <c r="P17" i="6"/>
  <c r="P16" i="6"/>
  <c r="P15" i="6"/>
  <c r="R3" i="6"/>
  <c r="R4" i="6"/>
  <c r="R5" i="6"/>
  <c r="U5" i="6" s="1"/>
  <c r="X5" i="6" s="1"/>
  <c r="R6" i="6"/>
  <c r="U6" i="6" s="1"/>
  <c r="X6" i="6" s="1"/>
  <c r="R7" i="6"/>
  <c r="U7" i="6" s="1"/>
  <c r="X7" i="6" s="1"/>
  <c r="R8" i="6"/>
  <c r="U8" i="6" s="1"/>
  <c r="X8" i="6" s="1"/>
  <c r="R9" i="6"/>
  <c r="U9" i="6" s="1"/>
  <c r="X9" i="6" s="1"/>
  <c r="R10" i="6"/>
  <c r="U10" i="6" s="1"/>
  <c r="X10" i="6" s="1"/>
  <c r="R11" i="6"/>
  <c r="U11" i="6" s="1"/>
  <c r="X11" i="6" s="1"/>
  <c r="R12" i="6"/>
  <c r="U12" i="6" s="1"/>
  <c r="X12" i="6" s="1"/>
  <c r="R13" i="6"/>
  <c r="R14" i="6"/>
  <c r="R15" i="6"/>
  <c r="U15" i="6" s="1"/>
  <c r="X15" i="6" s="1"/>
  <c r="R16" i="6"/>
  <c r="U16" i="6" s="1"/>
  <c r="X16" i="6" s="1"/>
  <c r="R17" i="6"/>
  <c r="U17" i="6" s="1"/>
  <c r="X17" i="6" s="1"/>
  <c r="R18" i="6"/>
  <c r="U18" i="6" s="1"/>
  <c r="X18" i="6" s="1"/>
  <c r="R19" i="6"/>
  <c r="U19" i="6" s="1"/>
  <c r="X19" i="6" s="1"/>
  <c r="R20" i="6"/>
  <c r="U20" i="6" s="1"/>
  <c r="X20" i="6" s="1"/>
  <c r="R21" i="6"/>
  <c r="T19" i="6" l="1"/>
  <c r="W19" i="6" s="1"/>
  <c r="T20" i="6"/>
  <c r="W20" i="6" s="1"/>
  <c r="T16" i="6"/>
  <c r="W16" i="6" s="1"/>
  <c r="T17" i="6"/>
  <c r="W17" i="6" s="1"/>
  <c r="T18" i="6"/>
  <c r="W18" i="6" s="1"/>
  <c r="T13" i="6"/>
  <c r="W13" i="6" s="1"/>
  <c r="T15" i="6"/>
  <c r="W15" i="6" s="1"/>
  <c r="T14" i="6"/>
  <c r="W14" i="6" s="1"/>
  <c r="T3" i="6"/>
  <c r="W3" i="6" s="1"/>
  <c r="T5" i="6"/>
  <c r="W5" i="6" s="1"/>
  <c r="T6" i="6"/>
  <c r="W6" i="6" s="1"/>
  <c r="T8" i="6"/>
  <c r="W8" i="6" s="1"/>
  <c r="T9" i="6"/>
  <c r="W9" i="6" s="1"/>
  <c r="T10" i="6"/>
  <c r="W10" i="6" s="1"/>
  <c r="T11" i="6"/>
  <c r="W11" i="6" s="1"/>
  <c r="T12" i="6"/>
  <c r="W12" i="6" s="1"/>
  <c r="T4" i="6"/>
  <c r="W4" i="6" s="1"/>
  <c r="T7" i="6"/>
  <c r="W7" i="6" s="1"/>
  <c r="J21" i="6" l="1"/>
  <c r="O21" i="6"/>
  <c r="S21" i="6" l="1"/>
  <c r="V21" i="6" s="1"/>
  <c r="P21" i="6"/>
  <c r="T21" i="6" s="1"/>
  <c r="W21" i="6" s="1"/>
  <c r="L14" i="6"/>
  <c r="L19" i="6"/>
  <c r="L8" i="6"/>
  <c r="L18" i="6"/>
  <c r="L11" i="6"/>
  <c r="L16" i="6"/>
  <c r="L10" i="6"/>
  <c r="L9" i="6"/>
  <c r="L5" i="6"/>
  <c r="L12" i="6"/>
  <c r="L3" i="6"/>
  <c r="L7" i="6"/>
  <c r="L15" i="6"/>
  <c r="L17" i="6"/>
  <c r="L20" i="6"/>
  <c r="L4" i="6"/>
  <c r="L6" i="6"/>
  <c r="O13" i="6" l="1"/>
  <c r="S13" i="6" s="1"/>
  <c r="V13" i="6" s="1"/>
  <c r="L13" i="6"/>
  <c r="L2" i="6"/>
  <c r="J2" i="6"/>
  <c r="J13" i="6"/>
  <c r="O6" i="6"/>
  <c r="S6" i="6" s="1"/>
  <c r="V6" i="6" s="1"/>
  <c r="J6" i="6"/>
  <c r="O4" i="6"/>
  <c r="S4" i="6" s="1"/>
  <c r="V4" i="6" s="1"/>
  <c r="J4" i="6"/>
  <c r="O20" i="6"/>
  <c r="S20" i="6" s="1"/>
  <c r="V20" i="6" s="1"/>
  <c r="J20" i="6"/>
  <c r="O17" i="6"/>
  <c r="S17" i="6" s="1"/>
  <c r="V17" i="6" s="1"/>
  <c r="J17" i="6"/>
  <c r="O15" i="6"/>
  <c r="S15" i="6" s="1"/>
  <c r="V15" i="6" s="1"/>
  <c r="J15" i="6"/>
  <c r="O7" i="6"/>
  <c r="S7" i="6" s="1"/>
  <c r="V7" i="6" s="1"/>
  <c r="J7" i="6"/>
  <c r="O3" i="6"/>
  <c r="S3" i="6" s="1"/>
  <c r="V3" i="6" s="1"/>
  <c r="J3" i="6"/>
  <c r="O12" i="6"/>
  <c r="S12" i="6" s="1"/>
  <c r="V12" i="6" s="1"/>
  <c r="J12" i="6"/>
  <c r="O5" i="6"/>
  <c r="S5" i="6" s="1"/>
  <c r="V5" i="6" s="1"/>
  <c r="J5" i="6"/>
  <c r="O9" i="6"/>
  <c r="S9" i="6" s="1"/>
  <c r="V9" i="6" s="1"/>
  <c r="J9" i="6"/>
  <c r="O10" i="6"/>
  <c r="S10" i="6" s="1"/>
  <c r="V10" i="6" s="1"/>
  <c r="J10" i="6"/>
  <c r="O16" i="6"/>
  <c r="S16" i="6" s="1"/>
  <c r="V16" i="6" s="1"/>
  <c r="J16" i="6"/>
  <c r="O11" i="6"/>
  <c r="S11" i="6" s="1"/>
  <c r="V11" i="6" s="1"/>
  <c r="J11" i="6"/>
  <c r="S18" i="6"/>
  <c r="V18" i="6" s="1"/>
  <c r="J18" i="6"/>
  <c r="O8" i="6"/>
  <c r="S8" i="6" s="1"/>
  <c r="V8" i="6" s="1"/>
  <c r="J8" i="6"/>
  <c r="O19" i="6"/>
  <c r="S19" i="6" s="1"/>
  <c r="V19" i="6" s="1"/>
  <c r="J19" i="6"/>
  <c r="O14" i="6"/>
  <c r="S14" i="6" s="1"/>
  <c r="V14" i="6" s="1"/>
  <c r="J14" i="6"/>
</calcChain>
</file>

<file path=xl/sharedStrings.xml><?xml version="1.0" encoding="utf-8"?>
<sst xmlns="http://schemas.openxmlformats.org/spreadsheetml/2006/main" count="273" uniqueCount="64">
  <si>
    <t>ANTONIO NARIÑO</t>
  </si>
  <si>
    <t>No.</t>
  </si>
  <si>
    <t>Localidad</t>
  </si>
  <si>
    <t>USAQUEN</t>
  </si>
  <si>
    <t>CHAPINERO</t>
  </si>
  <si>
    <t>SANTA FE</t>
  </si>
  <si>
    <t>SAN CRISTOBAL</t>
  </si>
  <si>
    <t>USME</t>
  </si>
  <si>
    <t>TUNJUELITO</t>
  </si>
  <si>
    <t>BOSA</t>
  </si>
  <si>
    <t>KENNEDY</t>
  </si>
  <si>
    <t>FONTIBON</t>
  </si>
  <si>
    <t>ENGATIVA</t>
  </si>
  <si>
    <t>SUBA</t>
  </si>
  <si>
    <t>BARRIOS UNIDOS</t>
  </si>
  <si>
    <t>TEUSAQUILLO</t>
  </si>
  <si>
    <t>LOS MARTIRES</t>
  </si>
  <si>
    <t>PUENTE ARANDA</t>
  </si>
  <si>
    <t>LA CANDELARIA</t>
  </si>
  <si>
    <t>RAFAEL URIBE URIBE</t>
  </si>
  <si>
    <t>CIUDAD BOLIVAR</t>
  </si>
  <si>
    <t>Índice PCA</t>
  </si>
  <si>
    <t>SUMAPAZ</t>
  </si>
  <si>
    <t>% Var Índice PCA - Índice 2021</t>
  </si>
  <si>
    <t>Índice PCA 2</t>
  </si>
  <si>
    <t>Población total proyectada en cabecera municipal por localidad para 2024</t>
  </si>
  <si>
    <t>Porcentaje población etnica en localidad 2021</t>
  </si>
  <si>
    <t>Porcentaje de personas en pobreza multidimensional en la localidad 2021</t>
  </si>
  <si>
    <t>Porcentaje de mujeres jefes de hogares en pobreza monetaria en la localidad 2021</t>
  </si>
  <si>
    <t>Porcentaje de adultos mayores en pobreza monetaria en la localidad 2021</t>
  </si>
  <si>
    <t>Porcentaje desempleo en la localidad 2021</t>
  </si>
  <si>
    <t>Porcentaje de Malla Vial Local en mal estado por localidad 2023</t>
  </si>
  <si>
    <t>Porcentaje de espacios peatonales en buen estado por localidad 2023</t>
  </si>
  <si>
    <t>Porcentaje de víctimas del conflicto armado sobre el total de la población 2023</t>
  </si>
  <si>
    <t>Tasa de delitos de alto impacto por cada 10 mil habitantes por localidad 2023</t>
  </si>
  <si>
    <t>Tasa de delitos sexuales por cada 10 mil habitantes mujeres por localidad 2023</t>
  </si>
  <si>
    <t>Tasa de valoraciones de mujeres en riesgo de feminicidio por cada 100.000 mujeres por localidad 2023</t>
  </si>
  <si>
    <t>Densidad de perros por Km2 2022</t>
  </si>
  <si>
    <t>Tasa de casos de morbilidad atendida en salud mental por cada 10 mil habitantes por localidad 2023</t>
  </si>
  <si>
    <t>Población en centro poblado y rural disperso proyectada por localidad para 2024</t>
  </si>
  <si>
    <t>Tasa de Ideación suicida por cada 10 mil habitantes por localidad en 2023</t>
  </si>
  <si>
    <t>Índice distribución 2020_2024</t>
  </si>
  <si>
    <t>Índice 2020-2024</t>
  </si>
  <si>
    <t>Presupuesto Índice 2020-2024</t>
  </si>
  <si>
    <t>Ejecución presupuestal (giros) 2021-2023</t>
  </si>
  <si>
    <t>Avance de cumplimiento PDL</t>
  </si>
  <si>
    <t>Índice 2024-2028 (2)</t>
  </si>
  <si>
    <t>Índice 2024-2028 (1)</t>
  </si>
  <si>
    <t>Promedio Ponderado (1)</t>
  </si>
  <si>
    <t>Promedio Ponderado (2)</t>
  </si>
  <si>
    <t>Presupuesto Índice 2024-2028 (1)</t>
  </si>
  <si>
    <t>Presupuesto Índice 2024-2028 (2)</t>
  </si>
  <si>
    <t>Número de establecimientos económicos 2023</t>
  </si>
  <si>
    <t>Variación absoluta (1)</t>
  </si>
  <si>
    <t>Variación absoluta (2)</t>
  </si>
  <si>
    <t>Variación relativa (1)</t>
  </si>
  <si>
    <t>Variación relativa (2)</t>
  </si>
  <si>
    <t>Indice de desempeño de presupuestos participativos 2023</t>
  </si>
  <si>
    <t>Peso</t>
  </si>
  <si>
    <t>Índice PCA (3)</t>
  </si>
  <si>
    <t>Presupuesto Índice PCA (3)</t>
  </si>
  <si>
    <t>Variación absoluta (3)</t>
  </si>
  <si>
    <t>Variación relativa (3)</t>
  </si>
  <si>
    <t>Total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</si>
</sst>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_-&quot;$&quot;\ * #,##0_-;\-&quot;$&quot;\ * #,##0_-;_-&quot;$&quot;\ * &quot;-&quot;??_-;_-@_-"/>
    <numFmt numFmtId="167" formatCode="_-* #,##0.0_-;\-* #,##0.0_-;_-* &quot;-&quot;??_-;_-@_-"/>
    <numFmt numFmtId="168" formatCode="_-&quot;$&quot;\ * #,##0.0_-;\-&quot;$&quot;\ * #,##0.0_-;_-&quot;$&quot;\ * &quot;-&quot;??_-;_-@_-"/>
    <numFmt numFmtId="169" formatCode="0.0"/>
    <numFmt numFmtId="170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1"/>
      <name val="Calibri"/>
      <family val="2"/>
    </font>
    <font>
      <sz val="10"/>
      <color rgb="FFFF000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/>
    </xf>
    <xf numFmtId="43" fontId="2" fillId="0" borderId="0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2" fillId="0" borderId="2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43" fontId="2" fillId="0" borderId="8" xfId="1" applyFont="1" applyBorder="1" applyAlignment="1">
      <alignment horizontal="center" vertical="center"/>
    </xf>
    <xf numFmtId="43" fontId="2" fillId="0" borderId="8" xfId="1" applyFont="1" applyFill="1" applyBorder="1" applyAlignment="1">
      <alignment horizontal="center" vertical="center"/>
    </xf>
    <xf numFmtId="167" fontId="2" fillId="0" borderId="0" xfId="1" applyNumberFormat="1" applyFont="1" applyBorder="1" applyAlignment="1">
      <alignment horizontal="center" vertical="center"/>
    </xf>
    <xf numFmtId="167" fontId="2" fillId="0" borderId="4" xfId="1" applyNumberFormat="1" applyFont="1" applyBorder="1" applyAlignment="1">
      <alignment horizontal="center" vertical="center"/>
    </xf>
    <xf numFmtId="167" fontId="2" fillId="0" borderId="0" xfId="1" applyNumberFormat="1" applyFont="1" applyBorder="1" applyAlignment="1">
      <alignment horizontal="center"/>
    </xf>
    <xf numFmtId="167" fontId="2" fillId="0" borderId="4" xfId="1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7" fontId="2" fillId="0" borderId="10" xfId="1" applyNumberFormat="1" applyFont="1" applyBorder="1" applyAlignment="1">
      <alignment horizontal="center" vertical="center"/>
    </xf>
    <xf numFmtId="167" fontId="2" fillId="0" borderId="10" xfId="1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2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43" fontId="2" fillId="0" borderId="10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0" borderId="7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66" fontId="2" fillId="0" borderId="0" xfId="2" applyNumberFormat="1" applyFont="1" applyFill="1" applyBorder="1" applyAlignment="1">
      <alignment horizontal="right" vertical="center"/>
    </xf>
    <xf numFmtId="168" fontId="2" fillId="0" borderId="0" xfId="2" applyNumberFormat="1" applyFont="1" applyFill="1" applyBorder="1" applyAlignment="1">
      <alignment horizontal="right" vertical="center"/>
    </xf>
    <xf numFmtId="170" fontId="2" fillId="0" borderId="0" xfId="4" applyNumberFormat="1" applyFont="1" applyFill="1" applyBorder="1" applyAlignment="1">
      <alignment horizontal="right" vertical="center"/>
    </xf>
    <xf numFmtId="170" fontId="2" fillId="0" borderId="2" xfId="4" applyNumberFormat="1" applyFont="1" applyFill="1" applyBorder="1" applyAlignment="1">
      <alignment horizontal="right" vertical="center"/>
    </xf>
    <xf numFmtId="168" fontId="2" fillId="0" borderId="1" xfId="2" applyNumberFormat="1" applyFont="1" applyFill="1" applyBorder="1" applyAlignment="1">
      <alignment horizontal="right" vertical="center"/>
    </xf>
    <xf numFmtId="168" fontId="2" fillId="0" borderId="2" xfId="2" applyNumberFormat="1" applyFont="1" applyFill="1" applyBorder="1" applyAlignment="1">
      <alignment horizontal="right" vertical="center"/>
    </xf>
    <xf numFmtId="166" fontId="2" fillId="0" borderId="1" xfId="2" applyNumberFormat="1" applyFont="1" applyFill="1" applyBorder="1" applyAlignment="1">
      <alignment horizontal="right" vertical="center"/>
    </xf>
    <xf numFmtId="166" fontId="2" fillId="0" borderId="2" xfId="2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166" fontId="2" fillId="0" borderId="6" xfId="2" applyNumberFormat="1" applyFont="1" applyBorder="1" applyAlignment="1">
      <alignment horizontal="right" vertical="center"/>
    </xf>
    <xf numFmtId="166" fontId="2" fillId="0" borderId="7" xfId="2" applyNumberFormat="1" applyFont="1" applyBorder="1" applyAlignment="1">
      <alignment horizontal="right" vertical="center"/>
    </xf>
    <xf numFmtId="166" fontId="2" fillId="0" borderId="7" xfId="2" applyNumberFormat="1" applyFont="1" applyFill="1" applyBorder="1" applyAlignment="1">
      <alignment horizontal="right" vertical="center"/>
    </xf>
    <xf numFmtId="166" fontId="2" fillId="0" borderId="8" xfId="2" applyNumberFormat="1" applyFont="1" applyBorder="1" applyAlignment="1">
      <alignment horizontal="right" vertical="center"/>
    </xf>
    <xf numFmtId="168" fontId="2" fillId="0" borderId="7" xfId="2" applyNumberFormat="1" applyFont="1" applyFill="1" applyBorder="1" applyAlignment="1">
      <alignment horizontal="right" vertical="center"/>
    </xf>
    <xf numFmtId="168" fontId="2" fillId="0" borderId="8" xfId="2" applyNumberFormat="1" applyFont="1" applyFill="1" applyBorder="1" applyAlignment="1">
      <alignment horizontal="right" vertical="center"/>
    </xf>
    <xf numFmtId="170" fontId="2" fillId="0" borderId="7" xfId="4" applyNumberFormat="1" applyFont="1" applyFill="1" applyBorder="1" applyAlignment="1">
      <alignment horizontal="right" vertical="center"/>
    </xf>
    <xf numFmtId="170" fontId="2" fillId="0" borderId="8" xfId="4" applyNumberFormat="1" applyFont="1" applyFill="1" applyBorder="1" applyAlignment="1">
      <alignment horizontal="right" vertical="center"/>
    </xf>
    <xf numFmtId="166" fontId="5" fillId="4" borderId="14" xfId="2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69" fontId="0" fillId="4" borderId="7" xfId="0" applyNumberFormat="1" applyFill="1" applyBorder="1" applyAlignment="1">
      <alignment horizontal="center" vertical="center"/>
    </xf>
    <xf numFmtId="1" fontId="0" fillId="4" borderId="8" xfId="0" applyNumberFormat="1" applyFill="1" applyBorder="1" applyAlignment="1">
      <alignment horizontal="center" vertical="center"/>
    </xf>
    <xf numFmtId="169" fontId="0" fillId="0" borderId="0" xfId="0" applyNumberFormat="1"/>
    <xf numFmtId="0" fontId="4" fillId="5" borderId="7" xfId="0" applyFont="1" applyFill="1" applyBorder="1" applyAlignment="1">
      <alignment horizontal="center" vertical="center" wrapText="1"/>
    </xf>
    <xf numFmtId="167" fontId="2" fillId="5" borderId="0" xfId="1" applyNumberFormat="1" applyFont="1" applyFill="1" applyBorder="1" applyAlignment="1">
      <alignment horizontal="left" vertical="center" indent="1"/>
    </xf>
    <xf numFmtId="167" fontId="7" fillId="5" borderId="0" xfId="1" applyNumberFormat="1" applyFont="1" applyFill="1" applyBorder="1" applyAlignment="1">
      <alignment horizontal="left" vertical="center" indent="1"/>
    </xf>
    <xf numFmtId="167" fontId="7" fillId="5" borderId="0" xfId="1" applyNumberFormat="1" applyFont="1" applyFill="1" applyBorder="1" applyAlignment="1">
      <alignment horizontal="left" vertical="center" indent="2"/>
    </xf>
    <xf numFmtId="43" fontId="2" fillId="5" borderId="7" xfId="1" applyFont="1" applyFill="1" applyBorder="1" applyAlignment="1">
      <alignment horizontal="center" vertical="center"/>
    </xf>
    <xf numFmtId="167" fontId="0" fillId="0" borderId="0" xfId="0" applyNumberFormat="1"/>
    <xf numFmtId="166" fontId="5" fillId="6" borderId="14" xfId="2" applyNumberFormat="1" applyFont="1" applyFill="1" applyBorder="1" applyAlignment="1">
      <alignment horizontal="center" vertical="center"/>
    </xf>
    <xf numFmtId="166" fontId="2" fillId="6" borderId="0" xfId="2" applyNumberFormat="1" applyFont="1" applyFill="1" applyBorder="1" applyAlignment="1">
      <alignment horizontal="right" vertical="center"/>
    </xf>
    <xf numFmtId="166" fontId="2" fillId="6" borderId="7" xfId="2" applyNumberFormat="1" applyFont="1" applyFill="1" applyBorder="1" applyAlignment="1">
      <alignment horizontal="right" vertical="center"/>
    </xf>
    <xf numFmtId="166" fontId="0" fillId="0" borderId="0" xfId="0" applyNumberFormat="1"/>
    <xf numFmtId="4" fontId="2" fillId="5" borderId="0" xfId="1" applyNumberFormat="1" applyFont="1" applyFill="1" applyBorder="1" applyAlignment="1">
      <alignment horizontal="left" vertical="center" indent="1"/>
    </xf>
    <xf numFmtId="4" fontId="7" fillId="5" borderId="0" xfId="1" applyNumberFormat="1" applyFont="1" applyFill="1" applyBorder="1" applyAlignment="1">
      <alignment horizontal="left" vertical="center" indent="1"/>
    </xf>
    <xf numFmtId="4" fontId="7" fillId="5" borderId="0" xfId="1" applyNumberFormat="1" applyFont="1" applyFill="1" applyBorder="1" applyAlignment="1">
      <alignment horizontal="left" vertical="center" indent="2"/>
    </xf>
    <xf numFmtId="4" fontId="2" fillId="5" borderId="7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5">
    <cellStyle name="Millares" xfId="1" builtinId="3"/>
    <cellStyle name="Moneda" xfId="2" builtinId="4"/>
    <cellStyle name="Normal" xfId="0" builtinId="0"/>
    <cellStyle name="Normal 3" xfId="3" xr:uid="{F1B1E460-CBF9-490F-9DB3-A32D04B9ADF9}"/>
    <cellStyle name="Porcentaje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7E38D-3CCB-44BC-8253-EE5EF55835DC}">
  <dimension ref="A1:W21"/>
  <sheetViews>
    <sheetView zoomScale="110" zoomScaleNormal="80" workbookViewId="0">
      <selection activeCell="C2" sqref="C2"/>
    </sheetView>
  </sheetViews>
  <sheetFormatPr baseColWidth="10" defaultRowHeight="14.4" x14ac:dyDescent="0.3"/>
  <cols>
    <col min="1" max="23" width="15.6640625" customWidth="1"/>
  </cols>
  <sheetData>
    <row r="1" spans="1:23" ht="110.25" customHeight="1" thickBot="1" x14ac:dyDescent="0.35">
      <c r="A1" s="10" t="s">
        <v>1</v>
      </c>
      <c r="B1" s="11" t="s">
        <v>2</v>
      </c>
      <c r="C1" s="12" t="s">
        <v>27</v>
      </c>
      <c r="D1" s="12" t="s">
        <v>28</v>
      </c>
      <c r="E1" s="12" t="s">
        <v>29</v>
      </c>
      <c r="F1" s="12" t="s">
        <v>25</v>
      </c>
      <c r="G1" s="12" t="s">
        <v>26</v>
      </c>
      <c r="H1" s="12" t="s">
        <v>30</v>
      </c>
      <c r="I1" s="12" t="s">
        <v>31</v>
      </c>
      <c r="J1" s="12" t="s">
        <v>32</v>
      </c>
      <c r="K1" s="12" t="s">
        <v>33</v>
      </c>
      <c r="L1" s="12" t="s">
        <v>34</v>
      </c>
      <c r="M1" s="12" t="s">
        <v>35</v>
      </c>
      <c r="N1" s="12" t="s">
        <v>36</v>
      </c>
      <c r="O1" s="12" t="s">
        <v>39</v>
      </c>
      <c r="P1" s="12" t="s">
        <v>37</v>
      </c>
      <c r="Q1" s="12" t="s">
        <v>38</v>
      </c>
      <c r="R1" s="12" t="s">
        <v>40</v>
      </c>
      <c r="S1" s="12" t="s">
        <v>41</v>
      </c>
      <c r="T1" s="12" t="s">
        <v>44</v>
      </c>
      <c r="U1" s="12" t="s">
        <v>45</v>
      </c>
      <c r="V1" s="12" t="s">
        <v>57</v>
      </c>
      <c r="W1" s="13" t="s">
        <v>52</v>
      </c>
    </row>
    <row r="2" spans="1:23" x14ac:dyDescent="0.3">
      <c r="A2" s="29">
        <v>1</v>
      </c>
      <c r="B2" s="30" t="s">
        <v>3</v>
      </c>
      <c r="C2" s="31">
        <v>2.25639097953965</v>
      </c>
      <c r="D2" s="31">
        <v>16.365320353386032</v>
      </c>
      <c r="E2" s="32">
        <v>10.733685689329764</v>
      </c>
      <c r="F2" s="33">
        <v>593978</v>
      </c>
      <c r="G2" s="32">
        <v>0.61065662895849471</v>
      </c>
      <c r="H2" s="32">
        <v>7.8544111403819796</v>
      </c>
      <c r="I2" s="33">
        <v>29</v>
      </c>
      <c r="J2" s="32">
        <v>50.2</v>
      </c>
      <c r="K2" s="32">
        <v>2.2999999999999998</v>
      </c>
      <c r="L2" s="33">
        <v>253.35955203728085</v>
      </c>
      <c r="M2" s="32">
        <v>7.1276281183373014</v>
      </c>
      <c r="N2" s="32">
        <v>15.75</v>
      </c>
      <c r="O2" s="33">
        <v>0</v>
      </c>
      <c r="P2" s="32">
        <v>21.64</v>
      </c>
      <c r="Q2" s="31">
        <v>612.64895332823778</v>
      </c>
      <c r="R2" s="31">
        <v>15.8</v>
      </c>
      <c r="S2" s="30">
        <v>4.42</v>
      </c>
      <c r="T2" s="40">
        <v>0.17612632248550786</v>
      </c>
      <c r="U2" s="40">
        <v>0.81396985781187625</v>
      </c>
      <c r="V2" s="32">
        <v>15</v>
      </c>
      <c r="W2" s="34">
        <v>52255</v>
      </c>
    </row>
    <row r="3" spans="1:23" x14ac:dyDescent="0.3">
      <c r="A3" s="4">
        <v>2</v>
      </c>
      <c r="B3" s="35" t="s">
        <v>4</v>
      </c>
      <c r="C3" s="25">
        <v>2.06121806774695</v>
      </c>
      <c r="D3" s="25">
        <v>12.368489653724</v>
      </c>
      <c r="E3" s="27">
        <v>12.749778658157318</v>
      </c>
      <c r="F3" s="3">
        <v>180974</v>
      </c>
      <c r="G3" s="27">
        <v>0.85465441752650406</v>
      </c>
      <c r="H3" s="27">
        <v>11.368701340769499</v>
      </c>
      <c r="I3" s="3">
        <v>26</v>
      </c>
      <c r="J3" s="27">
        <v>69.599999999999994</v>
      </c>
      <c r="K3" s="27">
        <v>1.2</v>
      </c>
      <c r="L3" s="3">
        <v>1047.0012266955473</v>
      </c>
      <c r="M3" s="27">
        <v>13.079262457199976</v>
      </c>
      <c r="N3" s="27">
        <v>18.239999999999998</v>
      </c>
      <c r="O3" s="3">
        <v>0</v>
      </c>
      <c r="P3" s="27">
        <v>76.36</v>
      </c>
      <c r="Q3" s="25">
        <v>2634.6325991578901</v>
      </c>
      <c r="R3" s="25">
        <v>17</v>
      </c>
      <c r="S3" s="35">
        <v>2.0499999999999998</v>
      </c>
      <c r="T3" s="8">
        <v>0.28552107423922274</v>
      </c>
      <c r="U3" s="8">
        <v>0.95708984572931433</v>
      </c>
      <c r="V3" s="27">
        <v>20</v>
      </c>
      <c r="W3" s="36">
        <v>47415</v>
      </c>
    </row>
    <row r="4" spans="1:23" x14ac:dyDescent="0.3">
      <c r="A4" s="4">
        <v>3</v>
      </c>
      <c r="B4" s="35" t="s">
        <v>5</v>
      </c>
      <c r="C4" s="25">
        <v>10.6429889947541</v>
      </c>
      <c r="D4" s="25">
        <v>46.251060641515764</v>
      </c>
      <c r="E4" s="27">
        <v>41.025600352236296</v>
      </c>
      <c r="F4" s="3">
        <v>106783</v>
      </c>
      <c r="G4" s="27">
        <v>2.0658238499348016</v>
      </c>
      <c r="H4" s="27">
        <v>10.501010578750201</v>
      </c>
      <c r="I4" s="3">
        <v>27</v>
      </c>
      <c r="J4" s="27">
        <v>59.4</v>
      </c>
      <c r="K4" s="27">
        <v>2.2000000000000002</v>
      </c>
      <c r="L4" s="3">
        <v>1313.5986065197644</v>
      </c>
      <c r="M4" s="27">
        <v>40.173166526030016</v>
      </c>
      <c r="N4" s="27">
        <v>34.770000000000003</v>
      </c>
      <c r="O4" s="3">
        <v>0</v>
      </c>
      <c r="P4" s="27">
        <v>160.21</v>
      </c>
      <c r="Q4" s="25">
        <v>263.99333227199088</v>
      </c>
      <c r="R4" s="25">
        <v>32.4</v>
      </c>
      <c r="S4" s="35">
        <v>3.05</v>
      </c>
      <c r="T4" s="8">
        <v>0.45446714758206758</v>
      </c>
      <c r="U4" s="8">
        <v>0.99037443349917831</v>
      </c>
      <c r="V4" s="27">
        <v>11</v>
      </c>
      <c r="W4" s="36">
        <v>19353</v>
      </c>
    </row>
    <row r="5" spans="1:23" x14ac:dyDescent="0.3">
      <c r="A5" s="4">
        <v>4</v>
      </c>
      <c r="B5" s="35" t="s">
        <v>6</v>
      </c>
      <c r="C5" s="25">
        <v>6.0767791081789397</v>
      </c>
      <c r="D5" s="25">
        <v>47.558804022959507</v>
      </c>
      <c r="E5" s="27">
        <v>39.4297003302907</v>
      </c>
      <c r="F5" s="3">
        <v>409033</v>
      </c>
      <c r="G5" s="27">
        <v>1.460385723625194</v>
      </c>
      <c r="H5" s="27">
        <v>9.7387630850007891</v>
      </c>
      <c r="I5" s="3">
        <v>24</v>
      </c>
      <c r="J5" s="27">
        <v>62.1</v>
      </c>
      <c r="K5" s="27">
        <v>3.4</v>
      </c>
      <c r="L5" s="3">
        <v>246.11706145958883</v>
      </c>
      <c r="M5" s="27">
        <v>16.450004242121437</v>
      </c>
      <c r="N5" s="27">
        <v>41.75</v>
      </c>
      <c r="O5" s="3">
        <v>1129</v>
      </c>
      <c r="P5" s="27">
        <v>352.8</v>
      </c>
      <c r="Q5" s="25">
        <v>1701.5742006146202</v>
      </c>
      <c r="R5" s="25">
        <v>25.3</v>
      </c>
      <c r="S5" s="35">
        <v>7.31</v>
      </c>
      <c r="T5" s="8">
        <v>0.69411513040483641</v>
      </c>
      <c r="U5" s="8">
        <v>0.98987351827807257</v>
      </c>
      <c r="V5" s="27">
        <v>15</v>
      </c>
      <c r="W5" s="36">
        <v>12340</v>
      </c>
    </row>
    <row r="6" spans="1:23" x14ac:dyDescent="0.3">
      <c r="A6" s="4">
        <v>5</v>
      </c>
      <c r="B6" s="35" t="s">
        <v>7</v>
      </c>
      <c r="C6" s="25">
        <v>12.772116877616901</v>
      </c>
      <c r="D6" s="25">
        <v>57.357772851539558</v>
      </c>
      <c r="E6" s="27">
        <v>47.026633985701672</v>
      </c>
      <c r="F6" s="3">
        <v>404676</v>
      </c>
      <c r="G6" s="27">
        <v>1.9463599337196058</v>
      </c>
      <c r="H6" s="27">
        <v>6.43485211463274</v>
      </c>
      <c r="I6" s="3">
        <v>55</v>
      </c>
      <c r="J6" s="27">
        <v>50.6</v>
      </c>
      <c r="K6" s="27">
        <v>5.5</v>
      </c>
      <c r="L6" s="3">
        <v>203.66910812600699</v>
      </c>
      <c r="M6" s="27">
        <v>18.663845045998297</v>
      </c>
      <c r="N6" s="27">
        <v>35</v>
      </c>
      <c r="O6" s="3">
        <v>10928</v>
      </c>
      <c r="P6" s="27">
        <v>475.45</v>
      </c>
      <c r="Q6" s="25">
        <v>61.234172523203753</v>
      </c>
      <c r="R6" s="25">
        <v>29.1</v>
      </c>
      <c r="S6" s="35">
        <v>7.05</v>
      </c>
      <c r="T6" s="8">
        <v>0.89555749742310975</v>
      </c>
      <c r="U6" s="8">
        <v>0.99401841679259628</v>
      </c>
      <c r="V6" s="27">
        <v>13.333333333333334</v>
      </c>
      <c r="W6" s="36">
        <v>9808</v>
      </c>
    </row>
    <row r="7" spans="1:23" x14ac:dyDescent="0.3">
      <c r="A7" s="4">
        <v>6</v>
      </c>
      <c r="B7" s="35" t="s">
        <v>8</v>
      </c>
      <c r="C7" s="25">
        <v>4.8117468665103003</v>
      </c>
      <c r="D7" s="25">
        <v>44.27348187265563</v>
      </c>
      <c r="E7" s="27">
        <v>35.324057401188092</v>
      </c>
      <c r="F7" s="3">
        <v>184492</v>
      </c>
      <c r="G7" s="27">
        <v>0.88469450318250153</v>
      </c>
      <c r="H7" s="27">
        <v>11.800926293020099</v>
      </c>
      <c r="I7" s="3">
        <v>27</v>
      </c>
      <c r="J7" s="27">
        <v>45.2</v>
      </c>
      <c r="K7" s="27">
        <v>1.9</v>
      </c>
      <c r="L7" s="3">
        <v>297.30286408082736</v>
      </c>
      <c r="M7" s="27">
        <v>15.44643435805483</v>
      </c>
      <c r="N7" s="27">
        <v>38.04</v>
      </c>
      <c r="O7" s="3">
        <v>0</v>
      </c>
      <c r="P7" s="27">
        <v>103.44</v>
      </c>
      <c r="Q7" s="25">
        <v>650.16369273464431</v>
      </c>
      <c r="R7" s="25">
        <v>28.9</v>
      </c>
      <c r="S7" s="35">
        <v>3.1</v>
      </c>
      <c r="T7" s="8">
        <v>0.29958545236583978</v>
      </c>
      <c r="U7" s="8">
        <v>0.99103624763214393</v>
      </c>
      <c r="V7" s="27">
        <v>15</v>
      </c>
      <c r="W7" s="36">
        <v>9928</v>
      </c>
    </row>
    <row r="8" spans="1:23" x14ac:dyDescent="0.3">
      <c r="A8" s="4">
        <v>7</v>
      </c>
      <c r="B8" s="35" t="s">
        <v>9</v>
      </c>
      <c r="C8" s="25">
        <v>8.2017896507795491</v>
      </c>
      <c r="D8" s="25">
        <v>52.596296296706221</v>
      </c>
      <c r="E8" s="27">
        <v>45.167315658250708</v>
      </c>
      <c r="F8" s="3">
        <v>733740</v>
      </c>
      <c r="G8" s="27">
        <v>2.0346969841058069</v>
      </c>
      <c r="H8" s="27">
        <v>9.2046690859902203</v>
      </c>
      <c r="I8" s="3">
        <v>21</v>
      </c>
      <c r="J8" s="27">
        <v>57.6</v>
      </c>
      <c r="K8" s="27">
        <v>10.1</v>
      </c>
      <c r="L8" s="3">
        <v>213.60427399351269</v>
      </c>
      <c r="M8" s="27">
        <v>13.818032795498368</v>
      </c>
      <c r="N8" s="27">
        <v>28</v>
      </c>
      <c r="O8" s="3">
        <v>0</v>
      </c>
      <c r="P8" s="27">
        <v>243</v>
      </c>
      <c r="Q8" s="25">
        <v>81.582031782375239</v>
      </c>
      <c r="R8" s="25">
        <v>27.4</v>
      </c>
      <c r="S8" s="35">
        <v>8.8699999999999992</v>
      </c>
      <c r="T8" s="8">
        <v>0.30176423490957871</v>
      </c>
      <c r="U8" s="8">
        <v>0.95952901249377942</v>
      </c>
      <c r="V8" s="27">
        <v>17</v>
      </c>
      <c r="W8" s="36">
        <v>24075</v>
      </c>
    </row>
    <row r="9" spans="1:23" x14ac:dyDescent="0.3">
      <c r="A9" s="4">
        <v>8</v>
      </c>
      <c r="B9" s="35" t="s">
        <v>10</v>
      </c>
      <c r="C9" s="25">
        <v>5.2891254161783596</v>
      </c>
      <c r="D9" s="25">
        <v>37.360273648405553</v>
      </c>
      <c r="E9" s="27">
        <v>27.625808791360583</v>
      </c>
      <c r="F9" s="3">
        <v>1037929</v>
      </c>
      <c r="G9" s="27">
        <v>1.2486441564688988</v>
      </c>
      <c r="H9" s="27">
        <v>8.8495271597124905</v>
      </c>
      <c r="I9" s="3">
        <v>32</v>
      </c>
      <c r="J9" s="27">
        <v>42.9</v>
      </c>
      <c r="K9" s="27">
        <v>11.1</v>
      </c>
      <c r="L9" s="3">
        <v>311.50492952793496</v>
      </c>
      <c r="M9" s="27">
        <v>10.506267241234008</v>
      </c>
      <c r="N9" s="27">
        <v>21.56</v>
      </c>
      <c r="O9" s="3">
        <v>0</v>
      </c>
      <c r="P9" s="27">
        <v>115.29</v>
      </c>
      <c r="Q9" s="25">
        <v>691.31896305045916</v>
      </c>
      <c r="R9" s="25">
        <v>25.5</v>
      </c>
      <c r="S9" s="35">
        <v>10.6</v>
      </c>
      <c r="T9" s="8">
        <v>0.51764930556481337</v>
      </c>
      <c r="U9" s="8">
        <v>0.99499752635202798</v>
      </c>
      <c r="V9" s="27">
        <v>13.333333333333334</v>
      </c>
      <c r="W9" s="36">
        <v>57675</v>
      </c>
    </row>
    <row r="10" spans="1:23" x14ac:dyDescent="0.3">
      <c r="A10" s="4">
        <v>9</v>
      </c>
      <c r="B10" s="35" t="s">
        <v>11</v>
      </c>
      <c r="C10" s="25">
        <v>2.5470708396435602</v>
      </c>
      <c r="D10" s="25">
        <v>21.356076336110831</v>
      </c>
      <c r="E10" s="27">
        <v>17.179979081707472</v>
      </c>
      <c r="F10" s="3">
        <v>408155</v>
      </c>
      <c r="G10" s="27">
        <v>0.8991444201250971</v>
      </c>
      <c r="H10" s="27">
        <v>12.3381640477399</v>
      </c>
      <c r="I10" s="3">
        <v>37</v>
      </c>
      <c r="J10" s="27">
        <v>47.2</v>
      </c>
      <c r="K10" s="27">
        <v>1.9</v>
      </c>
      <c r="L10" s="3">
        <v>392.03243865688279</v>
      </c>
      <c r="M10" s="27">
        <v>6.6003272662269508</v>
      </c>
      <c r="N10" s="27">
        <v>12.52</v>
      </c>
      <c r="O10" s="3">
        <v>0</v>
      </c>
      <c r="P10" s="27">
        <v>85.64</v>
      </c>
      <c r="Q10" s="25">
        <v>77.568570763557958</v>
      </c>
      <c r="R10" s="25">
        <v>21.4</v>
      </c>
      <c r="S10" s="35">
        <v>3.47</v>
      </c>
      <c r="T10" s="8">
        <v>0.9796677659304015</v>
      </c>
      <c r="U10" s="8">
        <v>0.93655849912904399</v>
      </c>
      <c r="V10" s="27">
        <v>17.333333333333332</v>
      </c>
      <c r="W10" s="36">
        <v>25981</v>
      </c>
    </row>
    <row r="11" spans="1:23" x14ac:dyDescent="0.3">
      <c r="A11" s="4">
        <v>10</v>
      </c>
      <c r="B11" s="35" t="s">
        <v>12</v>
      </c>
      <c r="C11" s="25">
        <v>3.65280445417</v>
      </c>
      <c r="D11" s="25">
        <v>26.123901772595488</v>
      </c>
      <c r="E11" s="27">
        <v>22.569646273394838</v>
      </c>
      <c r="F11" s="3">
        <v>819441</v>
      </c>
      <c r="G11" s="27">
        <v>0.65867483800380455</v>
      </c>
      <c r="H11" s="27">
        <v>17.560276299635099</v>
      </c>
      <c r="I11" s="3">
        <v>31</v>
      </c>
      <c r="J11" s="27">
        <v>59.2</v>
      </c>
      <c r="K11" s="27">
        <v>5.8</v>
      </c>
      <c r="L11" s="3">
        <v>354.13165804493548</v>
      </c>
      <c r="M11" s="27">
        <v>8.523585015212392</v>
      </c>
      <c r="N11" s="27">
        <v>21.88</v>
      </c>
      <c r="O11" s="3">
        <v>0</v>
      </c>
      <c r="P11" s="27">
        <v>48</v>
      </c>
      <c r="Q11" s="25">
        <v>136.41006491010333</v>
      </c>
      <c r="R11" s="25">
        <v>22.1</v>
      </c>
      <c r="S11" s="35">
        <v>6.44</v>
      </c>
      <c r="T11" s="8">
        <v>0.64863167863126858</v>
      </c>
      <c r="U11" s="8">
        <v>0.98684686098415131</v>
      </c>
      <c r="V11" s="27">
        <v>16.666666666666668</v>
      </c>
      <c r="W11" s="36">
        <v>50704</v>
      </c>
    </row>
    <row r="12" spans="1:23" x14ac:dyDescent="0.3">
      <c r="A12" s="4">
        <v>11</v>
      </c>
      <c r="B12" s="35" t="s">
        <v>13</v>
      </c>
      <c r="C12" s="25">
        <v>3.6573698097766298</v>
      </c>
      <c r="D12" s="25">
        <v>25.00346370386707</v>
      </c>
      <c r="E12" s="27">
        <v>19.046078937033236</v>
      </c>
      <c r="F12" s="3">
        <v>1309115</v>
      </c>
      <c r="G12" s="27">
        <v>1.8355185665092932</v>
      </c>
      <c r="H12" s="27">
        <v>16.269409868424699</v>
      </c>
      <c r="I12" s="3">
        <v>32</v>
      </c>
      <c r="J12" s="27">
        <v>47.4</v>
      </c>
      <c r="K12" s="27">
        <v>8.8000000000000007</v>
      </c>
      <c r="L12" s="3">
        <v>256.70013711553224</v>
      </c>
      <c r="M12" s="27">
        <v>7.5630823248018482</v>
      </c>
      <c r="N12" s="27">
        <v>11.85</v>
      </c>
      <c r="O12" s="3">
        <v>0</v>
      </c>
      <c r="P12" s="27">
        <v>90.12</v>
      </c>
      <c r="Q12" s="25">
        <v>114.5583084755732</v>
      </c>
      <c r="R12" s="25">
        <v>18.899999999999999</v>
      </c>
      <c r="S12" s="35">
        <v>8.93</v>
      </c>
      <c r="T12" s="8">
        <v>0.83530097484674815</v>
      </c>
      <c r="U12" s="8">
        <v>0.98373522230604482</v>
      </c>
      <c r="V12" s="27">
        <v>18</v>
      </c>
      <c r="W12" s="36">
        <v>68305</v>
      </c>
    </row>
    <row r="13" spans="1:23" x14ac:dyDescent="0.3">
      <c r="A13" s="4">
        <v>12</v>
      </c>
      <c r="B13" s="35" t="s">
        <v>14</v>
      </c>
      <c r="C13" s="25">
        <v>1.97191466079833</v>
      </c>
      <c r="D13" s="25">
        <v>21.151558097924923</v>
      </c>
      <c r="E13" s="27">
        <v>23.580234840049034</v>
      </c>
      <c r="F13" s="3">
        <v>156268</v>
      </c>
      <c r="G13" s="27">
        <v>1.8532837024505966</v>
      </c>
      <c r="H13" s="27">
        <v>6.3187162105381702</v>
      </c>
      <c r="I13" s="3">
        <v>26</v>
      </c>
      <c r="J13" s="27">
        <v>47</v>
      </c>
      <c r="K13" s="27">
        <v>1.4</v>
      </c>
      <c r="L13" s="3">
        <v>722.86072644431363</v>
      </c>
      <c r="M13" s="27">
        <v>14.559201031915302</v>
      </c>
      <c r="N13" s="27">
        <v>28.43</v>
      </c>
      <c r="O13" s="3">
        <v>0</v>
      </c>
      <c r="P13" s="27">
        <v>17.95</v>
      </c>
      <c r="Q13" s="25">
        <v>459.85102516190136</v>
      </c>
      <c r="R13" s="25">
        <v>23.5</v>
      </c>
      <c r="S13" s="35">
        <v>2.68</v>
      </c>
      <c r="T13" s="8">
        <v>0.17757908264348218</v>
      </c>
      <c r="U13" s="8">
        <v>0.8737817104367871</v>
      </c>
      <c r="V13" s="27">
        <v>18</v>
      </c>
      <c r="W13" s="36">
        <v>24681</v>
      </c>
    </row>
    <row r="14" spans="1:23" x14ac:dyDescent="0.3">
      <c r="A14" s="4">
        <v>13</v>
      </c>
      <c r="B14" s="35" t="s">
        <v>15</v>
      </c>
      <c r="C14" s="25">
        <v>0.57868012928206303</v>
      </c>
      <c r="D14" s="25">
        <v>10.695313492454398</v>
      </c>
      <c r="E14" s="27">
        <v>10.58193938033822</v>
      </c>
      <c r="F14" s="3">
        <v>165438</v>
      </c>
      <c r="G14" s="27">
        <v>0.70765514733579948</v>
      </c>
      <c r="H14" s="27">
        <v>8.3798882681564208</v>
      </c>
      <c r="I14" s="3">
        <v>35</v>
      </c>
      <c r="J14" s="27">
        <v>49.9</v>
      </c>
      <c r="K14" s="27">
        <v>1.2</v>
      </c>
      <c r="L14" s="3">
        <v>969.24527617596914</v>
      </c>
      <c r="M14" s="27">
        <v>11.917849033729567</v>
      </c>
      <c r="N14" s="27">
        <v>10.33</v>
      </c>
      <c r="O14" s="3">
        <v>73</v>
      </c>
      <c r="P14" s="27">
        <v>2</v>
      </c>
      <c r="Q14" s="25">
        <v>464.58492003046456</v>
      </c>
      <c r="R14" s="25">
        <v>26.9</v>
      </c>
      <c r="S14" s="35">
        <v>1.74</v>
      </c>
      <c r="T14" s="8">
        <v>0.98827504008079459</v>
      </c>
      <c r="U14" s="8">
        <v>0.95963154221823688</v>
      </c>
      <c r="V14" s="27">
        <v>20</v>
      </c>
      <c r="W14" s="36">
        <v>19661</v>
      </c>
    </row>
    <row r="15" spans="1:23" x14ac:dyDescent="0.3">
      <c r="A15" s="4">
        <v>14</v>
      </c>
      <c r="B15" s="35" t="s">
        <v>16</v>
      </c>
      <c r="C15" s="25">
        <v>7.4853011767078703</v>
      </c>
      <c r="D15" s="25">
        <v>38.586848393636899</v>
      </c>
      <c r="E15" s="27">
        <v>29.210840402838933</v>
      </c>
      <c r="F15" s="3">
        <v>83001</v>
      </c>
      <c r="G15" s="27">
        <v>3.020680015369507</v>
      </c>
      <c r="H15" s="27">
        <v>14.738933852643999</v>
      </c>
      <c r="I15" s="3">
        <v>44</v>
      </c>
      <c r="J15" s="27">
        <v>34.1</v>
      </c>
      <c r="K15" s="27">
        <v>1.4</v>
      </c>
      <c r="L15" s="3">
        <v>1671.4256454741508</v>
      </c>
      <c r="M15" s="27">
        <v>85.286114608293062</v>
      </c>
      <c r="N15" s="27">
        <v>26.87</v>
      </c>
      <c r="O15" s="3">
        <v>1123</v>
      </c>
      <c r="P15" s="27">
        <v>73.5</v>
      </c>
      <c r="Q15" s="25">
        <v>2702.8590016987746</v>
      </c>
      <c r="R15" s="25">
        <v>31.5</v>
      </c>
      <c r="S15" s="35">
        <v>2.08</v>
      </c>
      <c r="T15" s="8">
        <v>0.34734799999173049</v>
      </c>
      <c r="U15" s="8">
        <v>0.97584641451854393</v>
      </c>
      <c r="V15" s="27">
        <v>16</v>
      </c>
      <c r="W15" s="36">
        <v>21226</v>
      </c>
    </row>
    <row r="16" spans="1:23" x14ac:dyDescent="0.3">
      <c r="A16" s="4">
        <v>15</v>
      </c>
      <c r="B16" s="35" t="s">
        <v>0</v>
      </c>
      <c r="C16" s="25">
        <v>4.5217784343540597</v>
      </c>
      <c r="D16" s="25">
        <v>24.358427966636263</v>
      </c>
      <c r="E16" s="27">
        <v>18.833021192363343</v>
      </c>
      <c r="F16" s="3">
        <v>84979</v>
      </c>
      <c r="G16" s="27">
        <v>1.5320787444147044</v>
      </c>
      <c r="H16" s="27">
        <v>17.627257012769899</v>
      </c>
      <c r="I16" s="3">
        <v>31</v>
      </c>
      <c r="J16" s="27">
        <v>46.9</v>
      </c>
      <c r="K16" s="27">
        <v>0.8</v>
      </c>
      <c r="L16" s="3">
        <v>678.8736040668872</v>
      </c>
      <c r="M16" s="27">
        <v>15.078341819453245</v>
      </c>
      <c r="N16" s="27">
        <v>31.14</v>
      </c>
      <c r="O16" s="3">
        <v>4338</v>
      </c>
      <c r="P16" s="27">
        <v>28.88</v>
      </c>
      <c r="Q16" s="25">
        <v>6876.2870826910184</v>
      </c>
      <c r="R16" s="25">
        <v>24.1</v>
      </c>
      <c r="S16" s="35">
        <v>1.85</v>
      </c>
      <c r="T16" s="8">
        <v>0.2187117143222769</v>
      </c>
      <c r="U16" s="8">
        <v>0.99498368298969464</v>
      </c>
      <c r="V16" s="27">
        <v>16.666666666666668</v>
      </c>
      <c r="W16" s="36">
        <v>10642</v>
      </c>
    </row>
    <row r="17" spans="1:23" x14ac:dyDescent="0.3">
      <c r="A17" s="4">
        <v>16</v>
      </c>
      <c r="B17" s="35" t="s">
        <v>17</v>
      </c>
      <c r="C17" s="25">
        <v>3.1902667161196399</v>
      </c>
      <c r="D17" s="25">
        <v>28.497787137835452</v>
      </c>
      <c r="E17" s="27">
        <v>24.286097001813232</v>
      </c>
      <c r="F17" s="3">
        <v>258034</v>
      </c>
      <c r="G17" s="27">
        <v>1.0840691667619069</v>
      </c>
      <c r="H17" s="27">
        <v>17.009651353888898</v>
      </c>
      <c r="I17" s="3">
        <v>32</v>
      </c>
      <c r="J17" s="27">
        <v>43.3</v>
      </c>
      <c r="K17" s="27">
        <v>2</v>
      </c>
      <c r="L17" s="3">
        <v>484.39352953486753</v>
      </c>
      <c r="M17" s="27">
        <v>20.473034858035668</v>
      </c>
      <c r="N17" s="27">
        <v>22.37</v>
      </c>
      <c r="O17" s="3">
        <v>0</v>
      </c>
      <c r="P17" s="27">
        <v>57.96</v>
      </c>
      <c r="Q17" s="25">
        <v>2599.5023911577546</v>
      </c>
      <c r="R17" s="25">
        <v>23.3</v>
      </c>
      <c r="S17" s="35">
        <v>3.22</v>
      </c>
      <c r="T17" s="8">
        <v>0.98725197220746275</v>
      </c>
      <c r="U17" s="8">
        <v>0.99878565163224631</v>
      </c>
      <c r="V17" s="27">
        <v>15.333333333333334</v>
      </c>
      <c r="W17" s="36">
        <v>26192</v>
      </c>
    </row>
    <row r="18" spans="1:23" x14ac:dyDescent="0.3">
      <c r="A18" s="4">
        <v>17</v>
      </c>
      <c r="B18" s="35" t="s">
        <v>18</v>
      </c>
      <c r="C18" s="25">
        <v>5.7986075291587396</v>
      </c>
      <c r="D18" s="25">
        <v>34.170198065069322</v>
      </c>
      <c r="E18" s="27">
        <v>31.49209689914824</v>
      </c>
      <c r="F18" s="3">
        <v>18675</v>
      </c>
      <c r="G18" s="27">
        <v>3.4080523051488001</v>
      </c>
      <c r="H18" s="27">
        <v>14.6900660422848</v>
      </c>
      <c r="I18" s="3">
        <v>35</v>
      </c>
      <c r="J18" s="27">
        <v>86.5</v>
      </c>
      <c r="K18" s="27">
        <v>0.4</v>
      </c>
      <c r="L18" s="3">
        <v>1167.871485943775</v>
      </c>
      <c r="M18" s="27">
        <v>37.858301784748512</v>
      </c>
      <c r="N18" s="27">
        <v>221.04</v>
      </c>
      <c r="O18" s="3">
        <v>0</v>
      </c>
      <c r="P18" s="27">
        <v>291.97000000000003</v>
      </c>
      <c r="Q18" s="25">
        <v>19664.792503346722</v>
      </c>
      <c r="R18" s="25">
        <v>45.1</v>
      </c>
      <c r="S18" s="35">
        <v>1.32</v>
      </c>
      <c r="T18" s="8">
        <v>0.69250922261120496</v>
      </c>
      <c r="U18" s="8">
        <v>1.0059753316620779</v>
      </c>
      <c r="V18" s="27">
        <v>22</v>
      </c>
      <c r="W18" s="36">
        <v>5021</v>
      </c>
    </row>
    <row r="19" spans="1:23" x14ac:dyDescent="0.3">
      <c r="A19" s="4">
        <v>18</v>
      </c>
      <c r="B19" s="35" t="s">
        <v>19</v>
      </c>
      <c r="C19" s="25">
        <v>8.3749633809999597</v>
      </c>
      <c r="D19" s="25">
        <v>48.236211555243941</v>
      </c>
      <c r="E19" s="27">
        <v>42.337676055378907</v>
      </c>
      <c r="F19" s="3">
        <v>391588</v>
      </c>
      <c r="G19" s="27">
        <v>1.9683098130820014</v>
      </c>
      <c r="H19" s="27">
        <v>18.469457825805598</v>
      </c>
      <c r="I19" s="3">
        <v>30</v>
      </c>
      <c r="J19" s="27">
        <v>57.3</v>
      </c>
      <c r="K19" s="27">
        <v>4</v>
      </c>
      <c r="L19" s="3">
        <v>288.03231968293204</v>
      </c>
      <c r="M19" s="27">
        <v>12.041422493377217</v>
      </c>
      <c r="N19" s="27">
        <v>32.36</v>
      </c>
      <c r="O19" s="3">
        <v>633</v>
      </c>
      <c r="P19" s="27">
        <v>244.33</v>
      </c>
      <c r="Q19" s="25">
        <v>2780.3201323840362</v>
      </c>
      <c r="R19" s="25">
        <v>25.3</v>
      </c>
      <c r="S19" s="35">
        <v>6.41</v>
      </c>
      <c r="T19" s="8">
        <v>0.43585074032273674</v>
      </c>
      <c r="U19" s="8">
        <v>0.95325465402406984</v>
      </c>
      <c r="V19" s="27">
        <v>16.666666666666668</v>
      </c>
      <c r="W19" s="36">
        <v>16558</v>
      </c>
    </row>
    <row r="20" spans="1:23" ht="15" thickBot="1" x14ac:dyDescent="0.35">
      <c r="A20" s="5">
        <v>19</v>
      </c>
      <c r="B20" s="6" t="s">
        <v>20</v>
      </c>
      <c r="C20" s="26">
        <v>10.890566394775201</v>
      </c>
      <c r="D20" s="26">
        <v>56.758361167042516</v>
      </c>
      <c r="E20" s="28">
        <v>51.057948009718366</v>
      </c>
      <c r="F20" s="7">
        <v>655881</v>
      </c>
      <c r="G20" s="28">
        <v>4.7572590319578012</v>
      </c>
      <c r="H20" s="28">
        <v>16.512479786378702</v>
      </c>
      <c r="I20" s="7">
        <v>36</v>
      </c>
      <c r="J20" s="28">
        <v>70.8</v>
      </c>
      <c r="K20" s="28">
        <v>10.5</v>
      </c>
      <c r="L20" s="7">
        <v>285.57009579481644</v>
      </c>
      <c r="M20" s="28">
        <v>24.701285015061391</v>
      </c>
      <c r="N20" s="28">
        <v>31.33</v>
      </c>
      <c r="O20" s="7">
        <v>10319</v>
      </c>
      <c r="P20" s="28">
        <v>346.34</v>
      </c>
      <c r="Q20" s="26">
        <v>15.99375496469634</v>
      </c>
      <c r="R20" s="26">
        <v>28.6</v>
      </c>
      <c r="S20" s="6">
        <v>11.61</v>
      </c>
      <c r="T20" s="41">
        <v>0.78480383742873772</v>
      </c>
      <c r="U20" s="41">
        <v>0.99397482451544472</v>
      </c>
      <c r="V20" s="28">
        <v>12</v>
      </c>
      <c r="W20" s="37">
        <v>18572</v>
      </c>
    </row>
    <row r="21" spans="1:23" x14ac:dyDescent="0.3">
      <c r="A21" s="1"/>
      <c r="B21" s="1"/>
      <c r="C21" s="76"/>
      <c r="D21" s="7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C76DE-3D16-4457-98A5-276091925003}">
  <dimension ref="A1:X22"/>
  <sheetViews>
    <sheetView topLeftCell="A4" zoomScale="80" zoomScaleNormal="80" workbookViewId="0">
      <selection activeCell="C22" sqref="C22:E22"/>
    </sheetView>
  </sheetViews>
  <sheetFormatPr baseColWidth="10" defaultRowHeight="14.4" x14ac:dyDescent="0.3"/>
  <cols>
    <col min="1" max="1" width="15.6640625" customWidth="1"/>
    <col min="2" max="2" width="21.88671875" bestFit="1" customWidth="1"/>
    <col min="3" max="23" width="15.6640625" customWidth="1"/>
  </cols>
  <sheetData>
    <row r="1" spans="1:23" ht="112.5" customHeight="1" x14ac:dyDescent="0.3">
      <c r="A1" s="14" t="s">
        <v>1</v>
      </c>
      <c r="B1" s="15" t="s">
        <v>2</v>
      </c>
      <c r="C1" s="16" t="s">
        <v>27</v>
      </c>
      <c r="D1" s="16" t="s">
        <v>28</v>
      </c>
      <c r="E1" s="16" t="s">
        <v>29</v>
      </c>
      <c r="F1" s="16" t="s">
        <v>25</v>
      </c>
      <c r="G1" s="16" t="s">
        <v>26</v>
      </c>
      <c r="H1" s="16" t="s">
        <v>30</v>
      </c>
      <c r="I1" s="16" t="s">
        <v>31</v>
      </c>
      <c r="J1" s="16" t="s">
        <v>32</v>
      </c>
      <c r="K1" s="16" t="s">
        <v>33</v>
      </c>
      <c r="L1" s="16" t="s">
        <v>34</v>
      </c>
      <c r="M1" s="16" t="s">
        <v>35</v>
      </c>
      <c r="N1" s="16" t="s">
        <v>36</v>
      </c>
      <c r="O1" s="16" t="s">
        <v>39</v>
      </c>
      <c r="P1" s="16" t="s">
        <v>37</v>
      </c>
      <c r="Q1" s="16" t="s">
        <v>38</v>
      </c>
      <c r="R1" s="16" t="s">
        <v>40</v>
      </c>
      <c r="S1" s="16" t="s">
        <v>44</v>
      </c>
      <c r="T1" s="16" t="s">
        <v>45</v>
      </c>
      <c r="U1" s="16" t="s">
        <v>57</v>
      </c>
      <c r="V1" s="16" t="s">
        <v>52</v>
      </c>
      <c r="W1" s="17" t="s">
        <v>41</v>
      </c>
    </row>
    <row r="2" spans="1:23" x14ac:dyDescent="0.3">
      <c r="A2" s="4">
        <v>1</v>
      </c>
      <c r="B2" s="35" t="s">
        <v>3</v>
      </c>
      <c r="C2" s="2">
        <f>+(Variables!C2-MIN(Variables!$C$2:$C$20))/(MAX(Variables!$C$2:$C$20)-MIN(Variables!$C$2:$C$20))</f>
        <v>0.13759130300050137</v>
      </c>
      <c r="D2" s="2">
        <f>+(Variables!D2-MIN(Variables!$D$2:$D$20))/(MAX(Variables!$D$2:$D$20)-MIN(Variables!$D$2:$D$20))</f>
        <v>0.1215111020466967</v>
      </c>
      <c r="E2" s="2">
        <f>+(Variables!E2-MIN(Variables!$E$2:$E$20))/(MAX(Variables!$E$2:$E$20)-MIN(Variables!$E$2:$E$20))</f>
        <v>3.7490433007121428E-3</v>
      </c>
      <c r="F2" s="2">
        <f>+(Variables!F2-MIN(Variables!$F$2:$F$20))/(MAX(Variables!$F$2:$F$20)-MIN(Variables!$F$2:$F$20))</f>
        <v>0.44581925544775425</v>
      </c>
      <c r="G2" s="2">
        <f>+(Variables!G2-MIN(Variables!$G$2:$G$20))/(MAX(Variables!$G$2:$G$20)-MIN(Variables!$G$2:$G$20))</f>
        <v>0</v>
      </c>
      <c r="H2" s="2">
        <f>+(Variables!H2-MIN(Variables!$H$2:$H$20))/(MAX(Variables!$H$2:$H$20)-MIN(Variables!$H$2:$H$20))</f>
        <v>0.12638692998904741</v>
      </c>
      <c r="I2" s="2">
        <f>+(Variables!I2-MIN(Variables!$I$2:$I$20))/(MAX(Variables!$I$2:$I$20)-MIN(Variables!$I$2:$I$20))</f>
        <v>0.23529411764705882</v>
      </c>
      <c r="J2" s="2">
        <f>+(Variables!J2-MIN(Variables!$J$2:$J$20))/(MAX(Variables!$J$2:$J$20)-MIN(Variables!$J$2:$J$20))</f>
        <v>0.3072519083969466</v>
      </c>
      <c r="K2" s="2">
        <f>+(Variables!K2-MIN(Variables!$K$2:$K$20))/(MAX(Variables!$K$2:$K$20)-MIN(Variables!$K$2:$K$20))</f>
        <v>0.17757009345794392</v>
      </c>
      <c r="L2" s="2">
        <f>+(Variables!L2-MIN(Variables!$L$2:$L$20))/(MAX(Variables!$L$2:$L$20)-MIN(Variables!$L$2:$L$20))</f>
        <v>3.3854690915600776E-2</v>
      </c>
      <c r="M2" s="2">
        <f>+(Variables!M2-MIN(Variables!$M$2:$M$20))/(MAX(Variables!$M$2:$M$20)-MIN(Variables!$M$2:$M$20))</f>
        <v>6.701348107734457E-3</v>
      </c>
      <c r="N2" s="2">
        <f>+(Variables!N2-MIN(Variables!$N$2:$N$20))/(MAX(Variables!$N$2:$N$20)-MIN(Variables!$N$2:$N$20))</f>
        <v>2.5722557068957336E-2</v>
      </c>
      <c r="O2" s="2">
        <f>+(Variables!O2-MIN(Variables!$O$2:$O$20))/(MAX(Variables!$O$2:$O$20)-MIN(Variables!$O$2:$O$20))</f>
        <v>0</v>
      </c>
      <c r="P2" s="2">
        <f>+(Variables!P2-MIN(Variables!$P$2:$P$20))/(MAX(Variables!$P$2:$P$20)-MIN(Variables!$P$2:$P$20))</f>
        <v>4.148273312915831E-2</v>
      </c>
      <c r="Q2" s="2">
        <f>+(Variables!Q2-MIN(Variables!$Q$2:$Q$20))/(MAX(Variables!$Q$2:$Q$20)-MIN(Variables!$Q$2:$Q$20))</f>
        <v>3.0365988577936494E-2</v>
      </c>
      <c r="R2" s="2">
        <f>+(Variables!R2-MIN(Variables!$R$2:$R$20))/(MAX(Variables!$R$2:$R$20)-MIN(Variables!$R$2:$R$20))</f>
        <v>0</v>
      </c>
      <c r="S2" s="2">
        <f>+(Variables!T2-MIN(Variables!$S$2:$T$20))/(MAX(Variables!$T$2:$T$20)-MIN(Variables!$T$2:$T$20))</f>
        <v>0</v>
      </c>
      <c r="T2" s="2">
        <f>+(Variables!U2-MIN(Variables!$U$2:$U$20))/(MAX(Variables!$U$2:$U$20)-MIN(Variables!$U$2:$U$20))</f>
        <v>0</v>
      </c>
      <c r="U2" s="2">
        <f>+(Variables!V2-MIN(Variables!$V$2:$V$20))/(MAX(Variables!$V$2:$V$20)-MIN(Variables!$V$2:$V$20))</f>
        <v>0.36363636363636365</v>
      </c>
      <c r="V2" s="2">
        <f>+(Variables!W2-MIN(Variables!$W$2:$W$20))/(MAX(Variables!$W$2:$W$20)-MIN(Variables!$W$2:$W$20))</f>
        <v>0.74638139182099739</v>
      </c>
      <c r="W2" s="38">
        <v>4.42</v>
      </c>
    </row>
    <row r="3" spans="1:23" x14ac:dyDescent="0.3">
      <c r="A3" s="4">
        <v>2</v>
      </c>
      <c r="B3" s="35" t="s">
        <v>4</v>
      </c>
      <c r="C3" s="2">
        <f>+(Variables!C3-MIN(Variables!$C$2:$C$20))/(MAX(Variables!$C$2:$C$20)-MIN(Variables!$C$2:$C$20))</f>
        <v>0.12158491236421475</v>
      </c>
      <c r="D3" s="2">
        <f>+(Variables!D3-MIN(Variables!$D$2:$D$20))/(MAX(Variables!$D$2:$D$20)-MIN(Variables!$D$2:$D$20))</f>
        <v>3.5857007629921146E-2</v>
      </c>
      <c r="E3" s="2">
        <f>+(Variables!E3-MIN(Variables!$E$2:$E$20))/(MAX(Variables!$E$2:$E$20)-MIN(Variables!$E$2:$E$20))</f>
        <v>5.3558622779953109E-2</v>
      </c>
      <c r="F3" s="2">
        <f>+(Variables!F3-MIN(Variables!$F$2:$F$20))/(MAX(Variables!$F$2:$F$20)-MIN(Variables!$F$2:$F$20))</f>
        <v>0.12577027990452869</v>
      </c>
      <c r="G3" s="2">
        <f>+(Variables!G3-MIN(Variables!$G$2:$G$20))/(MAX(Variables!$G$2:$G$20)-MIN(Variables!$G$2:$G$20))</f>
        <v>5.8842822352951345E-2</v>
      </c>
      <c r="H3" s="2">
        <f>+(Variables!H3-MIN(Variables!$H$2:$H$20))/(MAX(Variables!$H$2:$H$20)-MIN(Variables!$H$2:$H$20))</f>
        <v>0.41561126803042325</v>
      </c>
      <c r="I3" s="2">
        <f>+(Variables!I3-MIN(Variables!$I$2:$I$20))/(MAX(Variables!$I$2:$I$20)-MIN(Variables!$I$2:$I$20))</f>
        <v>0.14705882352941177</v>
      </c>
      <c r="J3" s="2">
        <f>+(Variables!J3-MIN(Variables!$J$2:$J$20))/(MAX(Variables!$J$2:$J$20)-MIN(Variables!$J$2:$J$20))</f>
        <v>0.67748091603053429</v>
      </c>
      <c r="K3" s="2">
        <f>+(Variables!K3-MIN(Variables!$K$2:$K$20))/(MAX(Variables!$K$2:$K$20)-MIN(Variables!$K$2:$K$20))</f>
        <v>7.476635514018691E-2</v>
      </c>
      <c r="L3" s="2">
        <f>+(Variables!L3-MIN(Variables!$L$2:$L$20))/(MAX(Variables!$L$2:$L$20)-MIN(Variables!$L$2:$L$20))</f>
        <v>0.57457221079268572</v>
      </c>
      <c r="M3" s="2">
        <f>+(Variables!M3-MIN(Variables!$M$2:$M$20))/(MAX(Variables!$M$2:$M$20)-MIN(Variables!$M$2:$M$20))</f>
        <v>8.2339332296536991E-2</v>
      </c>
      <c r="N3" s="2">
        <f>+(Variables!N3-MIN(Variables!$N$2:$N$20))/(MAX(Variables!$N$2:$N$20)-MIN(Variables!$N$2:$N$20))</f>
        <v>3.7539746571116694E-2</v>
      </c>
      <c r="O3" s="2">
        <f>+(Variables!O3-MIN(Variables!$O$2:$O$20))/(MAX(Variables!$O$2:$O$20)-MIN(Variables!$O$2:$O$20))</f>
        <v>0</v>
      </c>
      <c r="P3" s="2">
        <f>+(Variables!P3-MIN(Variables!$P$2:$P$20))/(MAX(Variables!$P$2:$P$20)-MIN(Variables!$P$2:$P$20))</f>
        <v>0.15705987960713907</v>
      </c>
      <c r="Q3" s="2">
        <f>+(Variables!Q3-MIN(Variables!$Q$2:$Q$20))/(MAX(Variables!$Q$2:$Q$20)-MIN(Variables!$Q$2:$Q$20))</f>
        <v>0.13327221056752003</v>
      </c>
      <c r="R3" s="2">
        <f>+(Variables!R3-MIN(Variables!$R$2:$R$20))/(MAX(Variables!$R$2:$R$20)-MIN(Variables!$R$2:$R$20))</f>
        <v>4.0955631399317384E-2</v>
      </c>
      <c r="S3" s="2">
        <f>+(Variables!T3-MIN(Variables!$S$2:$T$20))/(MAX(Variables!$T$2:$T$20)-MIN(Variables!$T$2:$T$20))</f>
        <v>0.1346979307898494</v>
      </c>
      <c r="T3" s="2">
        <f>+(Variables!U3-MIN(Variables!$U$2:$U$20))/(MAX(Variables!$U$2:$U$20)-MIN(Variables!$U$2:$U$20))</f>
        <v>0.74539535278612468</v>
      </c>
      <c r="U3" s="2">
        <f>+(Variables!V3-MIN(Variables!$V$2:$V$20))/(MAX(Variables!$V$2:$V$20)-MIN(Variables!$V$2:$V$20))</f>
        <v>0.81818181818181823</v>
      </c>
      <c r="V3" s="2">
        <f>+(Variables!W3-MIN(Variables!$W$2:$W$20))/(MAX(Variables!$W$2:$W$20)-MIN(Variables!$W$2:$W$20))</f>
        <v>0.66990076480627014</v>
      </c>
      <c r="W3" s="38">
        <v>2.0499999999999998</v>
      </c>
    </row>
    <row r="4" spans="1:23" x14ac:dyDescent="0.3">
      <c r="A4" s="4">
        <v>3</v>
      </c>
      <c r="B4" s="35" t="s">
        <v>5</v>
      </c>
      <c r="C4" s="2">
        <f>+(Variables!C4-MIN(Variables!$C$2:$C$20))/(MAX(Variables!$C$2:$C$20)-MIN(Variables!$C$2:$C$20))</f>
        <v>0.82538738447521298</v>
      </c>
      <c r="D4" s="2">
        <f>+(Variables!D4-MIN(Variables!$D$2:$D$20))/(MAX(Variables!$D$2:$D$20)-MIN(Variables!$D$2:$D$20))</f>
        <v>0.76197756477957002</v>
      </c>
      <c r="E4" s="2">
        <f>+(Variables!E4-MIN(Variables!$E$2:$E$20))/(MAX(Variables!$E$2:$E$20)-MIN(Variables!$E$2:$E$20))</f>
        <v>0.75214088549729352</v>
      </c>
      <c r="F4" s="2">
        <f>+(Variables!F4-MIN(Variables!$F$2:$F$20))/(MAX(Variables!$F$2:$F$20)-MIN(Variables!$F$2:$F$20))</f>
        <v>6.8277486748705873E-2</v>
      </c>
      <c r="G4" s="2">
        <f>+(Variables!G4-MIN(Variables!$G$2:$G$20))/(MAX(Variables!$G$2:$G$20)-MIN(Variables!$G$2:$G$20))</f>
        <v>0.35093000957211629</v>
      </c>
      <c r="H4" s="2">
        <f>+(Variables!H4-MIN(Variables!$H$2:$H$20))/(MAX(Variables!$H$2:$H$20)-MIN(Variables!$H$2:$H$20))</f>
        <v>0.34420074927418176</v>
      </c>
      <c r="I4" s="2">
        <f>+(Variables!I4-MIN(Variables!$I$2:$I$20))/(MAX(Variables!$I$2:$I$20)-MIN(Variables!$I$2:$I$20))</f>
        <v>0.17647058823529413</v>
      </c>
      <c r="J4" s="2">
        <f>+(Variables!J4-MIN(Variables!$J$2:$J$20))/(MAX(Variables!$J$2:$J$20)-MIN(Variables!$J$2:$J$20))</f>
        <v>0.48282442748091597</v>
      </c>
      <c r="K4" s="2">
        <f>+(Variables!K4-MIN(Variables!$K$2:$K$20))/(MAX(Variables!$K$2:$K$20)-MIN(Variables!$K$2:$K$20))</f>
        <v>0.16822429906542061</v>
      </c>
      <c r="L4" s="2">
        <f>+(Variables!L4-MIN(Variables!$L$2:$L$20))/(MAX(Variables!$L$2:$L$20)-MIN(Variables!$L$2:$L$20))</f>
        <v>0.75620817904794535</v>
      </c>
      <c r="M4" s="2">
        <f>+(Variables!M4-MIN(Variables!$M$2:$M$20))/(MAX(Variables!$M$2:$M$20)-MIN(Variables!$M$2:$M$20))</f>
        <v>0.42666967433208536</v>
      </c>
      <c r="N4" s="2">
        <f>+(Variables!N4-MIN(Variables!$N$2:$N$20))/(MAX(Variables!$N$2:$N$20)-MIN(Variables!$N$2:$N$20))</f>
        <v>0.11598879977219879</v>
      </c>
      <c r="O4" s="2">
        <f>+(Variables!O4-MIN(Variables!$O$2:$O$20))/(MAX(Variables!$O$2:$O$20)-MIN(Variables!$O$2:$O$20))</f>
        <v>0</v>
      </c>
      <c r="P4" s="2">
        <f>+(Variables!P4-MIN(Variables!$P$2:$P$20))/(MAX(Variables!$P$2:$P$20)-MIN(Variables!$P$2:$P$20))</f>
        <v>0.33416411447882566</v>
      </c>
      <c r="Q4" s="2">
        <f>+(Variables!Q4-MIN(Variables!$Q$2:$Q$20))/(MAX(Variables!$Q$2:$Q$20)-MIN(Variables!$Q$2:$Q$20))</f>
        <v>1.262161521847314E-2</v>
      </c>
      <c r="R4" s="2">
        <f>+(Variables!R4-MIN(Variables!$R$2:$R$20))/(MAX(Variables!$R$2:$R$20)-MIN(Variables!$R$2:$R$20))</f>
        <v>0.56655290102389066</v>
      </c>
      <c r="S4" s="2">
        <f>+(Variables!T4-MIN(Variables!$S$2:$T$20))/(MAX(Variables!$T$2:$T$20)-MIN(Variables!$T$2:$T$20))</f>
        <v>0.34272149800433921</v>
      </c>
      <c r="T4" s="2">
        <f>+(Variables!U4-MIN(Variables!$U$2:$U$20))/(MAX(Variables!$U$2:$U$20)-MIN(Variables!$U$2:$U$20))</f>
        <v>0.91874763854351871</v>
      </c>
      <c r="U4" s="2">
        <f>+(Variables!V4-MIN(Variables!$V$2:$V$20))/(MAX(Variables!$V$2:$V$20)-MIN(Variables!$V$2:$V$20))</f>
        <v>0</v>
      </c>
      <c r="V4" s="2">
        <f>+(Variables!W4-MIN(Variables!$W$2:$W$20))/(MAX(Variables!$W$2:$W$20)-MIN(Variables!$W$2:$W$20))</f>
        <v>0.22647114594526263</v>
      </c>
      <c r="W4" s="38">
        <v>3.05</v>
      </c>
    </row>
    <row r="5" spans="1:23" x14ac:dyDescent="0.3">
      <c r="A5" s="4">
        <v>4</v>
      </c>
      <c r="B5" s="35" t="s">
        <v>6</v>
      </c>
      <c r="C5" s="2">
        <f>+(Variables!C5-MIN(Variables!$C$2:$C$20))/(MAX(Variables!$C$2:$C$20)-MIN(Variables!$C$2:$C$20))</f>
        <v>0.45090642551188115</v>
      </c>
      <c r="D5" s="2">
        <f>+(Variables!D5-MIN(Variables!$D$2:$D$20))/(MAX(Variables!$D$2:$D$20)-MIN(Variables!$D$2:$D$20))</f>
        <v>0.79000316393156</v>
      </c>
      <c r="E5" s="2">
        <f>+(Variables!E5-MIN(Variables!$E$2:$E$20))/(MAX(Variables!$E$2:$E$20)-MIN(Variables!$E$2:$E$20))</f>
        <v>0.71271259016910282</v>
      </c>
      <c r="F5" s="2">
        <f>+(Variables!F5-MIN(Variables!$F$2:$F$20))/(MAX(Variables!$F$2:$F$20)-MIN(Variables!$F$2:$F$20))</f>
        <v>0.30249992250705188</v>
      </c>
      <c r="G5" s="2">
        <f>+(Variables!G5-MIN(Variables!$G$2:$G$20))/(MAX(Variables!$G$2:$G$20)-MIN(Variables!$G$2:$G$20))</f>
        <v>0.20492176777114587</v>
      </c>
      <c r="H5" s="2">
        <f>+(Variables!H5-MIN(Variables!$H$2:$H$20))/(MAX(Variables!$H$2:$H$20)-MIN(Variables!$H$2:$H$20))</f>
        <v>0.28146815912580381</v>
      </c>
      <c r="I5" s="2">
        <f>+(Variables!I5-MIN(Variables!$I$2:$I$20))/(MAX(Variables!$I$2:$I$20)-MIN(Variables!$I$2:$I$20))</f>
        <v>8.8235294117647065E-2</v>
      </c>
      <c r="J5" s="2">
        <f>+(Variables!J5-MIN(Variables!$J$2:$J$20))/(MAX(Variables!$J$2:$J$20)-MIN(Variables!$J$2:$J$20))</f>
        <v>0.53435114503816794</v>
      </c>
      <c r="K5" s="2">
        <f>+(Variables!K5-MIN(Variables!$K$2:$K$20))/(MAX(Variables!$K$2:$K$20)-MIN(Variables!$K$2:$K$20))</f>
        <v>0.28037383177570097</v>
      </c>
      <c r="L5" s="2">
        <f>+(Variables!L5-MIN(Variables!$L$2:$L$20))/(MAX(Variables!$L$2:$L$20)-MIN(Variables!$L$2:$L$20))</f>
        <v>2.8920295875686782E-2</v>
      </c>
      <c r="M5" s="2">
        <f>+(Variables!M5-MIN(Variables!$M$2:$M$20))/(MAX(Variables!$M$2:$M$20)-MIN(Variables!$M$2:$M$20))</f>
        <v>0.12517733263664965</v>
      </c>
      <c r="N5" s="2">
        <f>+(Variables!N5-MIN(Variables!$N$2:$N$20))/(MAX(Variables!$N$2:$N$20)-MIN(Variables!$N$2:$N$20))</f>
        <v>0.14911489725214752</v>
      </c>
      <c r="O5" s="2">
        <f>+(Variables!O5-MIN(Variables!$O$2:$O$20))/(MAX(Variables!$O$2:$O$20)-MIN(Variables!$O$2:$O$20))</f>
        <v>0.10331259150805271</v>
      </c>
      <c r="P5" s="2">
        <f>+(Variables!P5-MIN(Variables!$P$2:$P$20))/(MAX(Variables!$P$2:$P$20)-MIN(Variables!$P$2:$P$20))</f>
        <v>0.74094413348822474</v>
      </c>
      <c r="Q5" s="2">
        <f>+(Variables!Q5-MIN(Variables!$Q$2:$Q$20))/(MAX(Variables!$Q$2:$Q$20)-MIN(Variables!$Q$2:$Q$20))</f>
        <v>8.5785419619544043E-2</v>
      </c>
      <c r="R5" s="2">
        <f>+(Variables!R5-MIN(Variables!$R$2:$R$20))/(MAX(Variables!$R$2:$R$20)-MIN(Variables!$R$2:$R$20))</f>
        <v>0.32423208191126279</v>
      </c>
      <c r="S5" s="2">
        <f>+(Variables!T5-MIN(Variables!$S$2:$T$20))/(MAX(Variables!$T$2:$T$20)-MIN(Variables!$T$2:$T$20))</f>
        <v>0.63780043814272802</v>
      </c>
      <c r="T5" s="2">
        <f>+(Variables!U5-MIN(Variables!$U$2:$U$20))/(MAX(Variables!$U$2:$U$20)-MIN(Variables!$U$2:$U$20))</f>
        <v>0.91613877947788314</v>
      </c>
      <c r="U5" s="2">
        <f>+(Variables!V5-MIN(Variables!$V$2:$V$20))/(MAX(Variables!$V$2:$V$20)-MIN(Variables!$V$2:$V$20))</f>
        <v>0.36363636363636365</v>
      </c>
      <c r="V5" s="2">
        <f>+(Variables!W5-MIN(Variables!$W$2:$W$20))/(MAX(Variables!$W$2:$W$20)-MIN(Variables!$W$2:$W$20))</f>
        <v>0.11565324568611339</v>
      </c>
      <c r="W5" s="38">
        <v>7.31</v>
      </c>
    </row>
    <row r="6" spans="1:23" x14ac:dyDescent="0.3">
      <c r="A6" s="4">
        <v>5</v>
      </c>
      <c r="B6" s="35" t="s">
        <v>7</v>
      </c>
      <c r="C6" s="2">
        <f>+(Variables!C6-MIN(Variables!$C$2:$C$20))/(MAX(Variables!$C$2:$C$20)-MIN(Variables!$C$2:$C$20))</f>
        <v>1</v>
      </c>
      <c r="D6" s="2">
        <f>+(Variables!D6-MIN(Variables!$D$2:$D$20))/(MAX(Variables!$D$2:$D$20)-MIN(Variables!$D$2:$D$20))</f>
        <v>1</v>
      </c>
      <c r="E6" s="2">
        <f>+(Variables!E6-MIN(Variables!$E$2:$E$20))/(MAX(Variables!$E$2:$E$20)-MIN(Variables!$E$2:$E$20))</f>
        <v>0.90040238253406979</v>
      </c>
      <c r="F6" s="2">
        <f>+(Variables!F6-MIN(Variables!$F$2:$F$20))/(MAX(Variables!$F$2:$F$20)-MIN(Variables!$F$2:$F$20))</f>
        <v>0.29912355475651714</v>
      </c>
      <c r="G6" s="2">
        <f>+(Variables!G6-MIN(Variables!$G$2:$G$20))/(MAX(Variables!$G$2:$G$20)-MIN(Variables!$G$2:$G$20))</f>
        <v>0.32211993698623592</v>
      </c>
      <c r="H6" s="2">
        <f>+(Variables!H6-MIN(Variables!$H$2:$H$20))/(MAX(Variables!$H$2:$H$20)-MIN(Variables!$H$2:$H$20))</f>
        <v>9.5579272254991236E-3</v>
      </c>
      <c r="I6" s="2">
        <f>+(Variables!I6-MIN(Variables!$I$2:$I$20))/(MAX(Variables!$I$2:$I$20)-MIN(Variables!$I$2:$I$20))</f>
        <v>1</v>
      </c>
      <c r="J6" s="2">
        <f>+(Variables!J6-MIN(Variables!$J$2:$J$20))/(MAX(Variables!$J$2:$J$20)-MIN(Variables!$J$2:$J$20))</f>
        <v>0.3148854961832061</v>
      </c>
      <c r="K6" s="2">
        <f>+(Variables!K6-MIN(Variables!$K$2:$K$20))/(MAX(Variables!$K$2:$K$20)-MIN(Variables!$K$2:$K$20))</f>
        <v>0.47663551401869159</v>
      </c>
      <c r="L6" s="2">
        <f>+(Variables!L6-MIN(Variables!$L$2:$L$20))/(MAX(Variables!$L$2:$L$20)-MIN(Variables!$L$2:$L$20))</f>
        <v>0</v>
      </c>
      <c r="M6" s="2">
        <f>+(Variables!M6-MIN(Variables!$M$2:$M$20))/(MAX(Variables!$M$2:$M$20)-MIN(Variables!$M$2:$M$20))</f>
        <v>0.15331253822660912</v>
      </c>
      <c r="N6" s="2">
        <f>+(Variables!N6-MIN(Variables!$N$2:$N$20))/(MAX(Variables!$N$2:$N$20)-MIN(Variables!$N$2:$N$20))</f>
        <v>0.11708034739689623</v>
      </c>
      <c r="O6" s="2">
        <f>+(Variables!O6-MIN(Variables!$O$2:$O$20))/(MAX(Variables!$O$2:$O$20)-MIN(Variables!$O$2:$O$20))</f>
        <v>1</v>
      </c>
      <c r="P6" s="2">
        <f>+(Variables!P6-MIN(Variables!$P$2:$P$20))/(MAX(Variables!$P$2:$P$20)-MIN(Variables!$P$2:$P$20))</f>
        <v>1</v>
      </c>
      <c r="Q6" s="2">
        <f>+(Variables!Q6-MIN(Variables!$Q$2:$Q$20))/(MAX(Variables!$Q$2:$Q$20)-MIN(Variables!$Q$2:$Q$20))</f>
        <v>2.3024520805493376E-3</v>
      </c>
      <c r="R6" s="2">
        <f>+(Variables!R6-MIN(Variables!$R$2:$R$20))/(MAX(Variables!$R$2:$R$20)-MIN(Variables!$R$2:$R$20))</f>
        <v>0.45392491467576795</v>
      </c>
      <c r="S6" s="2">
        <f>+(Variables!T6-MIN(Variables!$S$2:$T$20))/(MAX(Variables!$T$2:$T$20)-MIN(Variables!$T$2:$T$20))</f>
        <v>0.88583674313712546</v>
      </c>
      <c r="T6" s="2">
        <f>+(Variables!U6-MIN(Variables!$U$2:$U$20))/(MAX(Variables!$U$2:$U$20)-MIN(Variables!$U$2:$U$20))</f>
        <v>0.93772617712550166</v>
      </c>
      <c r="U6" s="2">
        <f>+(Variables!V6-MIN(Variables!$V$2:$V$20))/(MAX(Variables!$V$2:$V$20)-MIN(Variables!$V$2:$V$20))</f>
        <v>0.21212121212121218</v>
      </c>
      <c r="V6" s="2">
        <f>+(Variables!W6-MIN(Variables!$W$2:$W$20))/(MAX(Variables!$W$2:$W$20)-MIN(Variables!$W$2:$W$20))</f>
        <v>7.5643132545351113E-2</v>
      </c>
      <c r="W6" s="38">
        <v>7.05</v>
      </c>
    </row>
    <row r="7" spans="1:23" x14ac:dyDescent="0.3">
      <c r="A7" s="4">
        <v>6</v>
      </c>
      <c r="B7" s="35" t="s">
        <v>8</v>
      </c>
      <c r="C7" s="2">
        <f>+(Variables!C7-MIN(Variables!$C$2:$C$20))/(MAX(Variables!$C$2:$C$20)-MIN(Variables!$C$2:$C$20))</f>
        <v>0.34715944524879866</v>
      </c>
      <c r="D7" s="2">
        <f>+(Variables!D7-MIN(Variables!$D$2:$D$20))/(MAX(Variables!$D$2:$D$20)-MIN(Variables!$D$2:$D$20))</f>
        <v>0.71959705599322588</v>
      </c>
      <c r="E7" s="2">
        <f>+(Variables!E7-MIN(Variables!$E$2:$E$20))/(MAX(Variables!$E$2:$E$20)-MIN(Variables!$E$2:$E$20))</f>
        <v>0.61127860326846595</v>
      </c>
      <c r="F7" s="2">
        <f>+(Variables!F7-MIN(Variables!$F$2:$F$20))/(MAX(Variables!$F$2:$F$20)-MIN(Variables!$F$2:$F$20))</f>
        <v>0.12849648182015436</v>
      </c>
      <c r="G7" s="2">
        <f>+(Variables!G7-MIN(Variables!$G$2:$G$20))/(MAX(Variables!$G$2:$G$20)-MIN(Variables!$G$2:$G$20))</f>
        <v>6.6087328272850729E-2</v>
      </c>
      <c r="H7" s="2">
        <f>+(Variables!H7-MIN(Variables!$H$2:$H$20))/(MAX(Variables!$H$2:$H$20)-MIN(Variables!$H$2:$H$20))</f>
        <v>0.45118316692649629</v>
      </c>
      <c r="I7" s="2">
        <f>+(Variables!I7-MIN(Variables!$I$2:$I$20))/(MAX(Variables!$I$2:$I$20)-MIN(Variables!$I$2:$I$20))</f>
        <v>0.17647058823529413</v>
      </c>
      <c r="J7" s="2">
        <f>+(Variables!J7-MIN(Variables!$J$2:$J$20))/(MAX(Variables!$J$2:$J$20)-MIN(Variables!$J$2:$J$20))</f>
        <v>0.21183206106870231</v>
      </c>
      <c r="K7" s="2">
        <f>+(Variables!K7-MIN(Variables!$K$2:$K$20))/(MAX(Variables!$K$2:$K$20)-MIN(Variables!$K$2:$K$20))</f>
        <v>0.14018691588785048</v>
      </c>
      <c r="L7" s="2">
        <f>+(Variables!L7-MIN(Variables!$L$2:$L$20))/(MAX(Variables!$L$2:$L$20)-MIN(Variables!$L$2:$L$20))</f>
        <v>6.3793792480047365E-2</v>
      </c>
      <c r="M7" s="2">
        <f>+(Variables!M7-MIN(Variables!$M$2:$M$20))/(MAX(Variables!$M$2:$M$20)-MIN(Variables!$M$2:$M$20))</f>
        <v>0.11242318836274354</v>
      </c>
      <c r="N7" s="2">
        <f>+(Variables!N7-MIN(Variables!$N$2:$N$20))/(MAX(Variables!$N$2:$N$20)-MIN(Variables!$N$2:$N$20))</f>
        <v>0.13150775947985385</v>
      </c>
      <c r="O7" s="2">
        <f>+(Variables!O7-MIN(Variables!$O$2:$O$20))/(MAX(Variables!$O$2:$O$20)-MIN(Variables!$O$2:$O$20))</f>
        <v>0</v>
      </c>
      <c r="P7" s="2">
        <f>+(Variables!P7-MIN(Variables!$P$2:$P$20))/(MAX(Variables!$P$2:$P$20)-MIN(Variables!$P$2:$P$20))</f>
        <v>0.21425704931882986</v>
      </c>
      <c r="Q7" s="2">
        <f>+(Variables!Q7-MIN(Variables!$Q$2:$Q$20))/(MAX(Variables!$Q$2:$Q$20)-MIN(Variables!$Q$2:$Q$20))</f>
        <v>3.2275252339391408E-2</v>
      </c>
      <c r="R7" s="2">
        <f>+(Variables!R7-MIN(Variables!$R$2:$R$20))/(MAX(Variables!$R$2:$R$20)-MIN(Variables!$R$2:$R$20))</f>
        <v>0.44709897610921495</v>
      </c>
      <c r="S7" s="2">
        <f>+(Variables!T7-MIN(Variables!$S$2:$T$20))/(MAX(Variables!$T$2:$T$20)-MIN(Variables!$T$2:$T$20))</f>
        <v>0.15201542181324304</v>
      </c>
      <c r="T7" s="2">
        <f>+(Variables!U7-MIN(Variables!$U$2:$U$20))/(MAX(Variables!$U$2:$U$20)-MIN(Variables!$U$2:$U$20))</f>
        <v>0.92219448888426447</v>
      </c>
      <c r="U7" s="2">
        <f>+(Variables!V7-MIN(Variables!$V$2:$V$20))/(MAX(Variables!$V$2:$V$20)-MIN(Variables!$V$2:$V$20))</f>
        <v>0.36363636363636365</v>
      </c>
      <c r="V7" s="2">
        <f>+(Variables!W7-MIN(Variables!$W$2:$W$20))/(MAX(Variables!$W$2:$W$20)-MIN(Variables!$W$2:$W$20))</f>
        <v>7.7539346438278242E-2</v>
      </c>
      <c r="W7" s="38">
        <v>3.1</v>
      </c>
    </row>
    <row r="8" spans="1:23" x14ac:dyDescent="0.3">
      <c r="A8" s="4">
        <v>7</v>
      </c>
      <c r="B8" s="35" t="s">
        <v>9</v>
      </c>
      <c r="C8" s="2">
        <f>+(Variables!C8-MIN(Variables!$C$2:$C$20))/(MAX(Variables!$C$2:$C$20)-MIN(Variables!$C$2:$C$20))</f>
        <v>0.62518137247388561</v>
      </c>
      <c r="D8" s="2">
        <f>+(Variables!D8-MIN(Variables!$D$2:$D$20))/(MAX(Variables!$D$2:$D$20)-MIN(Variables!$D$2:$D$20))</f>
        <v>0.89795915988499486</v>
      </c>
      <c r="E8" s="2">
        <f>+(Variables!E8-MIN(Variables!$E$2:$E$20))/(MAX(Variables!$E$2:$E$20)-MIN(Variables!$E$2:$E$20))</f>
        <v>0.85446607630200344</v>
      </c>
      <c r="F8" s="2">
        <f>+(Variables!F8-MIN(Variables!$F$2:$F$20))/(MAX(Variables!$F$2:$F$20)-MIN(Variables!$F$2:$F$20))</f>
        <v>0.5541249496295837</v>
      </c>
      <c r="G8" s="2">
        <f>+(Variables!G8-MIN(Variables!$G$2:$G$20))/(MAX(Variables!$G$2:$G$20)-MIN(Variables!$G$2:$G$20))</f>
        <v>0.34342341433972068</v>
      </c>
      <c r="H8" s="2">
        <f>+(Variables!H8-MIN(Variables!$H$2:$H$20))/(MAX(Variables!$H$2:$H$20)-MIN(Variables!$H$2:$H$20))</f>
        <v>0.23751248827691679</v>
      </c>
      <c r="I8" s="2">
        <f>+(Variables!I8-MIN(Variables!$I$2:$I$20))/(MAX(Variables!$I$2:$I$20)-MIN(Variables!$I$2:$I$20))</f>
        <v>0</v>
      </c>
      <c r="J8" s="2">
        <f>+(Variables!J8-MIN(Variables!$J$2:$J$20))/(MAX(Variables!$J$2:$J$20)-MIN(Variables!$J$2:$J$20))</f>
        <v>0.44847328244274809</v>
      </c>
      <c r="K8" s="2">
        <f>+(Variables!K8-MIN(Variables!$K$2:$K$20))/(MAX(Variables!$K$2:$K$20)-MIN(Variables!$K$2:$K$20))</f>
        <v>0.90654205607476634</v>
      </c>
      <c r="L8" s="2">
        <f>+(Variables!L8-MIN(Variables!$L$2:$L$20))/(MAX(Variables!$L$2:$L$20)-MIN(Variables!$L$2:$L$20))</f>
        <v>6.768946766509366E-3</v>
      </c>
      <c r="M8" s="2">
        <f>+(Variables!M8-MIN(Variables!$M$2:$M$20))/(MAX(Variables!$M$2:$M$20)-MIN(Variables!$M$2:$M$20))</f>
        <v>9.1728198612213277E-2</v>
      </c>
      <c r="N8" s="2">
        <f>+(Variables!N8-MIN(Variables!$N$2:$N$20))/(MAX(Variables!$N$2:$N$20)-MIN(Variables!$N$2:$N$20))</f>
        <v>8.3859332732191177E-2</v>
      </c>
      <c r="O8" s="2">
        <f>+(Variables!O8-MIN(Variables!$O$2:$O$20))/(MAX(Variables!$O$2:$O$20)-MIN(Variables!$O$2:$O$20))</f>
        <v>0</v>
      </c>
      <c r="P8" s="2">
        <f>+(Variables!P8-MIN(Variables!$P$2:$P$20))/(MAX(Variables!$P$2:$P$20)-MIN(Variables!$P$2:$P$20))</f>
        <v>0.50902946456859222</v>
      </c>
      <c r="Q8" s="2">
        <f>+(Variables!Q8-MIN(Variables!$Q$2:$Q$20))/(MAX(Variables!$Q$2:$Q$20)-MIN(Variables!$Q$2:$Q$20))</f>
        <v>3.3380298540173991E-3</v>
      </c>
      <c r="R8" s="2">
        <f>+(Variables!R8-MIN(Variables!$R$2:$R$20))/(MAX(Variables!$R$2:$R$20)-MIN(Variables!$R$2:$R$20))</f>
        <v>0.39590443686006815</v>
      </c>
      <c r="S8" s="2">
        <f>+(Variables!T8-MIN(Variables!$S$2:$T$20))/(MAX(Variables!$T$2:$T$20)-MIN(Variables!$T$2:$T$20))</f>
        <v>0.15469816020405175</v>
      </c>
      <c r="T8" s="2">
        <f>+(Variables!U8-MIN(Variables!$U$2:$U$20))/(MAX(Variables!$U$2:$U$20)-MIN(Variables!$U$2:$U$20))</f>
        <v>0.75809898417513433</v>
      </c>
      <c r="U8" s="2">
        <f>+(Variables!V8-MIN(Variables!$V$2:$V$20))/(MAX(Variables!$V$2:$V$20)-MIN(Variables!$V$2:$V$20))</f>
        <v>0.54545454545454541</v>
      </c>
      <c r="V8" s="2">
        <f>+(Variables!W8-MIN(Variables!$W$2:$W$20))/(MAX(Variables!$W$2:$W$20)-MIN(Variables!$W$2:$W$20))</f>
        <v>0.3010871626319449</v>
      </c>
      <c r="W8" s="38">
        <v>8.8699999999999992</v>
      </c>
    </row>
    <row r="9" spans="1:23" x14ac:dyDescent="0.3">
      <c r="A9" s="4">
        <v>8</v>
      </c>
      <c r="B9" s="35" t="s">
        <v>10</v>
      </c>
      <c r="C9" s="2">
        <f>+(Variables!C9-MIN(Variables!$C$2:$C$20))/(MAX(Variables!$C$2:$C$20)-MIN(Variables!$C$2:$C$20))</f>
        <v>0.38630989639074198</v>
      </c>
      <c r="D9" s="2">
        <f>+(Variables!D9-MIN(Variables!$D$2:$D$20))/(MAX(Variables!$D$2:$D$20)-MIN(Variables!$D$2:$D$20))</f>
        <v>0.57144352274178833</v>
      </c>
      <c r="E9" s="2">
        <f>+(Variables!E9-MIN(Variables!$E$2:$E$20))/(MAX(Variables!$E$2:$E$20)-MIN(Variables!$E$2:$E$20))</f>
        <v>0.4210857243135086</v>
      </c>
      <c r="F9" s="2">
        <f>+(Variables!F9-MIN(Variables!$F$2:$F$20))/(MAX(Variables!$F$2:$F$20)-MIN(Variables!$F$2:$F$20))</f>
        <v>0.78984997365239762</v>
      </c>
      <c r="G9" s="2">
        <f>+(Variables!G9-MIN(Variables!$G$2:$G$20))/(MAX(Variables!$G$2:$G$20)-MIN(Variables!$G$2:$G$20))</f>
        <v>0.15385789750397508</v>
      </c>
      <c r="H9" s="2">
        <f>+(Variables!H9-MIN(Variables!$H$2:$H$20))/(MAX(Variables!$H$2:$H$20)-MIN(Variables!$H$2:$H$20))</f>
        <v>0.20828448413340894</v>
      </c>
      <c r="I9" s="2">
        <f>+(Variables!I9-MIN(Variables!$I$2:$I$20))/(MAX(Variables!$I$2:$I$20)-MIN(Variables!$I$2:$I$20))</f>
        <v>0.3235294117647059</v>
      </c>
      <c r="J9" s="2">
        <f>+(Variables!J9-MIN(Variables!$J$2:$J$20))/(MAX(Variables!$J$2:$J$20)-MIN(Variables!$J$2:$J$20))</f>
        <v>0.16793893129770987</v>
      </c>
      <c r="K9" s="2">
        <f>+(Variables!K9-MIN(Variables!$K$2:$K$20))/(MAX(Variables!$K$2:$K$20)-MIN(Variables!$K$2:$K$20))</f>
        <v>1</v>
      </c>
      <c r="L9" s="2">
        <f>+(Variables!L9-MIN(Variables!$L$2:$L$20))/(MAX(Variables!$L$2:$L$20)-MIN(Variables!$L$2:$L$20))</f>
        <v>7.3469828720204092E-2</v>
      </c>
      <c r="M9" s="2">
        <f>+(Variables!M9-MIN(Variables!$M$2:$M$20))/(MAX(Variables!$M$2:$M$20)-MIN(Variables!$M$2:$M$20))</f>
        <v>4.9639713942582715E-2</v>
      </c>
      <c r="N9" s="2">
        <f>+(Variables!N9-MIN(Variables!$N$2:$N$20))/(MAX(Variables!$N$2:$N$20)-MIN(Variables!$N$2:$N$20))</f>
        <v>5.3295999240662521E-2</v>
      </c>
      <c r="O9" s="2">
        <f>+(Variables!O9-MIN(Variables!$O$2:$O$20))/(MAX(Variables!$O$2:$O$20)-MIN(Variables!$O$2:$O$20))</f>
        <v>0</v>
      </c>
      <c r="P9" s="2">
        <f>+(Variables!P9-MIN(Variables!$P$2:$P$20))/(MAX(Variables!$P$2:$P$20)-MIN(Variables!$P$2:$P$20))</f>
        <v>0.2392860914563312</v>
      </c>
      <c r="Q9" s="2">
        <f>+(Variables!Q9-MIN(Variables!$Q$2:$Q$20))/(MAX(Variables!$Q$2:$Q$20)-MIN(Variables!$Q$2:$Q$20))</f>
        <v>3.4369796176031996E-2</v>
      </c>
      <c r="R9" s="2">
        <f>+(Variables!R9-MIN(Variables!$R$2:$R$20))/(MAX(Variables!$R$2:$R$20)-MIN(Variables!$R$2:$R$20))</f>
        <v>0.33105802047781568</v>
      </c>
      <c r="S9" s="2">
        <f>+(Variables!T9-MIN(Variables!$S$2:$T$20))/(MAX(Variables!$T$2:$T$20)-MIN(Variables!$T$2:$T$20))</f>
        <v>0.42051778902087072</v>
      </c>
      <c r="T9" s="2">
        <f>+(Variables!U9-MIN(Variables!$U$2:$U$20))/(MAX(Variables!$U$2:$U$20)-MIN(Variables!$U$2:$U$20))</f>
        <v>0.94282556069930323</v>
      </c>
      <c r="U9" s="2">
        <f>+(Variables!V9-MIN(Variables!$V$2:$V$20))/(MAX(Variables!$V$2:$V$20)-MIN(Variables!$V$2:$V$20))</f>
        <v>0.21212121212121218</v>
      </c>
      <c r="V9" s="2">
        <f>+(Variables!W9-MIN(Variables!$W$2:$W$20))/(MAX(Variables!$W$2:$W$20)-MIN(Variables!$W$2:$W$20))</f>
        <v>0.83202705265153909</v>
      </c>
      <c r="W9" s="38">
        <v>10.6</v>
      </c>
    </row>
    <row r="10" spans="1:23" x14ac:dyDescent="0.3">
      <c r="A10" s="4">
        <v>9</v>
      </c>
      <c r="B10" s="35" t="s">
        <v>11</v>
      </c>
      <c r="C10" s="2">
        <f>+(Variables!C10-MIN(Variables!$C$2:$C$20))/(MAX(Variables!$C$2:$C$20)-MIN(Variables!$C$2:$C$20))</f>
        <v>0.16143034576616019</v>
      </c>
      <c r="D10" s="2">
        <f>+(Variables!D10-MIN(Variables!$D$2:$D$20))/(MAX(Variables!$D$2:$D$20)-MIN(Variables!$D$2:$D$20))</f>
        <v>0.22846551575042062</v>
      </c>
      <c r="E10" s="2">
        <f>+(Variables!E10-MIN(Variables!$E$2:$E$20))/(MAX(Variables!$E$2:$E$20)-MIN(Variables!$E$2:$E$20))</f>
        <v>0.16301112497984699</v>
      </c>
      <c r="F10" s="2">
        <f>+(Variables!F10-MIN(Variables!$F$2:$F$20))/(MAX(Variables!$F$2:$F$20)-MIN(Variables!$F$2:$F$20))</f>
        <v>0.30181953442236759</v>
      </c>
      <c r="G10" s="2">
        <f>+(Variables!G10-MIN(Variables!$G$2:$G$20))/(MAX(Variables!$G$2:$G$20)-MIN(Variables!$G$2:$G$20))</f>
        <v>6.9572088936700166E-2</v>
      </c>
      <c r="H10" s="2">
        <f>+(Variables!H10-MIN(Variables!$H$2:$H$20))/(MAX(Variables!$H$2:$H$20)-MIN(Variables!$H$2:$H$20))</f>
        <v>0.49539756730883677</v>
      </c>
      <c r="I10" s="2">
        <f>+(Variables!I10-MIN(Variables!$I$2:$I$20))/(MAX(Variables!$I$2:$I$20)-MIN(Variables!$I$2:$I$20))</f>
        <v>0.47058823529411764</v>
      </c>
      <c r="J10" s="2">
        <f>+(Variables!J10-MIN(Variables!$J$2:$J$20))/(MAX(Variables!$J$2:$J$20)-MIN(Variables!$J$2:$J$20))</f>
        <v>0.25000000000000006</v>
      </c>
      <c r="K10" s="2">
        <f>+(Variables!K10-MIN(Variables!$K$2:$K$20))/(MAX(Variables!$K$2:$K$20)-MIN(Variables!$K$2:$K$20))</f>
        <v>0.14018691588785048</v>
      </c>
      <c r="L10" s="2">
        <f>+(Variables!L10-MIN(Variables!$L$2:$L$20))/(MAX(Variables!$L$2:$L$20)-MIN(Variables!$L$2:$L$20))</f>
        <v>0.12833417923056883</v>
      </c>
      <c r="M10" s="2">
        <f>+(Variables!M10-MIN(Variables!$M$2:$M$20))/(MAX(Variables!$M$2:$M$20)-MIN(Variables!$M$2:$M$20))</f>
        <v>0</v>
      </c>
      <c r="N10" s="2">
        <f>+(Variables!N10-MIN(Variables!$N$2:$N$20))/(MAX(Variables!$N$2:$N$20)-MIN(Variables!$N$2:$N$20))</f>
        <v>1.0393431730814863E-2</v>
      </c>
      <c r="O10" s="2">
        <f>+(Variables!O10-MIN(Variables!$O$2:$O$20))/(MAX(Variables!$O$2:$O$20)-MIN(Variables!$O$2:$O$20))</f>
        <v>0</v>
      </c>
      <c r="P10" s="2">
        <f>+(Variables!P10-MIN(Variables!$P$2:$P$20))/(MAX(Variables!$P$2:$P$20)-MIN(Variables!$P$2:$P$20))</f>
        <v>0.17666068222621187</v>
      </c>
      <c r="Q10" s="2">
        <f>+(Variables!Q10-MIN(Variables!$Q$2:$Q$20))/(MAX(Variables!$Q$2:$Q$20)-MIN(Variables!$Q$2:$Q$20))</f>
        <v>3.1337699870294606E-3</v>
      </c>
      <c r="R10" s="2">
        <f>+(Variables!R10-MIN(Variables!$R$2:$R$20))/(MAX(Variables!$R$2:$R$20)-MIN(Variables!$R$2:$R$20))</f>
        <v>0.19112627986348116</v>
      </c>
      <c r="S10" s="2">
        <f>+(Variables!T10-MIN(Variables!$S$2:$T$20))/(MAX(Variables!$T$2:$T$20)-MIN(Variables!$T$2:$T$20))</f>
        <v>0.98940184973033185</v>
      </c>
      <c r="T10" s="2">
        <f>+(Variables!U10-MIN(Variables!$U$2:$U$20))/(MAX(Variables!$U$2:$U$20)-MIN(Variables!$U$2:$U$20))</f>
        <v>0.638464304475031</v>
      </c>
      <c r="U10" s="2">
        <f>+(Variables!V10-MIN(Variables!$V$2:$V$20))/(MAX(Variables!$V$2:$V$20)-MIN(Variables!$V$2:$V$20))</f>
        <v>0.57575757575757569</v>
      </c>
      <c r="V10" s="2">
        <f>+(Variables!W10-MIN(Variables!$W$2:$W$20))/(MAX(Variables!$W$2:$W$20)-MIN(Variables!$W$2:$W$20))</f>
        <v>0.33120535996460398</v>
      </c>
      <c r="W10" s="38">
        <v>3.47</v>
      </c>
    </row>
    <row r="11" spans="1:23" x14ac:dyDescent="0.3">
      <c r="A11" s="4">
        <v>10</v>
      </c>
      <c r="B11" s="35" t="s">
        <v>12</v>
      </c>
      <c r="C11" s="2">
        <f>+(Variables!C11-MIN(Variables!$C$2:$C$20))/(MAX(Variables!$C$2:$C$20)-MIN(Variables!$C$2:$C$20))</f>
        <v>0.25211303329291029</v>
      </c>
      <c r="D11" s="2">
        <f>+(Variables!D11-MIN(Variables!$D$2:$D$20))/(MAX(Variables!$D$2:$D$20)-MIN(Variables!$D$2:$D$20))</f>
        <v>0.33064241559606417</v>
      </c>
      <c r="E11" s="2">
        <f>+(Variables!E11-MIN(Variables!$E$2:$E$20))/(MAX(Variables!$E$2:$E$20)-MIN(Variables!$E$2:$E$20))</f>
        <v>0.29616820677212607</v>
      </c>
      <c r="F11" s="2">
        <f>+(Variables!F11-MIN(Variables!$F$2:$F$20))/(MAX(Variables!$F$2:$F$20)-MIN(Variables!$F$2:$F$20))</f>
        <v>0.62053718111651834</v>
      </c>
      <c r="G11" s="2">
        <f>+(Variables!G11-MIN(Variables!$G$2:$G$20))/(MAX(Variables!$G$2:$G$20)-MIN(Variables!$G$2:$G$20))</f>
        <v>1.1580133414907944E-2</v>
      </c>
      <c r="H11" s="2">
        <f>+(Variables!H11-MIN(Variables!$H$2:$H$20))/(MAX(Variables!$H$2:$H$20)-MIN(Variables!$H$2:$H$20))</f>
        <v>0.92517481196142703</v>
      </c>
      <c r="I11" s="2">
        <f>+(Variables!I11-MIN(Variables!$I$2:$I$20))/(MAX(Variables!$I$2:$I$20)-MIN(Variables!$I$2:$I$20))</f>
        <v>0.29411764705882354</v>
      </c>
      <c r="J11" s="2">
        <f>+(Variables!J11-MIN(Variables!$J$2:$J$20))/(MAX(Variables!$J$2:$J$20)-MIN(Variables!$J$2:$J$20))</f>
        <v>0.47900763358778631</v>
      </c>
      <c r="K11" s="2">
        <f>+(Variables!K11-MIN(Variables!$K$2:$K$20))/(MAX(Variables!$K$2:$K$20)-MIN(Variables!$K$2:$K$20))</f>
        <v>0.50467289719626163</v>
      </c>
      <c r="L11" s="2">
        <f>+(Variables!L11-MIN(Variables!$L$2:$L$20))/(MAX(Variables!$L$2:$L$20)-MIN(Variables!$L$2:$L$20))</f>
        <v>0.10251192625636359</v>
      </c>
      <c r="M11" s="2">
        <f>+(Variables!M11-MIN(Variables!$M$2:$M$20))/(MAX(Variables!$M$2:$M$20)-MIN(Variables!$M$2:$M$20))</f>
        <v>2.4442250804768282E-2</v>
      </c>
      <c r="N11" s="2">
        <f>+(Variables!N11-MIN(Variables!$N$2:$N$20))/(MAX(Variables!$N$2:$N$20)-MIN(Variables!$N$2:$N$20))</f>
        <v>5.4814674196763322E-2</v>
      </c>
      <c r="O11" s="2">
        <f>+(Variables!O11-MIN(Variables!$O$2:$O$20))/(MAX(Variables!$O$2:$O$20)-MIN(Variables!$O$2:$O$20))</f>
        <v>0</v>
      </c>
      <c r="P11" s="2">
        <f>+(Variables!P11-MIN(Variables!$P$2:$P$20))/(MAX(Variables!$P$2:$P$20)-MIN(Variables!$P$2:$P$20))</f>
        <v>9.7159150913507242E-2</v>
      </c>
      <c r="Q11" s="2">
        <f>+(Variables!Q11-MIN(Variables!$Q$2:$Q$20))/(MAX(Variables!$Q$2:$Q$20)-MIN(Variables!$Q$2:$Q$20))</f>
        <v>6.1284311314615423E-3</v>
      </c>
      <c r="R11" s="2">
        <f>+(Variables!R11-MIN(Variables!$R$2:$R$20))/(MAX(Variables!$R$2:$R$20)-MIN(Variables!$R$2:$R$20))</f>
        <v>0.21501706484641639</v>
      </c>
      <c r="S11" s="2">
        <f>+(Variables!T11-MIN(Variables!$S$2:$T$20))/(MAX(Variables!$T$2:$T$20)-MIN(Variables!$T$2:$T$20))</f>
        <v>0.58179659206359979</v>
      </c>
      <c r="T11" s="2">
        <f>+(Variables!U11-MIN(Variables!$U$2:$U$20))/(MAX(Variables!$U$2:$U$20)-MIN(Variables!$U$2:$U$20))</f>
        <v>0.90037538881391388</v>
      </c>
      <c r="U11" s="2">
        <f>+(Variables!V11-MIN(Variables!$V$2:$V$20))/(MAX(Variables!$V$2:$V$20)-MIN(Variables!$V$2:$V$20))</f>
        <v>0.51515151515151525</v>
      </c>
      <c r="V11" s="2">
        <f>+(Variables!W11-MIN(Variables!$W$2:$W$20))/(MAX(Variables!$W$2:$W$20)-MIN(Variables!$W$2:$W$20))</f>
        <v>0.72187282725491431</v>
      </c>
      <c r="W11" s="38">
        <v>6.44</v>
      </c>
    </row>
    <row r="12" spans="1:23" x14ac:dyDescent="0.3">
      <c r="A12" s="4">
        <v>11</v>
      </c>
      <c r="B12" s="35" t="s">
        <v>13</v>
      </c>
      <c r="C12" s="2">
        <f>+(Variables!C12-MIN(Variables!$C$2:$C$20))/(MAX(Variables!$C$2:$C$20)-MIN(Variables!$C$2:$C$20))</f>
        <v>0.2524874441912367</v>
      </c>
      <c r="D12" s="2">
        <f>+(Variables!D12-MIN(Variables!$D$2:$D$20))/(MAX(Variables!$D$2:$D$20)-MIN(Variables!$D$2:$D$20))</f>
        <v>0.3066308636093541</v>
      </c>
      <c r="E12" s="2">
        <f>+(Variables!E12-MIN(Variables!$E$2:$E$20))/(MAX(Variables!$E$2:$E$20)-MIN(Variables!$E$2:$E$20))</f>
        <v>0.20911497559448558</v>
      </c>
      <c r="F12" s="2">
        <f>+(Variables!F12-MIN(Variables!$F$2:$F$20))/(MAX(Variables!$F$2:$F$20)-MIN(Variables!$F$2:$F$20))</f>
        <v>1</v>
      </c>
      <c r="G12" s="2">
        <f>+(Variables!G12-MIN(Variables!$G$2:$G$20))/(MAX(Variables!$G$2:$G$20)-MIN(Variables!$G$2:$G$20))</f>
        <v>0.29538928947343385</v>
      </c>
      <c r="H12" s="2">
        <f>+(Variables!H12-MIN(Variables!$H$2:$H$20))/(MAX(Variables!$H$2:$H$20)-MIN(Variables!$H$2:$H$20))</f>
        <v>0.81893714581038124</v>
      </c>
      <c r="I12" s="2">
        <f>+(Variables!I12-MIN(Variables!$I$2:$I$20))/(MAX(Variables!$I$2:$I$20)-MIN(Variables!$I$2:$I$20))</f>
        <v>0.3235294117647059</v>
      </c>
      <c r="J12" s="2">
        <f>+(Variables!J12-MIN(Variables!$J$2:$J$20))/(MAX(Variables!$J$2:$J$20)-MIN(Variables!$J$2:$J$20))</f>
        <v>0.25381679389312972</v>
      </c>
      <c r="K12" s="2">
        <f>+(Variables!K12-MIN(Variables!$K$2:$K$20))/(MAX(Variables!$K$2:$K$20)-MIN(Variables!$K$2:$K$20))</f>
        <v>0.7850467289719627</v>
      </c>
      <c r="L12" s="2">
        <f>+(Variables!L12-MIN(Variables!$L$2:$L$20))/(MAX(Variables!$L$2:$L$20)-MIN(Variables!$L$2:$L$20))</f>
        <v>3.6130671293304946E-2</v>
      </c>
      <c r="M12" s="2">
        <f>+(Variables!M12-MIN(Variables!$M$2:$M$20))/(MAX(Variables!$M$2:$M$20)-MIN(Variables!$M$2:$M$20))</f>
        <v>1.2235437822965014E-2</v>
      </c>
      <c r="N12" s="2">
        <f>+(Variables!N12-MIN(Variables!$N$2:$N$20))/(MAX(Variables!$N$2:$N$20)-MIN(Variables!$N$2:$N$20))</f>
        <v>7.2137060414788085E-3</v>
      </c>
      <c r="O12" s="2">
        <f>+(Variables!O12-MIN(Variables!$O$2:$O$20))/(MAX(Variables!$O$2:$O$20)-MIN(Variables!$O$2:$O$20))</f>
        <v>0</v>
      </c>
      <c r="P12" s="2">
        <f>+(Variables!P12-MIN(Variables!$P$2:$P$20))/(MAX(Variables!$P$2:$P$20)-MIN(Variables!$P$2:$P$20))</f>
        <v>0.18612313866300562</v>
      </c>
      <c r="Q12" s="2">
        <f>+(Variables!Q12-MIN(Variables!$Q$2:$Q$20))/(MAX(Variables!$Q$2:$Q$20)-MIN(Variables!$Q$2:$Q$20))</f>
        <v>5.0163144715904395E-3</v>
      </c>
      <c r="R12" s="2">
        <f>+(Variables!R12-MIN(Variables!$R$2:$R$20))/(MAX(Variables!$R$2:$R$20)-MIN(Variables!$R$2:$R$20))</f>
        <v>0.10580204778156989</v>
      </c>
      <c r="S12" s="2">
        <f>+(Variables!T12-MIN(Variables!$S$2:$T$20))/(MAX(Variables!$T$2:$T$20)-MIN(Variables!$T$2:$T$20))</f>
        <v>0.81164279162196851</v>
      </c>
      <c r="T12" s="2">
        <f>+(Variables!U12-MIN(Variables!$U$2:$U$20))/(MAX(Variables!$U$2:$U$20)-MIN(Variables!$U$2:$U$20))</f>
        <v>0.88416939939230965</v>
      </c>
      <c r="U12" s="2">
        <f>+(Variables!V12-MIN(Variables!$V$2:$V$20))/(MAX(Variables!$V$2:$V$20)-MIN(Variables!$V$2:$V$20))</f>
        <v>0.63636363636363635</v>
      </c>
      <c r="V12" s="2">
        <f>+(Variables!W12-MIN(Variables!$W$2:$W$20))/(MAX(Variables!$W$2:$W$20)-MIN(Variables!$W$2:$W$20))</f>
        <v>1</v>
      </c>
      <c r="W12" s="38">
        <v>8.93</v>
      </c>
    </row>
    <row r="13" spans="1:23" x14ac:dyDescent="0.3">
      <c r="A13" s="4">
        <v>12</v>
      </c>
      <c r="B13" s="35" t="s">
        <v>14</v>
      </c>
      <c r="C13" s="2">
        <f>+(Variables!C13-MIN(Variables!$C$2:$C$20))/(MAX(Variables!$C$2:$C$20)-MIN(Variables!$C$2:$C$20))</f>
        <v>0.11426102093050429</v>
      </c>
      <c r="D13" s="2">
        <f>+(Variables!D13-MIN(Variables!$D$2:$D$20))/(MAX(Variables!$D$2:$D$20)-MIN(Variables!$D$2:$D$20))</f>
        <v>0.22408258692508667</v>
      </c>
      <c r="E13" s="2">
        <f>+(Variables!E13-MIN(Variables!$E$2:$E$20))/(MAX(Variables!$E$2:$E$20)-MIN(Variables!$E$2:$E$20))</f>
        <v>0.32113580117867147</v>
      </c>
      <c r="F13" s="2">
        <f>+(Variables!F13-MIN(Variables!$F$2:$F$20))/(MAX(Variables!$F$2:$F$20)-MIN(Variables!$F$2:$F$20))</f>
        <v>0.10662487213663556</v>
      </c>
      <c r="G13" s="2">
        <f>+(Variables!G13-MIN(Variables!$G$2:$G$20))/(MAX(Variables!$G$2:$G$20)-MIN(Variables!$G$2:$G$20))</f>
        <v>0.299673552639937</v>
      </c>
      <c r="H13" s="2">
        <f>+(Variables!H13-MIN(Variables!$H$2:$H$20))/(MAX(Variables!$H$2:$H$20)-MIN(Variables!$H$2:$H$20))</f>
        <v>0</v>
      </c>
      <c r="I13" s="2">
        <f>+(Variables!I13-MIN(Variables!$I$2:$I$20))/(MAX(Variables!$I$2:$I$20)-MIN(Variables!$I$2:$I$20))</f>
        <v>0.14705882352941177</v>
      </c>
      <c r="J13" s="2">
        <f>+(Variables!J13-MIN(Variables!$J$2:$J$20))/(MAX(Variables!$J$2:$J$20)-MIN(Variables!$J$2:$J$20))</f>
        <v>0.24618320610687019</v>
      </c>
      <c r="K13" s="2">
        <f>+(Variables!K13-MIN(Variables!$K$2:$K$20))/(MAX(Variables!$K$2:$K$20)-MIN(Variables!$K$2:$K$20))</f>
        <v>9.3457943925233641E-2</v>
      </c>
      <c r="L13" s="2">
        <f>+(Variables!L13-MIN(Variables!$L$2:$L$20))/(MAX(Variables!$L$2:$L$20)-MIN(Variables!$L$2:$L$20))</f>
        <v>0.35373142963910859</v>
      </c>
      <c r="M13" s="2">
        <f>+(Variables!M13-MIN(Variables!$M$2:$M$20))/(MAX(Variables!$M$2:$M$20)-MIN(Variables!$M$2:$M$20))</f>
        <v>0.10114753927655583</v>
      </c>
      <c r="N13" s="2">
        <f>+(Variables!N13-MIN(Variables!$N$2:$N$20))/(MAX(Variables!$N$2:$N$20)-MIN(Variables!$N$2:$N$20))</f>
        <v>8.5900052204451627E-2</v>
      </c>
      <c r="O13" s="2">
        <f>+(Variables!O13-MIN(Variables!$O$2:$O$20))/(MAX(Variables!$O$2:$O$20)-MIN(Variables!$O$2:$O$20))</f>
        <v>0</v>
      </c>
      <c r="P13" s="2">
        <f>+(Variables!P13-MIN(Variables!$P$2:$P$20))/(MAX(Variables!$P$2:$P$20)-MIN(Variables!$P$2:$P$20))</f>
        <v>3.3688879501531314E-2</v>
      </c>
      <c r="Q13" s="2">
        <f>+(Variables!Q13-MIN(Variables!$Q$2:$Q$20))/(MAX(Variables!$Q$2:$Q$20)-MIN(Variables!$Q$2:$Q$20))</f>
        <v>2.2589537196707983E-2</v>
      </c>
      <c r="R13" s="2">
        <f>+(Variables!R13-MIN(Variables!$R$2:$R$20))/(MAX(Variables!$R$2:$R$20)-MIN(Variables!$R$2:$R$20))</f>
        <v>0.26279863481228666</v>
      </c>
      <c r="S13" s="2">
        <f>+(Variables!T13-MIN(Variables!$S$2:$T$20))/(MAX(Variables!$T$2:$T$20)-MIN(Variables!$T$2:$T$20))</f>
        <v>1.7887858793594388E-3</v>
      </c>
      <c r="T13" s="2">
        <f>+(Variables!U13-MIN(Variables!$U$2:$U$20))/(MAX(Variables!$U$2:$U$20)-MIN(Variables!$U$2:$U$20))</f>
        <v>0.31151118468411332</v>
      </c>
      <c r="U13" s="2">
        <f>+(Variables!V13-MIN(Variables!$V$2:$V$20))/(MAX(Variables!$V$2:$V$20)-MIN(Variables!$V$2:$V$20))</f>
        <v>0.63636363636363635</v>
      </c>
      <c r="V13" s="2">
        <f>+(Variables!W13-MIN(Variables!$W$2:$W$20))/(MAX(Variables!$W$2:$W$20)-MIN(Variables!$W$2:$W$20))</f>
        <v>0.31066304279122686</v>
      </c>
      <c r="W13" s="38">
        <v>2.68</v>
      </c>
    </row>
    <row r="14" spans="1:23" x14ac:dyDescent="0.3">
      <c r="A14" s="4">
        <v>13</v>
      </c>
      <c r="B14" s="35" t="s">
        <v>15</v>
      </c>
      <c r="C14" s="2">
        <f>+(Variables!C14-MIN(Variables!$C$2:$C$20))/(MAX(Variables!$C$2:$C$20)-MIN(Variables!$C$2:$C$20))</f>
        <v>0</v>
      </c>
      <c r="D14" s="2">
        <f>+(Variables!D14-MIN(Variables!$D$2:$D$20))/(MAX(Variables!$D$2:$D$20)-MIN(Variables!$D$2:$D$20))</f>
        <v>0</v>
      </c>
      <c r="E14" s="2">
        <f>+(Variables!E14-MIN(Variables!$E$2:$E$20))/(MAX(Variables!$E$2:$E$20)-MIN(Variables!$E$2:$E$20))</f>
        <v>0</v>
      </c>
      <c r="F14" s="2">
        <f>+(Variables!F14-MIN(Variables!$F$2:$F$20))/(MAX(Variables!$F$2:$F$20)-MIN(Variables!$F$2:$F$20))</f>
        <v>0.11373097548123121</v>
      </c>
      <c r="G14" s="2">
        <f>+(Variables!G14-MIN(Variables!$G$2:$G$20))/(MAX(Variables!$G$2:$G$20)-MIN(Variables!$G$2:$G$20))</f>
        <v>2.3392288179629697E-2</v>
      </c>
      <c r="H14" s="2">
        <f>+(Variables!H14-MIN(Variables!$H$2:$H$20))/(MAX(Variables!$H$2:$H$20)-MIN(Variables!$H$2:$H$20))</f>
        <v>0.16963343661496219</v>
      </c>
      <c r="I14" s="2">
        <f>+(Variables!I14-MIN(Variables!$I$2:$I$20))/(MAX(Variables!$I$2:$I$20)-MIN(Variables!$I$2:$I$20))</f>
        <v>0.41176470588235292</v>
      </c>
      <c r="J14" s="2">
        <f>+(Variables!J14-MIN(Variables!$J$2:$J$20))/(MAX(Variables!$J$2:$J$20)-MIN(Variables!$J$2:$J$20))</f>
        <v>0.30152671755725186</v>
      </c>
      <c r="K14" s="2">
        <f>+(Variables!K14-MIN(Variables!$K$2:$K$20))/(MAX(Variables!$K$2:$K$20)-MIN(Variables!$K$2:$K$20))</f>
        <v>7.476635514018691E-2</v>
      </c>
      <c r="L14" s="2">
        <f>+(Variables!L14-MIN(Variables!$L$2:$L$20))/(MAX(Variables!$L$2:$L$20)-MIN(Variables!$L$2:$L$20))</f>
        <v>0.52159615615349941</v>
      </c>
      <c r="M14" s="2">
        <f>+(Variables!M14-MIN(Variables!$M$2:$M$20))/(MAX(Variables!$M$2:$M$20)-MIN(Variables!$M$2:$M$20))</f>
        <v>6.7579189929002886E-2</v>
      </c>
      <c r="N14" s="2">
        <f>+(Variables!N14-MIN(Variables!$N$2:$N$20))/(MAX(Variables!$N$2:$N$20)-MIN(Variables!$N$2:$N$20))</f>
        <v>0</v>
      </c>
      <c r="O14" s="2">
        <f>+(Variables!O14-MIN(Variables!$O$2:$O$20))/(MAX(Variables!$O$2:$O$20)-MIN(Variables!$O$2:$O$20))</f>
        <v>6.6800878477306005E-3</v>
      </c>
      <c r="P14" s="2">
        <f>+(Variables!P14-MIN(Variables!$P$2:$P$20))/(MAX(Variables!$P$2:$P$20)-MIN(Variables!$P$2:$P$20))</f>
        <v>0</v>
      </c>
      <c r="Q14" s="2">
        <f>+(Variables!Q14-MIN(Variables!$Q$2:$Q$20))/(MAX(Variables!$Q$2:$Q$20)-MIN(Variables!$Q$2:$Q$20))</f>
        <v>2.2830462605389928E-2</v>
      </c>
      <c r="R14" s="2">
        <f>+(Variables!R14-MIN(Variables!$R$2:$R$20))/(MAX(Variables!$R$2:$R$20)-MIN(Variables!$R$2:$R$20))</f>
        <v>0.37883959044368593</v>
      </c>
      <c r="S14" s="2">
        <f>+(Variables!T14-MIN(Variables!$S$2:$T$20))/(MAX(Variables!$T$2:$T$20)-MIN(Variables!$T$2:$T$20))</f>
        <v>1</v>
      </c>
      <c r="T14" s="2">
        <f>+(Variables!U14-MIN(Variables!$U$2:$U$20))/(MAX(Variables!$U$2:$U$20)-MIN(Variables!$U$2:$U$20))</f>
        <v>0.75863297793271567</v>
      </c>
      <c r="U14" s="2">
        <f>+(Variables!V14-MIN(Variables!$V$2:$V$20))/(MAX(Variables!$V$2:$V$20)-MIN(Variables!$V$2:$V$20))</f>
        <v>0.81818181818181823</v>
      </c>
      <c r="V14" s="2">
        <f>+(Variables!W14-MIN(Variables!$W$2:$W$20))/(MAX(Variables!$W$2:$W$20)-MIN(Variables!$W$2:$W$20))</f>
        <v>0.23133809493710891</v>
      </c>
      <c r="W14" s="38">
        <v>1.74</v>
      </c>
    </row>
    <row r="15" spans="1:23" x14ac:dyDescent="0.3">
      <c r="A15" s="4">
        <v>14</v>
      </c>
      <c r="B15" s="35" t="s">
        <v>16</v>
      </c>
      <c r="C15" s="2">
        <f>+(Variables!C15-MIN(Variables!$C$2:$C$20))/(MAX(Variables!$C$2:$C$20)-MIN(Variables!$C$2:$C$20))</f>
        <v>0.56642119772909727</v>
      </c>
      <c r="D15" s="2">
        <f>+(Variables!D15-MIN(Variables!$D$2:$D$20))/(MAX(Variables!$D$2:$D$20)-MIN(Variables!$D$2:$D$20))</f>
        <v>0.59772963714892646</v>
      </c>
      <c r="E15" s="2">
        <f>+(Variables!E15-MIN(Variables!$E$2:$E$20))/(MAX(Variables!$E$2:$E$20)-MIN(Variables!$E$2:$E$20))</f>
        <v>0.46024550476497905</v>
      </c>
      <c r="F15" s="2">
        <f>+(Variables!F15-MIN(Variables!$F$2:$F$20))/(MAX(Variables!$F$2:$F$20)-MIN(Variables!$F$2:$F$20))</f>
        <v>4.9848113821642233E-2</v>
      </c>
      <c r="G15" s="2">
        <f>+(Variables!G15-MIN(Variables!$G$2:$G$20))/(MAX(Variables!$G$2:$G$20)-MIN(Variables!$G$2:$G$20))</f>
        <v>0.58120435773340662</v>
      </c>
      <c r="H15" s="2">
        <f>+(Variables!H15-MIN(Variables!$H$2:$H$20))/(MAX(Variables!$H$2:$H$20)-MIN(Variables!$H$2:$H$20))</f>
        <v>0.6929797298566378</v>
      </c>
      <c r="I15" s="2">
        <f>+(Variables!I15-MIN(Variables!$I$2:$I$20))/(MAX(Variables!$I$2:$I$20)-MIN(Variables!$I$2:$I$20))</f>
        <v>0.67647058823529416</v>
      </c>
      <c r="J15" s="2">
        <f>+(Variables!J15-MIN(Variables!$J$2:$J$20))/(MAX(Variables!$J$2:$J$20)-MIN(Variables!$J$2:$J$20))</f>
        <v>0</v>
      </c>
      <c r="K15" s="2">
        <f>+(Variables!K15-MIN(Variables!$K$2:$K$20))/(MAX(Variables!$K$2:$K$20)-MIN(Variables!$K$2:$K$20))</f>
        <v>9.3457943925233641E-2</v>
      </c>
      <c r="L15" s="2">
        <f>+(Variables!L15-MIN(Variables!$L$2:$L$20))/(MAX(Variables!$L$2:$L$20)-MIN(Variables!$L$2:$L$20))</f>
        <v>1</v>
      </c>
      <c r="M15" s="2">
        <f>+(Variables!M15-MIN(Variables!$M$2:$M$20))/(MAX(Variables!$M$2:$M$20)-MIN(Variables!$M$2:$M$20))</f>
        <v>1</v>
      </c>
      <c r="N15" s="2">
        <f>+(Variables!N15-MIN(Variables!$N$2:$N$20))/(MAX(Variables!$N$2:$N$20)-MIN(Variables!$N$2:$N$20))</f>
        <v>7.8496511793460205E-2</v>
      </c>
      <c r="O15" s="2">
        <f>+(Variables!O15-MIN(Variables!$O$2:$O$20))/(MAX(Variables!$O$2:$O$20)-MIN(Variables!$O$2:$O$20))</f>
        <v>0.10276354319180088</v>
      </c>
      <c r="P15" s="2">
        <f>+(Variables!P15-MIN(Variables!$P$2:$P$20))/(MAX(Variables!$P$2:$P$20)-MIN(Variables!$P$2:$P$20))</f>
        <v>0.15101911500686452</v>
      </c>
      <c r="Q15" s="2">
        <f>+(Variables!Q15-MIN(Variables!$Q$2:$Q$20))/(MAX(Variables!$Q$2:$Q$20)-MIN(Variables!$Q$2:$Q$20))</f>
        <v>0.13674450439141106</v>
      </c>
      <c r="R15" s="2">
        <f>+(Variables!R15-MIN(Variables!$R$2:$R$20))/(MAX(Variables!$R$2:$R$20)-MIN(Variables!$R$2:$R$20))</f>
        <v>0.53583617747440271</v>
      </c>
      <c r="S15" s="2">
        <f>+(Variables!T15-MIN(Variables!$S$2:$T$20))/(MAX(Variables!$T$2:$T$20)-MIN(Variables!$T$2:$T$20))</f>
        <v>0.21082552221863696</v>
      </c>
      <c r="T15" s="2">
        <f>+(Variables!U15-MIN(Variables!$U$2:$U$20))/(MAX(Variables!$U$2:$U$20)-MIN(Variables!$U$2:$U$20))</f>
        <v>0.84308303018985886</v>
      </c>
      <c r="U15" s="2">
        <f>+(Variables!V15-MIN(Variables!$V$2:$V$20))/(MAX(Variables!$V$2:$V$20)-MIN(Variables!$V$2:$V$20))</f>
        <v>0.45454545454545453</v>
      </c>
      <c r="V15" s="2">
        <f>+(Variables!W15-MIN(Variables!$W$2:$W$20))/(MAX(Variables!$W$2:$W$20)-MIN(Variables!$W$2:$W$20))</f>
        <v>0.25606788445736678</v>
      </c>
      <c r="W15" s="38">
        <v>2.08</v>
      </c>
    </row>
    <row r="16" spans="1:23" x14ac:dyDescent="0.3">
      <c r="A16" s="4">
        <v>15</v>
      </c>
      <c r="B16" s="35" t="s">
        <v>0</v>
      </c>
      <c r="C16" s="2">
        <f>+(Variables!C16-MIN(Variables!$C$2:$C$20))/(MAX(Variables!$C$2:$C$20)-MIN(Variables!$C$2:$C$20))</f>
        <v>0.32337874763736929</v>
      </c>
      <c r="D16" s="2">
        <f>+(Variables!D16-MIN(Variables!$D$2:$D$20))/(MAX(Variables!$D$2:$D$20)-MIN(Variables!$D$2:$D$20))</f>
        <v>0.29280742296583778</v>
      </c>
      <c r="E16" s="2">
        <f>+(Variables!E16-MIN(Variables!$E$2:$E$20))/(MAX(Variables!$E$2:$E$20)-MIN(Variables!$E$2:$E$20))</f>
        <v>0.20385117237167369</v>
      </c>
      <c r="F16" s="2">
        <f>+(Variables!F16-MIN(Variables!$F$2:$F$20))/(MAX(Variables!$F$2:$F$20)-MIN(Variables!$F$2:$F$20))</f>
        <v>5.1380924335885432E-2</v>
      </c>
      <c r="G16" s="2">
        <f>+(Variables!G16-MIN(Variables!$G$2:$G$20))/(MAX(Variables!$G$2:$G$20)-MIN(Variables!$G$2:$G$20))</f>
        <v>0.22221134941457849</v>
      </c>
      <c r="H16" s="2">
        <f>+(Variables!H16-MIN(Variables!$H$2:$H$20))/(MAX(Variables!$H$2:$H$20)-MIN(Variables!$H$2:$H$20))</f>
        <v>0.93068729138495776</v>
      </c>
      <c r="I16" s="2">
        <f>+(Variables!I16-MIN(Variables!$I$2:$I$20))/(MAX(Variables!$I$2:$I$20)-MIN(Variables!$I$2:$I$20))</f>
        <v>0.29411764705882354</v>
      </c>
      <c r="J16" s="2">
        <f>+(Variables!J16-MIN(Variables!$J$2:$J$20))/(MAX(Variables!$J$2:$J$20)-MIN(Variables!$J$2:$J$20))</f>
        <v>0.24427480916030531</v>
      </c>
      <c r="K16" s="2">
        <f>+(Variables!K16-MIN(Variables!$K$2:$K$20))/(MAX(Variables!$K$2:$K$20)-MIN(Variables!$K$2:$K$20))</f>
        <v>3.7383177570093462E-2</v>
      </c>
      <c r="L16" s="2">
        <f>+(Variables!L16-MIN(Variables!$L$2:$L$20))/(MAX(Variables!$L$2:$L$20)-MIN(Variables!$L$2:$L$20))</f>
        <v>0.32376247957270332</v>
      </c>
      <c r="M16" s="2">
        <f>+(Variables!M16-MIN(Variables!$M$2:$M$20))/(MAX(Variables!$M$2:$M$20)-MIN(Variables!$M$2:$M$20))</f>
        <v>0.10774518295623477</v>
      </c>
      <c r="N16" s="2">
        <f>+(Variables!N16-MIN(Variables!$N$2:$N$20))/(MAX(Variables!$N$2:$N$20)-MIN(Variables!$N$2:$N$20))</f>
        <v>9.87613307389303E-2</v>
      </c>
      <c r="O16" s="2">
        <f>+(Variables!O16-MIN(Variables!$O$2:$O$20))/(MAX(Variables!$O$2:$O$20)-MIN(Variables!$O$2:$O$20))</f>
        <v>0.39696193265007318</v>
      </c>
      <c r="P16" s="2">
        <f>+(Variables!P16-MIN(Variables!$P$2:$P$20))/(MAX(Variables!$P$2:$P$20)-MIN(Variables!$P$2:$P$20))</f>
        <v>5.6774738620762488E-2</v>
      </c>
      <c r="Q16" s="2">
        <f>+(Variables!Q16-MIN(Variables!$Q$2:$Q$20))/(MAX(Variables!$Q$2:$Q$20)-MIN(Variables!$Q$2:$Q$20))</f>
        <v>0.34914568649094802</v>
      </c>
      <c r="R16" s="2">
        <f>+(Variables!R16-MIN(Variables!$R$2:$R$20))/(MAX(Variables!$R$2:$R$20)-MIN(Variables!$R$2:$R$20))</f>
        <v>0.28327645051194539</v>
      </c>
      <c r="S16" s="2">
        <f>+(Variables!T16-MIN(Variables!$S$2:$T$20))/(MAX(Variables!$T$2:$T$20)-MIN(Variables!$T$2:$T$20))</f>
        <v>5.2435460297051616E-2</v>
      </c>
      <c r="T16" s="2">
        <f>+(Variables!U16-MIN(Variables!$U$2:$U$20))/(MAX(Variables!$U$2:$U$20)-MIN(Variables!$U$2:$U$20))</f>
        <v>0.94275346190932729</v>
      </c>
      <c r="U16" s="2">
        <f>+(Variables!V16-MIN(Variables!$V$2:$V$20))/(MAX(Variables!$V$2:$V$20)-MIN(Variables!$V$2:$V$20))</f>
        <v>0.51515151515151525</v>
      </c>
      <c r="V16" s="2">
        <f>+(Variables!W16-MIN(Variables!$W$2:$W$20))/(MAX(Variables!$W$2:$W$20)-MIN(Variables!$W$2:$W$20))</f>
        <v>8.8821819101194618E-2</v>
      </c>
      <c r="W16" s="38">
        <v>1.85</v>
      </c>
    </row>
    <row r="17" spans="1:24" x14ac:dyDescent="0.3">
      <c r="A17" s="4">
        <v>16</v>
      </c>
      <c r="B17" s="35" t="s">
        <v>17</v>
      </c>
      <c r="C17" s="2">
        <f>+(Variables!C17-MIN(Variables!$C$2:$C$20))/(MAX(Variables!$C$2:$C$20)-MIN(Variables!$C$2:$C$20))</f>
        <v>0.21417969689261074</v>
      </c>
      <c r="D17" s="2">
        <f>+(Variables!D17-MIN(Variables!$D$2:$D$20))/(MAX(Variables!$D$2:$D$20)-MIN(Variables!$D$2:$D$20))</f>
        <v>0.38151597429497514</v>
      </c>
      <c r="E17" s="2">
        <f>+(Variables!E17-MIN(Variables!$E$2:$E$20))/(MAX(Variables!$E$2:$E$20)-MIN(Variables!$E$2:$E$20))</f>
        <v>0.33857482705267622</v>
      </c>
      <c r="F17" s="2">
        <f>+(Variables!F17-MIN(Variables!$F$2:$F$20))/(MAX(Variables!$F$2:$F$20)-MIN(Variables!$F$2:$F$20))</f>
        <v>0.18548634574253742</v>
      </c>
      <c r="G17" s="2">
        <f>+(Variables!G17-MIN(Variables!$G$2:$G$20))/(MAX(Variables!$G$2:$G$20)-MIN(Variables!$G$2:$G$20))</f>
        <v>0.11416878007425671</v>
      </c>
      <c r="H17" s="2">
        <f>+(Variables!H17-MIN(Variables!$H$2:$H$20))/(MAX(Variables!$H$2:$H$20)-MIN(Variables!$H$2:$H$20))</f>
        <v>0.8798586524066605</v>
      </c>
      <c r="I17" s="2">
        <f>+(Variables!I17-MIN(Variables!$I$2:$I$20))/(MAX(Variables!$I$2:$I$20)-MIN(Variables!$I$2:$I$20))</f>
        <v>0.3235294117647059</v>
      </c>
      <c r="J17" s="2">
        <f>+(Variables!J17-MIN(Variables!$J$2:$J$20))/(MAX(Variables!$J$2:$J$20)-MIN(Variables!$J$2:$J$20))</f>
        <v>0.1755725190839694</v>
      </c>
      <c r="K17" s="2">
        <f>+(Variables!K17-MIN(Variables!$K$2:$K$20))/(MAX(Variables!$K$2:$K$20)-MIN(Variables!$K$2:$K$20))</f>
        <v>0.14953271028037385</v>
      </c>
      <c r="L17" s="2">
        <f>+(Variables!L17-MIN(Variables!$L$2:$L$20))/(MAX(Variables!$L$2:$L$20)-MIN(Variables!$L$2:$L$20))</f>
        <v>0.19126088984488998</v>
      </c>
      <c r="M17" s="2">
        <f>+(Variables!M17-MIN(Variables!$M$2:$M$20))/(MAX(Variables!$M$2:$M$20)-MIN(Variables!$M$2:$M$20))</f>
        <v>0.17630512523819211</v>
      </c>
      <c r="N17" s="2">
        <f>+(Variables!N17-MIN(Variables!$N$2:$N$20))/(MAX(Variables!$N$2:$N$20)-MIN(Variables!$N$2:$N$20))</f>
        <v>5.7140145223292686E-2</v>
      </c>
      <c r="O17" s="2">
        <f>+(Variables!O17-MIN(Variables!$O$2:$O$20))/(MAX(Variables!$O$2:$O$20)-MIN(Variables!$O$2:$O$20))</f>
        <v>0</v>
      </c>
      <c r="P17" s="2">
        <f>+(Variables!P17-MIN(Variables!$P$2:$P$20))/(MAX(Variables!$P$2:$P$20)-MIN(Variables!$P$2:$P$20))</f>
        <v>0.11819621924173619</v>
      </c>
      <c r="Q17" s="2">
        <f>+(Variables!Q17-MIN(Variables!$Q$2:$Q$20))/(MAX(Variables!$Q$2:$Q$20)-MIN(Variables!$Q$2:$Q$20))</f>
        <v>0.13148430442373971</v>
      </c>
      <c r="R17" s="2">
        <f>+(Variables!R17-MIN(Variables!$R$2:$R$20))/(MAX(Variables!$R$2:$R$20)-MIN(Variables!$R$2:$R$20))</f>
        <v>0.25597269624573377</v>
      </c>
      <c r="S17" s="2">
        <f>+(Variables!T17-MIN(Variables!$S$2:$T$20))/(MAX(Variables!$T$2:$T$20)-MIN(Variables!$T$2:$T$20))</f>
        <v>0.99874029491007377</v>
      </c>
      <c r="T17" s="2">
        <f>+(Variables!U17-MIN(Variables!$U$2:$U$20))/(MAX(Variables!$U$2:$U$20)-MIN(Variables!$U$2:$U$20))</f>
        <v>0.96255481739317084</v>
      </c>
      <c r="U17" s="2">
        <f>+(Variables!V17-MIN(Variables!$V$2:$V$20))/(MAX(Variables!$V$2:$V$20)-MIN(Variables!$V$2:$V$20))</f>
        <v>0.39393939393939398</v>
      </c>
      <c r="V17" s="2">
        <f>+(Variables!W17-MIN(Variables!$W$2:$W$20))/(MAX(Variables!$W$2:$W$20)-MIN(Variables!$W$2:$W$20))</f>
        <v>0.33453953605966752</v>
      </c>
      <c r="W17" s="38">
        <v>3.22</v>
      </c>
    </row>
    <row r="18" spans="1:24" x14ac:dyDescent="0.3">
      <c r="A18" s="4">
        <v>17</v>
      </c>
      <c r="B18" s="35" t="s">
        <v>18</v>
      </c>
      <c r="C18" s="2">
        <f>+(Variables!C18-MIN(Variables!$C$2:$C$20))/(MAX(Variables!$C$2:$C$20)-MIN(Variables!$C$2:$C$20))</f>
        <v>0.42809320354981312</v>
      </c>
      <c r="D18" s="2">
        <f>+(Variables!D18-MIN(Variables!$D$2:$D$20))/(MAX(Variables!$D$2:$D$20)-MIN(Variables!$D$2:$D$20))</f>
        <v>0.50307859669304755</v>
      </c>
      <c r="E18" s="2">
        <f>+(Variables!E18-MIN(Variables!$E$2:$E$20))/(MAX(Variables!$E$2:$E$20)-MIN(Variables!$E$2:$E$20))</f>
        <v>0.5166062125906371</v>
      </c>
      <c r="F18" s="2">
        <f>+(Variables!F18-MIN(Variables!$F$2:$F$20))/(MAX(Variables!$F$2:$F$20)-MIN(Variables!$F$2:$F$20))</f>
        <v>0</v>
      </c>
      <c r="G18" s="2">
        <f>+(Variables!G18-MIN(Variables!$G$2:$G$20))/(MAX(Variables!$G$2:$G$20)-MIN(Variables!$G$2:$G$20))</f>
        <v>0.6746235602832098</v>
      </c>
      <c r="H18" s="2">
        <f>+(Variables!H18-MIN(Variables!$H$2:$H$20))/(MAX(Variables!$H$2:$H$20)-MIN(Variables!$H$2:$H$20))</f>
        <v>0.68895793333536226</v>
      </c>
      <c r="I18" s="2">
        <f>+(Variables!I18-MIN(Variables!$I$2:$I$20))/(MAX(Variables!$I$2:$I$20)-MIN(Variables!$I$2:$I$20))</f>
        <v>0.41176470588235292</v>
      </c>
      <c r="J18" s="2">
        <f>+(Variables!J18-MIN(Variables!$J$2:$J$20))/(MAX(Variables!$J$2:$J$20)-MIN(Variables!$J$2:$J$20))</f>
        <v>1</v>
      </c>
      <c r="K18" s="2">
        <f>+(Variables!K18-MIN(Variables!$K$2:$K$20))/(MAX(Variables!$K$2:$K$20)-MIN(Variables!$K$2:$K$20))</f>
        <v>0</v>
      </c>
      <c r="L18" s="2">
        <f>+(Variables!L18-MIN(Variables!$L$2:$L$20))/(MAX(Variables!$L$2:$L$20)-MIN(Variables!$L$2:$L$20))</f>
        <v>0.65692255717002779</v>
      </c>
      <c r="M18" s="2">
        <f>+(Variables!M18-MIN(Variables!$M$2:$M$20))/(MAX(Variables!$M$2:$M$20)-MIN(Variables!$M$2:$M$20))</f>
        <v>0.39725057820970389</v>
      </c>
      <c r="N18" s="2">
        <f>+(Variables!N18-MIN(Variables!$N$2:$N$20))/(MAX(Variables!$N$2:$N$20)-MIN(Variables!$N$2:$N$20))</f>
        <v>1</v>
      </c>
      <c r="O18" s="2">
        <f>+(Variables!O18-MIN(Variables!$O$2:$O$20))/(MAX(Variables!$O$2:$O$20)-MIN(Variables!$O$2:$O$20))</f>
        <v>0</v>
      </c>
      <c r="P18" s="2">
        <f>+(Variables!P18-MIN(Variables!$P$2:$P$20))/(MAX(Variables!$P$2:$P$20)-MIN(Variables!$P$2:$P$20))</f>
        <v>0.61246171718238474</v>
      </c>
      <c r="Q18" s="2">
        <f>+(Variables!Q18-MIN(Variables!$Q$2:$Q$20))/(MAX(Variables!$Q$2:$Q$20)-MIN(Variables!$Q$2:$Q$20))</f>
        <v>1</v>
      </c>
      <c r="R18" s="2">
        <f>+(Variables!R18-MIN(Variables!$R$2:$R$20))/(MAX(Variables!$R$2:$R$20)-MIN(Variables!$R$2:$R$20))</f>
        <v>1</v>
      </c>
      <c r="S18" s="2">
        <f>+(Variables!T18-MIN(Variables!$S$2:$T$20))/(MAX(Variables!$T$2:$T$20)-MIN(Variables!$T$2:$T$20))</f>
        <v>0.63582308133745413</v>
      </c>
      <c r="T18" s="2">
        <f>+(Variables!U18-MIN(Variables!$U$2:$U$20))/(MAX(Variables!$U$2:$U$20)-MIN(Variables!$U$2:$U$20))</f>
        <v>1</v>
      </c>
      <c r="U18" s="2">
        <f>+(Variables!V18-MIN(Variables!$V$2:$V$20))/(MAX(Variables!$V$2:$V$20)-MIN(Variables!$V$2:$V$20))</f>
        <v>1</v>
      </c>
      <c r="V18" s="2">
        <f>+(Variables!W18-MIN(Variables!$W$2:$W$20))/(MAX(Variables!$W$2:$W$20)-MIN(Variables!$W$2:$W$20))</f>
        <v>0</v>
      </c>
      <c r="W18" s="38">
        <v>1.32</v>
      </c>
    </row>
    <row r="19" spans="1:24" x14ac:dyDescent="0.3">
      <c r="A19" s="4">
        <v>18</v>
      </c>
      <c r="B19" s="35" t="s">
        <v>19</v>
      </c>
      <c r="C19" s="2">
        <f>+(Variables!C19-MIN(Variables!$C$2:$C$20))/(MAX(Variables!$C$2:$C$20)-MIN(Variables!$C$2:$C$20))</f>
        <v>0.63938358090737413</v>
      </c>
      <c r="D19" s="2">
        <f>+(Variables!D19-MIN(Variables!$D$2:$D$20))/(MAX(Variables!$D$2:$D$20)-MIN(Variables!$D$2:$D$20))</f>
        <v>0.80452034844323628</v>
      </c>
      <c r="E19" s="2">
        <f>+(Variables!E19-MIN(Variables!$E$2:$E$20))/(MAX(Variables!$E$2:$E$20)-MIN(Variables!$E$2:$E$20))</f>
        <v>0.78455701909279385</v>
      </c>
      <c r="F19" s="2">
        <f>+(Variables!F19-MIN(Variables!$F$2:$F$20))/(MAX(Variables!$F$2:$F$20)-MIN(Variables!$F$2:$F$20))</f>
        <v>0.28898127770372894</v>
      </c>
      <c r="G19" s="2">
        <f>+(Variables!G19-MIN(Variables!$G$2:$G$20))/(MAX(Variables!$G$2:$G$20)-MIN(Variables!$G$2:$G$20))</f>
        <v>0.32741339829000571</v>
      </c>
      <c r="H19" s="2">
        <f>+(Variables!H19-MIN(Variables!$H$2:$H$20))/(MAX(Variables!$H$2:$H$20)-MIN(Variables!$H$2:$H$20))</f>
        <v>1</v>
      </c>
      <c r="I19" s="2">
        <f>+(Variables!I19-MIN(Variables!$I$2:$I$20))/(MAX(Variables!$I$2:$I$20)-MIN(Variables!$I$2:$I$20))</f>
        <v>0.26470588235294118</v>
      </c>
      <c r="J19" s="2">
        <f>+(Variables!J19-MIN(Variables!$J$2:$J$20))/(MAX(Variables!$J$2:$J$20)-MIN(Variables!$J$2:$J$20))</f>
        <v>0.44274809160305334</v>
      </c>
      <c r="K19" s="2">
        <f>+(Variables!K19-MIN(Variables!$K$2:$K$20))/(MAX(Variables!$K$2:$K$20)-MIN(Variables!$K$2:$K$20))</f>
        <v>0.33644859813084116</v>
      </c>
      <c r="L19" s="2">
        <f>+(Variables!L19-MIN(Variables!$L$2:$L$20))/(MAX(Variables!$L$2:$L$20)-MIN(Variables!$L$2:$L$20))</f>
        <v>5.7477660231953415E-2</v>
      </c>
      <c r="M19" s="2">
        <f>+(Variables!M19-MIN(Variables!$M$2:$M$20))/(MAX(Variables!$M$2:$M$20)-MIN(Variables!$M$2:$M$20))</f>
        <v>6.9149657275417636E-2</v>
      </c>
      <c r="N19" s="2">
        <f>+(Variables!N19-MIN(Variables!$N$2:$N$20))/(MAX(Variables!$N$2:$N$20)-MIN(Variables!$N$2:$N$20))</f>
        <v>0.10455127900906461</v>
      </c>
      <c r="O19" s="2">
        <f>+(Variables!O19-MIN(Variables!$O$2:$O$20))/(MAX(Variables!$O$2:$O$20)-MIN(Variables!$O$2:$O$20))</f>
        <v>5.7924597364568085E-2</v>
      </c>
      <c r="P19" s="2">
        <f>+(Variables!P19-MIN(Variables!$P$2:$P$20))/(MAX(Variables!$P$2:$P$20)-MIN(Variables!$P$2:$P$20))</f>
        <v>0.51183863132326546</v>
      </c>
      <c r="Q19" s="2">
        <f>+(Variables!Q19-MIN(Variables!$Q$2:$Q$20))/(MAX(Variables!$Q$2:$Q$20)-MIN(Variables!$Q$2:$Q$20))</f>
        <v>0.14068678766669984</v>
      </c>
      <c r="R19" s="2">
        <f>+(Variables!R19-MIN(Variables!$R$2:$R$20))/(MAX(Variables!$R$2:$R$20)-MIN(Variables!$R$2:$R$20))</f>
        <v>0.32423208191126279</v>
      </c>
      <c r="S19" s="2">
        <f>+(Variables!T19-MIN(Variables!$S$2:$T$20))/(MAX(Variables!$T$2:$T$20)-MIN(Variables!$T$2:$T$20))</f>
        <v>0.31979908631297727</v>
      </c>
      <c r="T19" s="2">
        <f>+(Variables!U19-MIN(Variables!$U$2:$U$20))/(MAX(Variables!$U$2:$U$20)-MIN(Variables!$U$2:$U$20))</f>
        <v>0.72542096545049795</v>
      </c>
      <c r="U19" s="2">
        <f>+(Variables!V19-MIN(Variables!$V$2:$V$20))/(MAX(Variables!$V$2:$V$20)-MIN(Variables!$V$2:$V$20))</f>
        <v>0.51515151515151525</v>
      </c>
      <c r="V19" s="2">
        <f>+(Variables!W19-MIN(Variables!$W$2:$W$20))/(MAX(Variables!$W$2:$W$20)-MIN(Variables!$W$2:$W$20))</f>
        <v>0.18230516402250174</v>
      </c>
      <c r="W19" s="38">
        <v>6.41</v>
      </c>
    </row>
    <row r="20" spans="1:24" ht="15" thickBot="1" x14ac:dyDescent="0.35">
      <c r="A20" s="5">
        <v>19</v>
      </c>
      <c r="B20" s="6" t="s">
        <v>20</v>
      </c>
      <c r="C20" s="2">
        <f>+(Variables!C20-MIN(Variables!$C$2:$C$20))/(MAX(Variables!$C$2:$C$20)-MIN(Variables!$C$2:$C$20))</f>
        <v>0.84569153703949396</v>
      </c>
      <c r="D20" s="2">
        <f>+(Variables!D20-MIN(Variables!$D$2:$D$20))/(MAX(Variables!$D$2:$D$20)-MIN(Variables!$D$2:$D$20))</f>
        <v>0.98715430577963448</v>
      </c>
      <c r="E20" s="2">
        <f>+(Variables!E20-MIN(Variables!$E$2:$E$20))/(MAX(Variables!$E$2:$E$20)-MIN(Variables!$E$2:$E$20))</f>
        <v>1</v>
      </c>
      <c r="F20" s="2">
        <f>+(Variables!F20-MIN(Variables!$F$2:$F$20))/(MAX(Variables!$F$2:$F$20)-MIN(Variables!$F$2:$F$20))</f>
        <v>0.49378971513592262</v>
      </c>
      <c r="G20" s="2">
        <f>+(Variables!G20-MIN(Variables!$G$2:$G$20))/(MAX(Variables!$G$2:$G$20)-MIN(Variables!$G$2:$G$20))</f>
        <v>1</v>
      </c>
      <c r="H20" s="2">
        <f>+(Variables!H20-MIN(Variables!$H$2:$H$20))/(MAX(Variables!$H$2:$H$20)-MIN(Variables!$H$2:$H$20))</f>
        <v>0.83894167933190589</v>
      </c>
      <c r="I20" s="2">
        <f>+(Variables!I20-MIN(Variables!$I$2:$I$20))/(MAX(Variables!$I$2:$I$20)-MIN(Variables!$I$2:$I$20))</f>
        <v>0.44117647058823528</v>
      </c>
      <c r="J20" s="2">
        <f>+(Variables!J20-MIN(Variables!$J$2:$J$20))/(MAX(Variables!$J$2:$J$20)-MIN(Variables!$J$2:$J$20))</f>
        <v>0.70038167938931295</v>
      </c>
      <c r="K20" s="2">
        <f>+(Variables!K20-MIN(Variables!$K$2:$K$20))/(MAX(Variables!$K$2:$K$20)-MIN(Variables!$K$2:$K$20))</f>
        <v>0.94392523364485981</v>
      </c>
      <c r="L20" s="2">
        <f>+(Variables!L20-MIN(Variables!$L$2:$L$20))/(MAX(Variables!$L$2:$L$20)-MIN(Variables!$L$2:$L$20))</f>
        <v>5.5800117788460564E-2</v>
      </c>
      <c r="M20" s="2">
        <f>+(Variables!M20-MIN(Variables!$M$2:$M$20))/(MAX(Variables!$M$2:$M$20)-MIN(Variables!$M$2:$M$20))</f>
        <v>0.23004100689931725</v>
      </c>
      <c r="N20" s="2">
        <f>+(Variables!N20-MIN(Variables!$N$2:$N$20))/(MAX(Variables!$N$2:$N$20)-MIN(Variables!$N$2:$N$20))</f>
        <v>9.9663043994115144E-2</v>
      </c>
      <c r="O20" s="2">
        <f>+(Variables!O20-MIN(Variables!$O$2:$O$20))/(MAX(Variables!$O$2:$O$20)-MIN(Variables!$O$2:$O$20))</f>
        <v>0.94427159590043919</v>
      </c>
      <c r="P20" s="2">
        <f>+(Variables!P20-MIN(Variables!$P$2:$P$20))/(MAX(Variables!$P$2:$P$20)-MIN(Variables!$P$2:$P$20))</f>
        <v>0.72729960925124082</v>
      </c>
      <c r="Q20" s="2">
        <f>+(Variables!Q20-MIN(Variables!$Q$2:$Q$20))/(MAX(Variables!$Q$2:$Q$20)-MIN(Variables!$Q$2:$Q$20))</f>
        <v>0</v>
      </c>
      <c r="R20" s="2">
        <f>+(Variables!R20-MIN(Variables!$R$2:$R$20))/(MAX(Variables!$R$2:$R$20)-MIN(Variables!$R$2:$R$20))</f>
        <v>0.43686006825938567</v>
      </c>
      <c r="S20" s="2">
        <f>+(Variables!T20-MIN(Variables!$S$2:$T$20))/(MAX(Variables!$T$2:$T$20)-MIN(Variables!$T$2:$T$20))</f>
        <v>0.74946558648209127</v>
      </c>
      <c r="T20" s="2">
        <f>+(Variables!U20-MIN(Variables!$U$2:$U$20))/(MAX(Variables!$U$2:$U$20)-MIN(Variables!$U$2:$U$20))</f>
        <v>0.93749914048806926</v>
      </c>
      <c r="U20" s="2">
        <f>+(Variables!V20-MIN(Variables!$V$2:$V$20))/(MAX(Variables!$V$2:$V$20)-MIN(Variables!$V$2:$V$20))</f>
        <v>9.0909090909090912E-2</v>
      </c>
      <c r="V20" s="2">
        <f>+(Variables!W20-MIN(Variables!$W$2:$W$20))/(MAX(Variables!$W$2:$W$20)-MIN(Variables!$W$2:$W$20))</f>
        <v>0.21412995385879527</v>
      </c>
      <c r="W20" s="39">
        <v>11.61</v>
      </c>
      <c r="X20" t="s">
        <v>63</v>
      </c>
    </row>
    <row r="21" spans="1:24" ht="15" thickBot="1" x14ac:dyDescent="0.35">
      <c r="A21" s="43" t="s">
        <v>58</v>
      </c>
      <c r="B21" s="44">
        <v>1</v>
      </c>
      <c r="C21" s="65">
        <v>6</v>
      </c>
      <c r="D21" s="65">
        <v>4</v>
      </c>
      <c r="E21" s="65">
        <v>3</v>
      </c>
      <c r="F21" s="65">
        <v>1</v>
      </c>
      <c r="G21" s="65">
        <v>1</v>
      </c>
      <c r="H21" s="65">
        <v>3</v>
      </c>
      <c r="I21" s="65">
        <v>2</v>
      </c>
      <c r="J21" s="65">
        <v>2</v>
      </c>
      <c r="K21" s="65">
        <v>1</v>
      </c>
      <c r="L21" s="65">
        <v>7</v>
      </c>
      <c r="M21" s="65">
        <v>3</v>
      </c>
      <c r="N21" s="65">
        <v>3</v>
      </c>
      <c r="O21" s="65">
        <v>4</v>
      </c>
      <c r="P21" s="65">
        <v>1</v>
      </c>
      <c r="Q21" s="65">
        <v>1</v>
      </c>
      <c r="R21" s="65">
        <v>1</v>
      </c>
      <c r="S21" s="66">
        <v>2</v>
      </c>
      <c r="T21" s="66">
        <v>2</v>
      </c>
      <c r="U21" s="66">
        <v>1</v>
      </c>
      <c r="V21" s="66">
        <v>2</v>
      </c>
      <c r="W21" s="67">
        <v>50</v>
      </c>
      <c r="X21">
        <f>SUM(B21:W21)</f>
        <v>101</v>
      </c>
    </row>
    <row r="22" spans="1:24" ht="15" thickBot="1" x14ac:dyDescent="0.35">
      <c r="A22" s="45" t="s">
        <v>58</v>
      </c>
      <c r="B22" s="46">
        <v>2</v>
      </c>
      <c r="C22" s="68">
        <v>5.4</v>
      </c>
      <c r="D22" s="68">
        <v>3.4</v>
      </c>
      <c r="E22" s="68">
        <v>2.5</v>
      </c>
      <c r="F22" s="68">
        <v>0.8</v>
      </c>
      <c r="G22" s="68">
        <v>0.8</v>
      </c>
      <c r="H22" s="68">
        <v>1.7</v>
      </c>
      <c r="I22" s="68">
        <v>7</v>
      </c>
      <c r="J22" s="68">
        <v>7</v>
      </c>
      <c r="K22" s="68">
        <v>0.7</v>
      </c>
      <c r="L22" s="68">
        <v>7.1</v>
      </c>
      <c r="M22" s="68">
        <v>0.4</v>
      </c>
      <c r="N22" s="68">
        <v>0.4</v>
      </c>
      <c r="O22" s="68">
        <v>1.1000000000000001</v>
      </c>
      <c r="P22" s="68">
        <v>0.4</v>
      </c>
      <c r="Q22" s="68">
        <v>2.8</v>
      </c>
      <c r="R22" s="68">
        <v>2.8</v>
      </c>
      <c r="S22" s="68">
        <v>1.5</v>
      </c>
      <c r="T22" s="68">
        <v>1.5</v>
      </c>
      <c r="U22" s="68">
        <v>1.5</v>
      </c>
      <c r="V22" s="68">
        <v>1.3</v>
      </c>
      <c r="W22" s="69">
        <v>50.000000000000014</v>
      </c>
      <c r="X22" s="70">
        <f>SUM(C22:W22)</f>
        <v>100.1</v>
      </c>
    </row>
  </sheetData>
  <conditionalFormatting sqref="X21:X22">
    <cfRule type="cellIs" dxfId="0" priority="1" operator="greaterThan">
      <formula>100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1A234-7C3D-4647-85EA-DCD36B3EF90E}">
  <dimension ref="A1:X22"/>
  <sheetViews>
    <sheetView tabSelected="1" topLeftCell="D1" zoomScale="132" zoomScaleNormal="130" workbookViewId="0">
      <selection activeCell="F2" sqref="F2"/>
    </sheetView>
  </sheetViews>
  <sheetFormatPr baseColWidth="10" defaultRowHeight="14.4" x14ac:dyDescent="0.3"/>
  <cols>
    <col min="1" max="4" width="15.6640625" customWidth="1"/>
    <col min="5" max="5" width="16.5546875" customWidth="1"/>
    <col min="6" max="7" width="16.6640625" customWidth="1"/>
    <col min="8" max="8" width="15.5546875" customWidth="1"/>
    <col min="9" max="12" width="11.44140625" hidden="1" customWidth="1"/>
    <col min="13" max="13" width="11.44140625" customWidth="1"/>
    <col min="14" max="14" width="25.88671875" customWidth="1"/>
    <col min="15" max="19" width="14.6640625" customWidth="1"/>
    <col min="20" max="21" width="14.109375" customWidth="1"/>
    <col min="22" max="22" width="12.5546875" customWidth="1"/>
    <col min="23" max="24" width="13.109375" customWidth="1"/>
  </cols>
  <sheetData>
    <row r="1" spans="1:24" ht="99" customHeight="1" thickBot="1" x14ac:dyDescent="0.35">
      <c r="A1" s="10" t="s">
        <v>1</v>
      </c>
      <c r="B1" s="11" t="s">
        <v>2</v>
      </c>
      <c r="C1" s="12" t="s">
        <v>48</v>
      </c>
      <c r="D1" s="12" t="s">
        <v>49</v>
      </c>
      <c r="E1" s="12" t="s">
        <v>47</v>
      </c>
      <c r="F1" s="71" t="s">
        <v>46</v>
      </c>
      <c r="G1" s="12" t="s">
        <v>59</v>
      </c>
      <c r="H1" s="13" t="s">
        <v>42</v>
      </c>
      <c r="I1" s="16" t="s">
        <v>21</v>
      </c>
      <c r="J1" s="17" t="s">
        <v>23</v>
      </c>
      <c r="K1" s="16" t="s">
        <v>24</v>
      </c>
      <c r="L1" s="16" t="s">
        <v>23</v>
      </c>
      <c r="N1" s="64">
        <v>6775</v>
      </c>
      <c r="O1" s="55" t="s">
        <v>50</v>
      </c>
      <c r="P1" s="12" t="s">
        <v>51</v>
      </c>
      <c r="Q1" s="12" t="s">
        <v>60</v>
      </c>
      <c r="R1" s="13" t="s">
        <v>43</v>
      </c>
      <c r="S1" s="55" t="s">
        <v>53</v>
      </c>
      <c r="T1" s="12" t="s">
        <v>54</v>
      </c>
      <c r="U1" s="13" t="s">
        <v>61</v>
      </c>
      <c r="V1" s="12" t="s">
        <v>55</v>
      </c>
      <c r="W1" s="12" t="s">
        <v>56</v>
      </c>
      <c r="X1" s="13" t="s">
        <v>62</v>
      </c>
    </row>
    <row r="2" spans="1:24" x14ac:dyDescent="0.3">
      <c r="A2" s="4">
        <v>1</v>
      </c>
      <c r="B2" s="35" t="s">
        <v>3</v>
      </c>
      <c r="C2" s="8">
        <f>+((Normalización!C2*Normalización!$C$21)+(Normalización!D2*Normalización!$D$21)+(Normalización!E2*Normalización!$E$21)+(Normalización!F2*Normalización!$F$21)+(Normalización!G2*Normalización!$G$21)+(Normalización!H2*Normalización!$H$21)+(Normalización!I2*Normalización!$I$21)+(Normalización!J2*Normalización!$J$21)+(Normalización!K2*Normalización!$K$21)+(Normalización!L2*Normalización!$L$21)+(Normalización!M2*Normalización!$M$21)+(Normalización!N2*Normalización!$N$21)+(Normalización!O2*Normalización!$O$21)+(Normalización!P2*Normalización!$P$21)+(Normalización!Q2*Normalización!$Q$21)+(Normalización!R2*Normalización!$R$21)+(Normalización!S2*Normalización!$S$21)+(Normalización!T2*Normalización!$T$21)+(Normalización!U2*Normalización!$U$21)+(Normalización!V2*Normalización!$V$21)+(Normalización!W2*Normalización!$W$21))/100</f>
        <v>2.2667298396797753</v>
      </c>
      <c r="D2" s="8">
        <f>+((Normalización!C2*Normalización!$C$22)+(Normalización!D2*Normalización!$D$22)+(Normalización!E2*Normalización!$E$22)+(Normalización!F2*Normalización!$F$22)+(Normalización!G2*Normalización!$G$22)+(Normalización!H2*Normalización!$H$22)+(Normalización!I2*Normalización!$I$22)+(Normalización!J2*Normalización!$J$22)+(Normalización!K2*Normalización!$K$22)+(Normalización!L2*Normalización!$L$22)+(Normalización!M2*Normalización!$M$22)+(Normalización!N2*Normalización!$N$22)+(Normalización!O2*Normalización!$O$22)+(Normalización!P2*Normalización!$P$22)+(Normalización!Q2*Normalización!$Q$22)+(Normalización!R2*Normalización!$R$22)+(Normalización!S2*Normalización!$S$22)+(Normalización!T2*Normalización!$T$22)+(Normalización!U2*Normalización!$U$22)+(Normalización!V2*Normalización!$V$22)+(Normalización!W2*Normalización!$W$22))/100</f>
        <v>2.2852984390814468</v>
      </c>
      <c r="E2" s="8">
        <f>+(C2*96.21)/SUM($C$2:$C$20)</f>
        <v>4.2426775084368824</v>
      </c>
      <c r="F2" s="72">
        <f>+(D2*96.21)/SUM($D$2:$D$20)</f>
        <v>4.2654380102984417</v>
      </c>
      <c r="G2" s="8">
        <v>3.1907314676226171</v>
      </c>
      <c r="H2" s="9">
        <v>4.4172311534248001</v>
      </c>
      <c r="I2" s="22">
        <v>4.3674835944214188</v>
      </c>
      <c r="J2" s="21">
        <f>+(I2-E2)/E2</f>
        <v>2.9416821272969743E-2</v>
      </c>
      <c r="K2" s="22">
        <v>4.448864495358313</v>
      </c>
      <c r="L2" s="22">
        <f>+(K2-E2)/E2</f>
        <v>4.8598317103152967E-2</v>
      </c>
      <c r="N2" s="4" t="s">
        <v>3</v>
      </c>
      <c r="O2" s="53">
        <f>+(E2/100)*$N$1</f>
        <v>287.4414011965988</v>
      </c>
      <c r="P2" s="78">
        <f>+(F2/100)*$N$1</f>
        <v>288.98342519771944</v>
      </c>
      <c r="Q2" s="47">
        <f>+(G2/100)*$N$1</f>
        <v>216.17205693143231</v>
      </c>
      <c r="R2" s="54">
        <f>+(H2/100)*$N$1</f>
        <v>299.26741064453017</v>
      </c>
      <c r="S2" s="51">
        <f>+O2-R2</f>
        <v>-11.826009447931369</v>
      </c>
      <c r="T2" s="48">
        <f>+P2-R2</f>
        <v>-10.283985446810732</v>
      </c>
      <c r="U2" s="52">
        <f>+Q2-R2</f>
        <v>-83.095353713097865</v>
      </c>
      <c r="V2" s="49">
        <f>+S2/R2</f>
        <v>-3.9516529455919623E-2</v>
      </c>
      <c r="W2" s="49">
        <f>+T2/R2</f>
        <v>-3.4363866832884282E-2</v>
      </c>
      <c r="X2" s="50">
        <f>+U2/R2</f>
        <v>-0.27766255448308241</v>
      </c>
    </row>
    <row r="3" spans="1:24" x14ac:dyDescent="0.3">
      <c r="A3" s="4">
        <v>2</v>
      </c>
      <c r="B3" s="35" t="s">
        <v>4</v>
      </c>
      <c r="C3" s="8">
        <f>+((Normalización!C3*Normalización!$C$21)+(Normalización!D3*Normalización!$D$21)+(Normalización!E3*Normalización!$E$21)+(Normalización!F3*Normalización!$F$21)+(Normalización!G3*Normalización!$G$21)+(Normalización!H3*Normalización!$H$21)+(Normalización!I3*Normalización!$I$21)+(Normalización!J3*Normalización!$J$21)+(Normalización!K3*Normalización!$K$21)+(Normalización!L3*Normalización!$L$21)+(Normalización!M3*Normalización!$M$21)+(Normalización!N3*Normalización!$N$21)+(Normalización!O3*Normalización!$O$21)+(Normalización!P3*Normalización!$P$21)+(Normalización!Q3*Normalización!$Q$21)+(Normalización!R3*Normalización!$R$21)+(Normalización!S3*Normalización!$S$21)+(Normalización!T3*Normalización!$T$21)+(Normalización!U3*Normalización!$U$21)+(Normalización!V3*Normalización!$V$21)+(Normalización!W3*Normalización!$W$21))/100</f>
        <v>1.153200064623257</v>
      </c>
      <c r="D3" s="8">
        <f>+((Normalización!C3*Normalización!$C$22)+(Normalización!D3*Normalización!$D$22)+(Normalización!E3*Normalización!$E$22)+(Normalización!F3*Normalización!$F$22)+(Normalización!G3*Normalización!$G$22)+(Normalización!H3*Normalización!$H$22)+(Normalización!I3*Normalización!$I$22)+(Normalización!J3*Normalización!$J$22)+(Normalización!K3*Normalización!$K$22)+(Normalización!L3*Normalización!$L$22)+(Normalización!M3*Normalización!$M$22)+(Normalización!N3*Normalización!$N$22)+(Normalización!O3*Normalización!$O$22)+(Normalización!P3*Normalización!$P$22)+(Normalización!Q3*Normalización!$Q$22)+(Normalización!R3*Normalización!$R$22)+(Normalización!S3*Normalización!$S$22)+(Normalización!T3*Normalización!$T$22)+(Normalización!U3*Normalización!$U$22)+(Normalización!V3*Normalización!$V$22)+(Normalización!W3*Normalización!$W$22))/100</f>
        <v>1.1818707305704381</v>
      </c>
      <c r="E3" s="8">
        <f t="shared" ref="E3:E20" si="0">+(C3*96.21)/SUM($C$2:$C$20)</f>
        <v>2.1584645383219758</v>
      </c>
      <c r="F3" s="72">
        <f t="shared" ref="F3:F20" si="1">+(D3*96.21)/SUM($D$2:$D$20)</f>
        <v>2.2059247279145713</v>
      </c>
      <c r="G3" s="8">
        <v>2.7517555073586117</v>
      </c>
      <c r="H3" s="9">
        <v>2.0546211804991219</v>
      </c>
      <c r="I3" s="22">
        <v>2.9559110367007571</v>
      </c>
      <c r="J3" s="21">
        <f t="shared" ref="J3:J21" si="2">+(I3-E3)/E3</f>
        <v>0.36945082220286496</v>
      </c>
      <c r="K3" s="22">
        <v>3.0078800223608542</v>
      </c>
      <c r="L3" s="22">
        <f t="shared" ref="L3:L20" si="3">+(K3-E3)/E3</f>
        <v>0.39352765308770243</v>
      </c>
      <c r="N3" s="4" t="s">
        <v>4</v>
      </c>
      <c r="O3" s="53">
        <f t="shared" ref="O3:O20" si="4">+(E3/100)*$N$1</f>
        <v>146.23597247131386</v>
      </c>
      <c r="P3" s="78">
        <f t="shared" ref="P3:P20" si="5">+(F3/100)*$N$1</f>
        <v>149.45140031621222</v>
      </c>
      <c r="Q3" s="47">
        <f t="shared" ref="Q3:Q20" si="6">+(G3/100)*$N$1</f>
        <v>186.43143562354595</v>
      </c>
      <c r="R3" s="54">
        <f t="shared" ref="R3:R20" si="7">+(H3/100)*$N$1</f>
        <v>139.2005849788155</v>
      </c>
      <c r="S3" s="51">
        <f t="shared" ref="S3:S20" si="8">+O3-R3</f>
        <v>7.0353874924983586</v>
      </c>
      <c r="T3" s="48">
        <f t="shared" ref="T3:T21" si="9">+P3-R3</f>
        <v>10.250815337396716</v>
      </c>
      <c r="U3" s="52">
        <f t="shared" ref="U3:U21" si="10">+Q3-R3</f>
        <v>47.230850644730452</v>
      </c>
      <c r="V3" s="49">
        <f t="shared" ref="V3:V21" si="11">+S3/R3</f>
        <v>5.0541364417175778E-2</v>
      </c>
      <c r="W3" s="49">
        <f t="shared" ref="W3:W19" si="12">+T3/R3</f>
        <v>7.3640605310363857E-2</v>
      </c>
      <c r="X3" s="50">
        <f t="shared" ref="X3:X21" si="13">+U3/R3</f>
        <v>0.33930066207637249</v>
      </c>
    </row>
    <row r="4" spans="1:24" x14ac:dyDescent="0.3">
      <c r="A4" s="4">
        <v>3</v>
      </c>
      <c r="B4" s="35" t="s">
        <v>5</v>
      </c>
      <c r="C4" s="8">
        <f>+((Normalización!C4*Normalización!$C$21)+(Normalización!D4*Normalización!$D$21)+(Normalización!E4*Normalización!$E$21)+(Normalización!F4*Normalización!$F$21)+(Normalización!G4*Normalización!$G$21)+(Normalización!H4*Normalización!$H$21)+(Normalización!I4*Normalización!$I$21)+(Normalización!J4*Normalización!$J$21)+(Normalización!K4*Normalización!$K$21)+(Normalización!L4*Normalización!$L$21)+(Normalización!M4*Normalización!$M$21)+(Normalización!N4*Normalización!$N$21)+(Normalización!O4*Normalización!$O$21)+(Normalización!P4*Normalización!$P$21)+(Normalización!Q4*Normalización!$Q$21)+(Normalización!R4*Normalización!$R$21)+(Normalización!S4*Normalización!$S$21)+(Normalización!T4*Normalización!$T$21)+(Normalización!U4*Normalización!$U$21)+(Normalización!V4*Normalización!$V$21)+(Normalización!W4*Normalización!$W$21))/100</f>
        <v>1.7650593316845855</v>
      </c>
      <c r="D4" s="8">
        <f>+((Normalización!C4*Normalización!$C$22)+(Normalización!D4*Normalización!$D$22)+(Normalización!E4*Normalización!$E$22)+(Normalización!F4*Normalización!$F$22)+(Normalización!G4*Normalización!$G$22)+(Normalización!H4*Normalización!$H$22)+(Normalización!I4*Normalización!$I$22)+(Normalización!J4*Normalización!$J$22)+(Normalización!K4*Normalización!$K$22)+(Normalización!L4*Normalización!$L$22)+(Normalización!M4*Normalización!$M$22)+(Normalización!N4*Normalización!$N$22)+(Normalización!O4*Normalización!$O$22)+(Normalización!P4*Normalización!$P$22)+(Normalización!Q4*Normalización!$Q$22)+(Normalización!R4*Normalización!$R$22)+(Normalización!S4*Normalización!$S$22)+(Normalización!T4*Normalización!$T$22)+(Normalización!U4*Normalización!$U$22)+(Normalización!V4*Normalización!$V$22)+(Normalización!W4*Normalización!$W$22))/100</f>
        <v>1.7660960914704489</v>
      </c>
      <c r="E4" s="8">
        <f t="shared" si="0"/>
        <v>3.3036921279744349</v>
      </c>
      <c r="F4" s="73">
        <f t="shared" si="1"/>
        <v>3.2963630786994504</v>
      </c>
      <c r="G4" s="8">
        <v>5.8896736880263951</v>
      </c>
      <c r="H4" s="9">
        <v>3.0523034325929159</v>
      </c>
      <c r="I4" s="22">
        <v>3.2673322526378188</v>
      </c>
      <c r="J4" s="21">
        <f t="shared" si="2"/>
        <v>-1.1005830424915876E-2</v>
      </c>
      <c r="K4" s="22">
        <v>3.25579155797285</v>
      </c>
      <c r="L4" s="22">
        <f t="shared" si="3"/>
        <v>-1.4499102260764762E-2</v>
      </c>
      <c r="N4" s="4" t="s">
        <v>5</v>
      </c>
      <c r="O4" s="53">
        <f t="shared" si="4"/>
        <v>223.82514167026798</v>
      </c>
      <c r="P4" s="78">
        <f t="shared" si="5"/>
        <v>223.32859858188777</v>
      </c>
      <c r="Q4" s="47">
        <f t="shared" si="6"/>
        <v>399.02539236378828</v>
      </c>
      <c r="R4" s="54">
        <f t="shared" si="7"/>
        <v>206.79355755817005</v>
      </c>
      <c r="S4" s="51">
        <f t="shared" si="8"/>
        <v>17.031584112097931</v>
      </c>
      <c r="T4" s="48">
        <f t="shared" si="9"/>
        <v>16.535041023717724</v>
      </c>
      <c r="U4" s="52">
        <f t="shared" si="10"/>
        <v>192.23183480561823</v>
      </c>
      <c r="V4" s="49">
        <f t="shared" si="11"/>
        <v>8.2360322600026001E-2</v>
      </c>
      <c r="W4" s="49">
        <f t="shared" si="12"/>
        <v>7.9959169032944824E-2</v>
      </c>
      <c r="X4" s="50">
        <f t="shared" si="13"/>
        <v>0.92958328622759112</v>
      </c>
    </row>
    <row r="5" spans="1:24" x14ac:dyDescent="0.3">
      <c r="A5" s="4">
        <v>4</v>
      </c>
      <c r="B5" s="35" t="s">
        <v>6</v>
      </c>
      <c r="C5" s="8">
        <f>+((Normalización!C5*Normalización!$C$21)+(Normalización!D5*Normalización!$D$21)+(Normalización!E5*Normalización!$E$21)+(Normalización!F5*Normalización!$F$21)+(Normalización!G5*Normalización!$G$21)+(Normalización!H5*Normalización!$H$21)+(Normalización!I5*Normalización!$I$21)+(Normalización!J5*Normalización!$J$21)+(Normalización!K5*Normalización!$K$21)+(Normalización!L5*Normalización!$L$21)+(Normalización!M5*Normalización!$M$21)+(Normalización!N5*Normalización!$N$21)+(Normalización!O5*Normalización!$O$21)+(Normalización!P5*Normalización!$P$21)+(Normalización!Q5*Normalización!$Q$21)+(Normalización!R5*Normalización!$R$21)+(Normalización!S5*Normalización!$S$21)+(Normalización!T5*Normalización!$T$21)+(Normalización!U5*Normalización!$U$21)+(Normalización!V5*Normalización!$V$21)+(Normalización!W5*Normalización!$W$21))/100</f>
        <v>3.8267331390914503</v>
      </c>
      <c r="D5" s="8">
        <f>+((Normalización!C5*Normalización!$C$22)+(Normalización!D5*Normalización!$D$22)+(Normalización!E5*Normalización!$E$22)+(Normalización!F5*Normalización!$F$22)+(Normalización!G5*Normalización!$G$22)+(Normalización!H5*Normalización!$H$22)+(Normalización!I5*Normalización!$I$22)+(Normalización!J5*Normalización!$J$22)+(Normalización!K5*Normalización!$K$22)+(Normalización!L5*Normalización!$L$22)+(Normalización!M5*Normalización!$M$22)+(Normalización!N5*Normalización!$N$22)+(Normalización!O5*Normalización!$O$22)+(Normalización!P5*Normalización!$P$22)+(Normalización!Q5*Normalización!$Q$22)+(Normalización!R5*Normalización!$R$22)+(Normalización!S5*Normalización!$S$22)+(Normalización!T5*Normalización!$T$22)+(Normalización!U5*Normalización!$U$22)+(Normalización!V5*Normalización!$V$22)+(Normalización!W5*Normalización!$W$22))/100</f>
        <v>3.8274132100191514</v>
      </c>
      <c r="E5" s="8">
        <f t="shared" si="0"/>
        <v>7.1625627085347743</v>
      </c>
      <c r="F5" s="72">
        <f t="shared" si="1"/>
        <v>7.1437469644866045</v>
      </c>
      <c r="G5" s="8">
        <v>6.2540414759721923</v>
      </c>
      <c r="H5" s="9">
        <v>7.3108631804479636</v>
      </c>
      <c r="I5" s="22">
        <v>5.4992217704713537</v>
      </c>
      <c r="J5" s="21">
        <f t="shared" si="2"/>
        <v>-0.23222706812485075</v>
      </c>
      <c r="K5" s="22">
        <v>5.2944336124037745</v>
      </c>
      <c r="L5" s="22">
        <f t="shared" si="3"/>
        <v>-0.26081853271664518</v>
      </c>
      <c r="N5" s="4" t="s">
        <v>6</v>
      </c>
      <c r="O5" s="53">
        <f t="shared" si="4"/>
        <v>485.26362350323092</v>
      </c>
      <c r="P5" s="78">
        <f t="shared" si="5"/>
        <v>483.98885684396743</v>
      </c>
      <c r="Q5" s="47">
        <f t="shared" si="6"/>
        <v>423.71130999711608</v>
      </c>
      <c r="R5" s="54">
        <f t="shared" si="7"/>
        <v>495.31098047534948</v>
      </c>
      <c r="S5" s="51">
        <f t="shared" si="8"/>
        <v>-10.047356972118564</v>
      </c>
      <c r="T5" s="48">
        <f t="shared" si="9"/>
        <v>-11.322123631382055</v>
      </c>
      <c r="U5" s="52">
        <f t="shared" si="10"/>
        <v>-71.599670478233406</v>
      </c>
      <c r="V5" s="49">
        <f t="shared" si="11"/>
        <v>-2.0284946969025653E-2</v>
      </c>
      <c r="W5" s="49">
        <f t="shared" si="12"/>
        <v>-2.2858616258650724E-2</v>
      </c>
      <c r="X5" s="50">
        <f t="shared" si="13"/>
        <v>-0.14455498323400637</v>
      </c>
    </row>
    <row r="6" spans="1:24" x14ac:dyDescent="0.3">
      <c r="A6" s="4">
        <v>5</v>
      </c>
      <c r="B6" s="35" t="s">
        <v>7</v>
      </c>
      <c r="C6" s="8">
        <f>+((Normalización!C6*Normalización!$C$21)+(Normalización!D6*Normalización!$D$21)+(Normalización!E6*Normalización!$E$21)+(Normalización!F6*Normalización!$F$21)+(Normalización!G6*Normalización!$G$21)+(Normalización!H6*Normalización!$H$21)+(Normalización!I6*Normalización!$I$21)+(Normalización!J6*Normalización!$J$21)+(Normalización!K6*Normalización!$K$21)+(Normalización!L6*Normalización!$L$21)+(Normalización!M6*Normalización!$M$21)+(Normalización!N6*Normalización!$N$21)+(Normalización!O6*Normalización!$O$21)+(Normalización!P6*Normalización!$P$21)+(Normalización!Q6*Normalización!$Q$21)+(Normalización!R6*Normalización!$R$21)+(Normalización!S6*Normalización!$S$21)+(Normalización!T6*Normalización!$T$21)+(Normalización!U6*Normalización!$U$21)+(Normalización!V6*Normalización!$V$21)+(Normalización!W6*Normalización!$W$21))/100</f>
        <v>3.7923547026877054</v>
      </c>
      <c r="D6" s="8">
        <f>+((Normalización!C6*Normalización!$C$22)+(Normalización!D6*Normalización!$D$22)+(Normalización!E6*Normalización!$E$22)+(Normalización!F6*Normalización!$F$22)+(Normalización!G6*Normalización!$G$22)+(Normalización!H6*Normalización!$H$22)+(Normalización!I6*Normalización!$I$22)+(Normalización!J6*Normalización!$J$22)+(Normalización!K6*Normalización!$K$22)+(Normalización!L6*Normalización!$L$22)+(Normalización!M6*Normalización!$M$22)+(Normalización!N6*Normalización!$N$22)+(Normalización!O6*Normalización!$O$22)+(Normalización!P6*Normalización!$P$22)+(Normalización!Q6*Normalización!$Q$22)+(Normalización!R6*Normalización!$R$22)+(Normalización!S6*Normalización!$S$22)+(Normalización!T6*Normalización!$T$22)+(Normalización!U6*Normalización!$U$22)+(Normalización!V6*Normalización!$V$22)+(Normalización!W6*Normalización!$W$22))/100</f>
        <v>3.796395486111602</v>
      </c>
      <c r="E6" s="8">
        <f t="shared" si="0"/>
        <v>7.0982159935658649</v>
      </c>
      <c r="F6" s="73">
        <f t="shared" si="1"/>
        <v>7.0858533536191404</v>
      </c>
      <c r="G6" s="8">
        <v>8.1007368031010394</v>
      </c>
      <c r="H6" s="9">
        <v>7.0501334068105352</v>
      </c>
      <c r="I6" s="22">
        <v>6.4523059950652142</v>
      </c>
      <c r="J6" s="21">
        <f t="shared" si="2"/>
        <v>-9.0996103680999835E-2</v>
      </c>
      <c r="K6" s="22">
        <v>7.1571540941153859</v>
      </c>
      <c r="L6" s="22">
        <f t="shared" si="3"/>
        <v>8.3032272620254411E-3</v>
      </c>
      <c r="N6" s="4" t="s">
        <v>7</v>
      </c>
      <c r="O6" s="53">
        <f t="shared" si="4"/>
        <v>480.90413356408737</v>
      </c>
      <c r="P6" s="47">
        <f t="shared" si="5"/>
        <v>480.06656470769673</v>
      </c>
      <c r="Q6" s="47">
        <f t="shared" si="6"/>
        <v>548.82491841009551</v>
      </c>
      <c r="R6" s="54">
        <f t="shared" si="7"/>
        <v>477.64653831141379</v>
      </c>
      <c r="S6" s="51">
        <f t="shared" si="8"/>
        <v>3.2575952526735819</v>
      </c>
      <c r="T6" s="48">
        <f t="shared" si="9"/>
        <v>2.4200263962829354</v>
      </c>
      <c r="U6" s="52">
        <f t="shared" si="10"/>
        <v>71.178380098681714</v>
      </c>
      <c r="V6" s="49">
        <f t="shared" si="11"/>
        <v>6.8200960153294568E-3</v>
      </c>
      <c r="W6" s="49">
        <f t="shared" si="12"/>
        <v>5.0665632474554594E-3</v>
      </c>
      <c r="X6" s="50">
        <f t="shared" si="13"/>
        <v>0.14901893846088163</v>
      </c>
    </row>
    <row r="7" spans="1:24" x14ac:dyDescent="0.3">
      <c r="A7" s="4">
        <v>6</v>
      </c>
      <c r="B7" s="35" t="s">
        <v>8</v>
      </c>
      <c r="C7" s="8">
        <f>+((Normalización!C7*Normalización!$C$21)+(Normalización!D7*Normalización!$D$21)+(Normalización!E7*Normalización!$E$21)+(Normalización!F7*Normalización!$F$21)+(Normalización!G7*Normalización!$G$21)+(Normalización!H7*Normalización!$H$21)+(Normalización!I7*Normalización!$I$21)+(Normalización!J7*Normalización!$J$21)+(Normalización!K7*Normalización!$K$21)+(Normalización!L7*Normalización!$L$21)+(Normalización!M7*Normalización!$M$21)+(Normalización!N7*Normalización!$N$21)+(Normalización!O7*Normalización!$O$21)+(Normalización!P7*Normalización!$P$21)+(Normalización!Q7*Normalización!$Q$21)+(Normalización!R7*Normalización!$R$21)+(Normalización!S7*Normalización!$S$21)+(Normalización!T7*Normalización!$T$21)+(Normalización!U7*Normalización!$U$21)+(Normalización!V7*Normalización!$V$21)+(Normalización!W7*Normalización!$W$21))/100</f>
        <v>1.6879922177720292</v>
      </c>
      <c r="D7" s="8">
        <f>+((Normalización!C7*Normalización!$C$22)+(Normalización!D7*Normalización!$D$22)+(Normalización!E7*Normalización!$E$22)+(Normalización!F7*Normalización!$F$22)+(Normalización!G7*Normalización!$G$22)+(Normalización!H7*Normalización!$H$22)+(Normalización!I7*Normalización!$I$22)+(Normalización!J7*Normalización!$J$22)+(Normalización!K7*Normalización!$K$22)+(Normalización!L7*Normalización!$L$22)+(Normalización!M7*Normalización!$M$22)+(Normalización!N7*Normalización!$N$22)+(Normalización!O7*Normalización!$O$22)+(Normalización!P7*Normalización!$P$22)+(Normalización!Q7*Normalización!$Q$22)+(Normalización!R7*Normalización!$R$22)+(Normalización!S7*Normalización!$S$22)+(Normalización!T7*Normalización!$T$22)+(Normalización!U7*Normalización!$U$22)+(Normalización!V7*Normalización!$V$22)+(Normalización!W7*Normalización!$W$22))/100</f>
        <v>1.6882444484799017</v>
      </c>
      <c r="E7" s="8">
        <f t="shared" si="0"/>
        <v>3.1594442757984842</v>
      </c>
      <c r="F7" s="72">
        <f t="shared" si="1"/>
        <v>3.1510554236915831</v>
      </c>
      <c r="G7" s="8">
        <v>4.8805244758349478</v>
      </c>
      <c r="H7" s="9">
        <v>3.1039499707170677</v>
      </c>
      <c r="I7" s="22">
        <v>3.7206046046177779</v>
      </c>
      <c r="J7" s="21">
        <f t="shared" si="2"/>
        <v>0.17761361803966996</v>
      </c>
      <c r="K7" s="22">
        <v>3.4418384696116981</v>
      </c>
      <c r="L7" s="22">
        <f t="shared" si="3"/>
        <v>8.9380969930809961E-2</v>
      </c>
      <c r="N7" s="4" t="s">
        <v>8</v>
      </c>
      <c r="O7" s="53">
        <f t="shared" si="4"/>
        <v>214.05234968534731</v>
      </c>
      <c r="P7" s="47">
        <f t="shared" si="5"/>
        <v>213.48400495510475</v>
      </c>
      <c r="Q7" s="47">
        <f t="shared" si="6"/>
        <v>330.65553323781774</v>
      </c>
      <c r="R7" s="54">
        <f t="shared" si="7"/>
        <v>210.29261051608134</v>
      </c>
      <c r="S7" s="51">
        <f t="shared" si="8"/>
        <v>3.7597391692659698</v>
      </c>
      <c r="T7" s="48">
        <f t="shared" si="9"/>
        <v>3.1913944390234121</v>
      </c>
      <c r="U7" s="52">
        <f t="shared" si="10"/>
        <v>120.3629227217364</v>
      </c>
      <c r="V7" s="49">
        <f t="shared" si="11"/>
        <v>1.7878608097731792E-2</v>
      </c>
      <c r="W7" s="49">
        <f t="shared" si="12"/>
        <v>1.5175970430874281E-2</v>
      </c>
      <c r="X7" s="50">
        <f t="shared" si="13"/>
        <v>0.57235925896945439</v>
      </c>
    </row>
    <row r="8" spans="1:24" x14ac:dyDescent="0.3">
      <c r="A8" s="4">
        <v>7</v>
      </c>
      <c r="B8" s="35" t="s">
        <v>9</v>
      </c>
      <c r="C8" s="8">
        <f>+((Normalización!C8*Normalización!$C$21)+(Normalización!D8*Normalización!$D$21)+(Normalización!E8*Normalización!$E$21)+(Normalización!F8*Normalización!$F$21)+(Normalización!G8*Normalización!$G$21)+(Normalización!H8*Normalización!$H$21)+(Normalización!I8*Normalización!$I$21)+(Normalización!J8*Normalización!$J$21)+(Normalización!K8*Normalización!$K$21)+(Normalización!L8*Normalización!$L$21)+(Normalización!M8*Normalización!$M$21)+(Normalización!N8*Normalización!$N$21)+(Normalización!O8*Normalización!$O$21)+(Normalización!P8*Normalización!$P$21)+(Normalización!Q8*Normalización!$Q$21)+(Normalización!R8*Normalización!$R$21)+(Normalización!S8*Normalización!$S$21)+(Normalización!T8*Normalización!$T$21)+(Normalización!U8*Normalización!$U$21)+(Normalización!V8*Normalización!$V$21)+(Normalización!W8*Normalización!$W$21))/100</f>
        <v>4.6127553786520785</v>
      </c>
      <c r="D8" s="8">
        <f>+((Normalización!C8*Normalización!$C$22)+(Normalización!D8*Normalización!$D$22)+(Normalización!E8*Normalización!$E$22)+(Normalización!F8*Normalización!$F$22)+(Normalización!G8*Normalización!$G$22)+(Normalización!H8*Normalización!$H$22)+(Normalización!I8*Normalización!$I$22)+(Normalización!J8*Normalización!$J$22)+(Normalización!K8*Normalización!$K$22)+(Normalización!L8*Normalización!$L$22)+(Normalización!M8*Normalización!$M$22)+(Normalización!N8*Normalización!$N$22)+(Normalización!O8*Normalización!$O$22)+(Normalización!P8*Normalización!$P$22)+(Normalización!Q8*Normalización!$Q$22)+(Normalización!R8*Normalización!$R$22)+(Normalización!S8*Normalización!$S$22)+(Normalización!T8*Normalización!$T$22)+(Normalización!U8*Normalización!$U$22)+(Normalización!V8*Normalización!$V$22)+(Normalización!W8*Normalización!$W$22))/100</f>
        <v>4.6097948415669983</v>
      </c>
      <c r="E8" s="8">
        <f t="shared" si="0"/>
        <v>8.6337741509121244</v>
      </c>
      <c r="F8" s="72">
        <f t="shared" si="1"/>
        <v>8.6040377924560367</v>
      </c>
      <c r="G8" s="8">
        <v>7.6805937510120046</v>
      </c>
      <c r="H8" s="9">
        <v>8.8694113948186875</v>
      </c>
      <c r="I8" s="22">
        <v>8.3721949487153307</v>
      </c>
      <c r="J8" s="21">
        <f t="shared" si="2"/>
        <v>-3.0297202315531839E-2</v>
      </c>
      <c r="K8" s="22">
        <v>8.3676191621027769</v>
      </c>
      <c r="L8" s="22">
        <f t="shared" si="3"/>
        <v>-3.0827189147776036E-2</v>
      </c>
      <c r="N8" s="4" t="s">
        <v>9</v>
      </c>
      <c r="O8" s="53">
        <f t="shared" si="4"/>
        <v>584.9381987242964</v>
      </c>
      <c r="P8" s="47">
        <f t="shared" si="5"/>
        <v>582.92356043889652</v>
      </c>
      <c r="Q8" s="47">
        <f t="shared" si="6"/>
        <v>520.36022663106337</v>
      </c>
      <c r="R8" s="54">
        <f t="shared" si="7"/>
        <v>600.90262199896608</v>
      </c>
      <c r="S8" s="51">
        <f t="shared" si="8"/>
        <v>-15.964423274669684</v>
      </c>
      <c r="T8" s="48">
        <f t="shared" si="9"/>
        <v>-17.979061560069567</v>
      </c>
      <c r="U8" s="52">
        <f t="shared" si="10"/>
        <v>-80.542395367902714</v>
      </c>
      <c r="V8" s="49">
        <f t="shared" si="11"/>
        <v>-2.6567404917559427E-2</v>
      </c>
      <c r="W8" s="49">
        <f t="shared" si="12"/>
        <v>-2.9920091711799025E-2</v>
      </c>
      <c r="X8" s="50">
        <f t="shared" si="13"/>
        <v>-0.13403568634793092</v>
      </c>
    </row>
    <row r="9" spans="1:24" x14ac:dyDescent="0.3">
      <c r="A9" s="4">
        <v>8</v>
      </c>
      <c r="B9" s="35" t="s">
        <v>10</v>
      </c>
      <c r="C9" s="8">
        <f>+((Normalización!C9*Normalización!$C$21)+(Normalización!D9*Normalización!$D$21)+(Normalización!E9*Normalización!$E$21)+(Normalización!F9*Normalización!$F$21)+(Normalización!G9*Normalización!$G$21)+(Normalización!H9*Normalización!$H$21)+(Normalización!I9*Normalización!$I$21)+(Normalización!J9*Normalización!$J$21)+(Normalización!K9*Normalización!$K$21)+(Normalización!L9*Normalización!$L$21)+(Normalización!M9*Normalización!$M$21)+(Normalización!N9*Normalización!$N$21)+(Normalización!O9*Normalización!$O$21)+(Normalización!P9*Normalización!$P$21)+(Normalización!Q9*Normalización!$Q$21)+(Normalización!R9*Normalización!$R$21)+(Normalización!S9*Normalización!$S$21)+(Normalización!T9*Normalización!$T$21)+(Normalización!U9*Normalización!$U$21)+(Normalización!V9*Normalización!$V$21)+(Normalización!W9*Normalización!$W$21))/100</f>
        <v>5.4544906051749953</v>
      </c>
      <c r="D9" s="8">
        <f>+((Normalización!C9*Normalización!$C$22)+(Normalización!D9*Normalización!$D$22)+(Normalización!E9*Normalización!$E$22)+(Normalización!F9*Normalización!$F$22)+(Normalización!G9*Normalización!$G$22)+(Normalización!H9*Normalización!$H$22)+(Normalización!I9*Normalización!$I$22)+(Normalización!J9*Normalización!$J$22)+(Normalización!K9*Normalización!$K$22)+(Normalización!L9*Normalización!$L$22)+(Normalización!M9*Normalización!$M$22)+(Normalización!N9*Normalización!$N$22)+(Normalización!O9*Normalización!$O$22)+(Normalización!P9*Normalización!$P$22)+(Normalización!Q9*Normalización!$Q$22)+(Normalización!R9*Normalización!$R$22)+(Normalización!S9*Normalización!$S$22)+(Normalización!T9*Normalización!$T$22)+(Normalización!U9*Normalización!$U$22)+(Normalización!V9*Normalización!$V$22)+(Normalización!W9*Normalización!$W$22))/100</f>
        <v>5.4545757845361393</v>
      </c>
      <c r="E9" s="8">
        <f t="shared" si="0"/>
        <v>10.209264556126149</v>
      </c>
      <c r="F9" s="72">
        <f t="shared" si="1"/>
        <v>10.180794982193001</v>
      </c>
      <c r="G9" s="8">
        <v>6.4688336790983101</v>
      </c>
      <c r="H9" s="9">
        <v>10.600797029110218</v>
      </c>
      <c r="I9" s="22">
        <v>10.127368449036414</v>
      </c>
      <c r="J9" s="21">
        <f t="shared" si="2"/>
        <v>-8.021744038417775E-3</v>
      </c>
      <c r="K9" s="22">
        <v>10.127368458431073</v>
      </c>
      <c r="L9" s="22">
        <f t="shared" si="3"/>
        <v>-8.0217431182085658E-3</v>
      </c>
      <c r="N9" s="4" t="s">
        <v>10</v>
      </c>
      <c r="O9" s="53">
        <f t="shared" si="4"/>
        <v>691.67767367754664</v>
      </c>
      <c r="P9" s="47">
        <f t="shared" si="5"/>
        <v>689.74886004357586</v>
      </c>
      <c r="Q9" s="47">
        <f t="shared" si="6"/>
        <v>438.26348175891047</v>
      </c>
      <c r="R9" s="54">
        <f t="shared" si="7"/>
        <v>718.20399872221719</v>
      </c>
      <c r="S9" s="51">
        <f t="shared" si="8"/>
        <v>-26.526325044670557</v>
      </c>
      <c r="T9" s="48">
        <f t="shared" si="9"/>
        <v>-28.455138678641333</v>
      </c>
      <c r="U9" s="52">
        <f t="shared" si="10"/>
        <v>-279.94051696330672</v>
      </c>
      <c r="V9" s="49">
        <f t="shared" si="11"/>
        <v>-3.6934248614411094E-2</v>
      </c>
      <c r="W9" s="49">
        <f t="shared" si="12"/>
        <v>-3.9619855541415672E-2</v>
      </c>
      <c r="X9" s="50">
        <f t="shared" si="13"/>
        <v>-0.38977855520347848</v>
      </c>
    </row>
    <row r="10" spans="1:24" x14ac:dyDescent="0.3">
      <c r="A10" s="4">
        <v>9</v>
      </c>
      <c r="B10" s="35" t="s">
        <v>11</v>
      </c>
      <c r="C10" s="8">
        <f>+((Normalización!C10*Normalización!$C$21)+(Normalización!D10*Normalización!$D$21)+(Normalización!E10*Normalización!$E$21)+(Normalización!F10*Normalización!$F$21)+(Normalización!G10*Normalización!$G$21)+(Normalización!H10*Normalización!$H$21)+(Normalización!I10*Normalización!$I$21)+(Normalización!J10*Normalización!$J$21)+(Normalización!K10*Normalización!$K$21)+(Normalización!L10*Normalización!$L$21)+(Normalización!M10*Normalización!$M$21)+(Normalización!N10*Normalización!$N$21)+(Normalización!O10*Normalización!$O$21)+(Normalización!P10*Normalización!$P$21)+(Normalización!Q10*Normalización!$Q$21)+(Normalización!R10*Normalización!$R$21)+(Normalización!S10*Normalización!$S$21)+(Normalización!T10*Normalización!$T$21)+(Normalización!U10*Normalización!$U$21)+(Normalización!V10*Normalización!$V$21)+(Normalización!W10*Normalización!$W$21))/100</f>
        <v>1.8510476611028051</v>
      </c>
      <c r="D10" s="8">
        <f>+((Normalización!C10*Normalización!$C$22)+(Normalización!D10*Normalización!$D$22)+(Normalización!E10*Normalización!$E$22)+(Normalización!F10*Normalización!$F$22)+(Normalización!G10*Normalización!$G$22)+(Normalización!H10*Normalización!$H$22)+(Normalización!I10*Normalización!$I$22)+(Normalización!J10*Normalización!$J$22)+(Normalización!K10*Normalización!$K$22)+(Normalización!L10*Normalización!$L$22)+(Normalización!M10*Normalización!$M$22)+(Normalización!N10*Normalización!$N$22)+(Normalización!O10*Normalización!$O$22)+(Normalización!P10*Normalización!$P$22)+(Normalización!Q10*Normalización!$Q$22)+(Normalización!R10*Normalización!$R$22)+(Normalización!S10*Normalización!$S$22)+(Normalización!T10*Normalización!$T$22)+(Normalización!U10*Normalización!$U$22)+(Normalización!V10*Normalización!$V$22)+(Normalización!W10*Normalización!$W$22))/100</f>
        <v>1.8710349710503065</v>
      </c>
      <c r="E10" s="8">
        <f t="shared" si="0"/>
        <v>3.4646379737582804</v>
      </c>
      <c r="F10" s="72">
        <f t="shared" si="1"/>
        <v>3.4922282130133602</v>
      </c>
      <c r="G10" s="8">
        <v>3.5483700478339508</v>
      </c>
      <c r="H10" s="9">
        <v>3.4727580292821409</v>
      </c>
      <c r="I10" s="22">
        <v>4.2817045145570747</v>
      </c>
      <c r="J10" s="21">
        <f t="shared" si="2"/>
        <v>0.23583027923476749</v>
      </c>
      <c r="K10" s="22">
        <v>4.3027370155595586</v>
      </c>
      <c r="L10" s="22">
        <f t="shared" si="3"/>
        <v>0.24190089935778969</v>
      </c>
      <c r="N10" s="4" t="s">
        <v>11</v>
      </c>
      <c r="O10" s="53">
        <f t="shared" si="4"/>
        <v>234.7292227221235</v>
      </c>
      <c r="P10" s="47">
        <f t="shared" si="5"/>
        <v>236.59846143165518</v>
      </c>
      <c r="Q10" s="47">
        <f t="shared" si="6"/>
        <v>240.40207074075016</v>
      </c>
      <c r="R10" s="54">
        <f t="shared" si="7"/>
        <v>235.27935648386503</v>
      </c>
      <c r="S10" s="51">
        <f t="shared" si="8"/>
        <v>-0.5501337617415345</v>
      </c>
      <c r="T10" s="48">
        <f t="shared" si="9"/>
        <v>1.3191049477901515</v>
      </c>
      <c r="U10" s="52">
        <f t="shared" si="10"/>
        <v>5.122714256885132</v>
      </c>
      <c r="V10" s="49">
        <f t="shared" si="11"/>
        <v>-2.3382151751986007E-3</v>
      </c>
      <c r="W10" s="49">
        <f t="shared" si="12"/>
        <v>5.6065477545651698E-3</v>
      </c>
      <c r="X10" s="50">
        <f t="shared" si="13"/>
        <v>2.1772901513509694E-2</v>
      </c>
    </row>
    <row r="11" spans="1:24" x14ac:dyDescent="0.3">
      <c r="A11" s="4">
        <v>10</v>
      </c>
      <c r="B11" s="35" t="s">
        <v>12</v>
      </c>
      <c r="C11" s="8">
        <f>+((Normalización!C11*Normalización!$C$21)+(Normalización!D11*Normalización!$D$21)+(Normalización!E11*Normalización!$E$21)+(Normalización!F11*Normalización!$F$21)+(Normalización!G11*Normalización!$G$21)+(Normalización!H11*Normalización!$H$21)+(Normalización!I11*Normalización!$I$21)+(Normalización!J11*Normalización!$J$21)+(Normalización!K11*Normalización!$K$21)+(Normalización!L11*Normalización!$L$21)+(Normalización!M11*Normalización!$M$21)+(Normalización!N11*Normalización!$N$21)+(Normalización!O11*Normalización!$O$21)+(Normalización!P11*Normalización!$P$21)+(Normalización!Q11*Normalización!$Q$21)+(Normalización!R11*Normalización!$R$21)+(Normalización!S11*Normalización!$S$21)+(Normalización!T11*Normalización!$T$21)+(Normalización!U11*Normalización!$U$21)+(Normalización!V11*Normalización!$V$21)+(Normalización!W11*Normalización!$W$21))/100</f>
        <v>3.3737921772847015</v>
      </c>
      <c r="D11" s="8">
        <f>+((Normalización!C11*Normalización!$C$22)+(Normalización!D11*Normalización!$D$22)+(Normalización!E11*Normalización!$E$22)+(Normalización!F11*Normalización!$F$22)+(Normalización!G11*Normalización!$G$22)+(Normalización!H11*Normalización!$H$22)+(Normalización!I11*Normalización!$I$22)+(Normalización!J11*Normalización!$J$22)+(Normalización!K11*Normalización!$K$22)+(Normalización!L11*Normalización!$L$22)+(Normalización!M11*Normalización!$M$22)+(Normalización!N11*Normalización!$N$22)+(Normalización!O11*Normalización!$O$22)+(Normalización!P11*Normalización!$P$22)+(Normalización!Q11*Normalización!$Q$22)+(Normalización!R11*Normalización!$R$22)+(Normalización!S11*Normalización!$S$22)+(Normalización!T11*Normalización!$T$22)+(Normalización!U11*Normalización!$U$22)+(Normalización!V11*Normalización!$V$22)+(Normalización!W11*Normalización!$W$22))/100</f>
        <v>3.3842168254926115</v>
      </c>
      <c r="E11" s="8">
        <f t="shared" si="0"/>
        <v>6.3147852638355237</v>
      </c>
      <c r="F11" s="72">
        <f t="shared" si="1"/>
        <v>6.3165347841176436</v>
      </c>
      <c r="G11" s="8">
        <v>4.7481790831804407</v>
      </c>
      <c r="H11" s="9">
        <v>6.440910421472994</v>
      </c>
      <c r="I11" s="22">
        <v>6.0515553967948303</v>
      </c>
      <c r="J11" s="21">
        <f t="shared" si="2"/>
        <v>-4.1684690142703408E-2</v>
      </c>
      <c r="K11" s="22">
        <v>6.2049867566811674</v>
      </c>
      <c r="L11" s="22">
        <f t="shared" si="3"/>
        <v>-1.7387528247898975E-2</v>
      </c>
      <c r="N11" s="4" t="s">
        <v>12</v>
      </c>
      <c r="O11" s="53">
        <f t="shared" si="4"/>
        <v>427.8267016248567</v>
      </c>
      <c r="P11" s="47">
        <f t="shared" si="5"/>
        <v>427.9452316239703</v>
      </c>
      <c r="Q11" s="47">
        <f t="shared" si="6"/>
        <v>321.68913288547486</v>
      </c>
      <c r="R11" s="54">
        <f t="shared" si="7"/>
        <v>436.37168105479532</v>
      </c>
      <c r="S11" s="51">
        <f t="shared" si="8"/>
        <v>-8.5449794299386213</v>
      </c>
      <c r="T11" s="48">
        <f t="shared" si="9"/>
        <v>-8.4264494308250164</v>
      </c>
      <c r="U11" s="52">
        <f t="shared" si="10"/>
        <v>-114.68254816932046</v>
      </c>
      <c r="V11" s="49">
        <f t="shared" si="11"/>
        <v>-1.9581883520222353E-2</v>
      </c>
      <c r="W11" s="49">
        <f t="shared" si="12"/>
        <v>-1.9310257279887291E-2</v>
      </c>
      <c r="X11" s="50">
        <f t="shared" si="13"/>
        <v>-0.26280932780081057</v>
      </c>
    </row>
    <row r="12" spans="1:24" x14ac:dyDescent="0.3">
      <c r="A12" s="4">
        <v>11</v>
      </c>
      <c r="B12" s="35" t="s">
        <v>13</v>
      </c>
      <c r="C12" s="8">
        <f>+((Normalización!C12*Normalización!$C$21)+(Normalización!D12*Normalización!$D$21)+(Normalización!E12*Normalización!$E$21)+(Normalización!F12*Normalización!$F$21)+(Normalización!G12*Normalización!$G$21)+(Normalización!H12*Normalización!$H$21)+(Normalización!I12*Normalización!$I$21)+(Normalización!J12*Normalización!$J$21)+(Normalización!K12*Normalización!$K$21)+(Normalización!L12*Normalización!$L$21)+(Normalización!M12*Normalización!$M$21)+(Normalización!N12*Normalización!$N$21)+(Normalización!O12*Normalización!$O$21)+(Normalización!P12*Normalización!$P$21)+(Normalización!Q12*Normalización!$Q$21)+(Normalización!R12*Normalización!$R$21)+(Normalización!S12*Normalización!$S$21)+(Normalización!T12*Normalización!$T$21)+(Normalización!U12*Normalización!$U$21)+(Normalización!V12*Normalización!$V$21)+(Normalización!W12*Normalización!$W$21))/100</f>
        <v>4.6219692456351531</v>
      </c>
      <c r="D12" s="8">
        <f>+((Normalización!C12*Normalización!$C$22)+(Normalización!D12*Normalización!$D$22)+(Normalización!E12*Normalización!$E$22)+(Normalización!F12*Normalización!$F$22)+(Normalización!G12*Normalización!$G$22)+(Normalización!H12*Normalización!$H$22)+(Normalización!I12*Normalización!$I$22)+(Normalización!J12*Normalización!$J$22)+(Normalización!K12*Normalización!$K$22)+(Normalización!L12*Normalización!$L$22)+(Normalización!M12*Normalización!$M$22)+(Normalización!N12*Normalización!$N$22)+(Normalización!O12*Normalización!$O$22)+(Normalización!P12*Normalización!$P$22)+(Normalización!Q12*Normalización!$Q$22)+(Normalización!R12*Normalización!$R$22)+(Normalización!S12*Normalización!$S$22)+(Normalización!T12*Normalización!$T$22)+(Normalización!U12*Normalización!$U$22)+(Normalización!V12*Normalización!$V$22)+(Normalización!W12*Normalización!$W$22))/100</f>
        <v>4.618955371378016</v>
      </c>
      <c r="E12" s="8">
        <f t="shared" si="0"/>
        <v>8.6510199053600143</v>
      </c>
      <c r="F12" s="73">
        <f t="shared" si="1"/>
        <v>8.621135634638124</v>
      </c>
      <c r="G12" s="8">
        <v>5.5282792709400121</v>
      </c>
      <c r="H12" s="9">
        <v>8.9274076779369551</v>
      </c>
      <c r="I12" s="22">
        <v>8.4522576694203178</v>
      </c>
      <c r="J12" s="21">
        <f t="shared" si="2"/>
        <v>-2.2975584163960495E-2</v>
      </c>
      <c r="K12" s="22">
        <v>8.445953533737697</v>
      </c>
      <c r="L12" s="22">
        <f t="shared" si="3"/>
        <v>-2.3704300055449178E-2</v>
      </c>
      <c r="N12" s="4" t="s">
        <v>13</v>
      </c>
      <c r="O12" s="53">
        <f t="shared" si="4"/>
        <v>586.10659858814097</v>
      </c>
      <c r="P12" s="47">
        <f t="shared" si="5"/>
        <v>584.08193924673299</v>
      </c>
      <c r="Q12" s="47">
        <f t="shared" si="6"/>
        <v>374.54092060618581</v>
      </c>
      <c r="R12" s="54">
        <f t="shared" si="7"/>
        <v>604.83187018022875</v>
      </c>
      <c r="S12" s="51">
        <f t="shared" si="8"/>
        <v>-18.725271592087779</v>
      </c>
      <c r="T12" s="48">
        <f t="shared" si="9"/>
        <v>-20.749930933495762</v>
      </c>
      <c r="U12" s="52">
        <f t="shared" si="10"/>
        <v>-230.29094957404294</v>
      </c>
      <c r="V12" s="49">
        <f t="shared" si="11"/>
        <v>-3.0959465787588198E-2</v>
      </c>
      <c r="W12" s="49">
        <f t="shared" si="12"/>
        <v>-3.4306940418521045E-2</v>
      </c>
      <c r="X12" s="50">
        <f t="shared" si="13"/>
        <v>-0.3807520088275449</v>
      </c>
    </row>
    <row r="13" spans="1:24" x14ac:dyDescent="0.3">
      <c r="A13" s="4">
        <v>12</v>
      </c>
      <c r="B13" s="35" t="s">
        <v>14</v>
      </c>
      <c r="C13" s="8">
        <f>+((Normalización!C13*Normalización!$C$21)+(Normalización!D13*Normalización!$D$21)+(Normalización!E13*Normalización!$E$21)+(Normalización!F13*Normalización!$F$21)+(Normalización!G13*Normalización!$G$21)+(Normalización!H13*Normalización!$H$21)+(Normalización!I13*Normalización!$I$21)+(Normalización!J13*Normalización!$J$21)+(Normalización!K13*Normalización!$K$21)+(Normalización!L13*Normalización!$L$21)+(Normalización!M13*Normalización!$M$21)+(Normalización!N13*Normalización!$N$21)+(Normalización!O13*Normalización!$O$21)+(Normalización!P13*Normalización!$P$21)+(Normalización!Q13*Normalización!$Q$21)+(Normalización!R13*Normalización!$R$21)+(Normalización!S13*Normalización!$S$21)+(Normalización!T13*Normalización!$T$21)+(Normalización!U13*Normalización!$U$21)+(Normalización!V13*Normalización!$V$21)+(Normalización!W13*Normalización!$W$21))/100</f>
        <v>1.4307217380129409</v>
      </c>
      <c r="D13" s="8">
        <f>+((Normalización!C13*Normalización!$C$22)+(Normalización!D13*Normalización!$D$22)+(Normalización!E13*Normalización!$E$22)+(Normalización!F13*Normalización!$F$22)+(Normalización!G13*Normalización!$G$22)+(Normalización!H13*Normalización!$H$22)+(Normalización!I13*Normalización!$I$22)+(Normalización!J13*Normalización!$J$22)+(Normalización!K13*Normalización!$K$22)+(Normalización!L13*Normalización!$L$22)+(Normalización!M13*Normalización!$M$22)+(Normalización!N13*Normalización!$N$22)+(Normalización!O13*Normalización!$O$22)+(Normalización!P13*Normalización!$P$22)+(Normalización!Q13*Normalización!$Q$22)+(Normalización!R13*Normalización!$R$22)+(Normalización!S13*Normalización!$S$22)+(Normalización!T13*Normalización!$T$22)+(Normalización!U13*Normalización!$U$22)+(Normalización!V13*Normalización!$V$22)+(Normalización!W13*Normalización!$W$22))/100</f>
        <v>1.4455211530601477</v>
      </c>
      <c r="E13" s="8">
        <f t="shared" si="0"/>
        <v>2.6779066620293674</v>
      </c>
      <c r="F13" s="72">
        <f t="shared" si="1"/>
        <v>2.6980199896480306</v>
      </c>
      <c r="G13" s="8">
        <v>3.218930275185893</v>
      </c>
      <c r="H13" s="9">
        <v>2.6801305110898297</v>
      </c>
      <c r="I13" s="22">
        <v>3.4865000048544048</v>
      </c>
      <c r="J13" s="21">
        <f t="shared" si="2"/>
        <v>0.3019497857375919</v>
      </c>
      <c r="K13" s="22">
        <v>3.4433680344658621</v>
      </c>
      <c r="L13" s="22">
        <f t="shared" si="3"/>
        <v>0.28584318613122006</v>
      </c>
      <c r="N13" s="4" t="s">
        <v>14</v>
      </c>
      <c r="O13" s="53">
        <f t="shared" si="4"/>
        <v>181.42817635248966</v>
      </c>
      <c r="P13" s="47">
        <f t="shared" si="5"/>
        <v>182.79085429865407</v>
      </c>
      <c r="Q13" s="47">
        <f t="shared" si="6"/>
        <v>218.08252614384426</v>
      </c>
      <c r="R13" s="54">
        <f t="shared" si="7"/>
        <v>181.57884212633599</v>
      </c>
      <c r="S13" s="51">
        <f t="shared" si="8"/>
        <v>-0.15066577384632751</v>
      </c>
      <c r="T13" s="48">
        <f t="shared" si="9"/>
        <v>1.212012172318083</v>
      </c>
      <c r="U13" s="52">
        <f t="shared" si="10"/>
        <v>36.503684017508277</v>
      </c>
      <c r="V13" s="49">
        <f t="shared" si="11"/>
        <v>-8.2975401804522865E-4</v>
      </c>
      <c r="W13" s="49">
        <f t="shared" si="12"/>
        <v>6.6748535133559711E-3</v>
      </c>
      <c r="X13" s="50">
        <f t="shared" si="13"/>
        <v>0.20103489806433689</v>
      </c>
    </row>
    <row r="14" spans="1:24" x14ac:dyDescent="0.3">
      <c r="A14" s="4">
        <v>13</v>
      </c>
      <c r="B14" s="35" t="s">
        <v>15</v>
      </c>
      <c r="C14" s="8">
        <f>+((Normalización!C14*Normalización!$C$21)+(Normalización!D14*Normalización!$D$21)+(Normalización!E14*Normalización!$E$21)+(Normalización!F14*Normalización!$F$21)+(Normalización!G14*Normalización!$G$21)+(Normalización!H14*Normalización!$H$21)+(Normalización!I14*Normalización!$I$21)+(Normalización!J14*Normalización!$J$21)+(Normalización!K14*Normalización!$K$21)+(Normalización!L14*Normalización!$L$21)+(Normalización!M14*Normalización!$M$21)+(Normalización!N14*Normalización!$N$21)+(Normalización!O14*Normalización!$O$21)+(Normalización!P14*Normalización!$P$21)+(Normalización!Q14*Normalización!$Q$21)+(Normalización!R14*Normalización!$R$21)+(Normalización!S14*Normalización!$S$21)+(Normalización!T14*Normalización!$T$21)+(Normalización!U14*Normalización!$U$21)+(Normalización!V14*Normalización!$V$21)+(Normalización!W14*Normalización!$W$21))/100</f>
        <v>0.98227797806748118</v>
      </c>
      <c r="D14" s="8">
        <f>+((Normalización!C14*Normalización!$C$22)+(Normalización!D14*Normalización!$D$22)+(Normalización!E14*Normalización!$E$22)+(Normalización!F14*Normalización!$F$22)+(Normalización!G14*Normalización!$G$22)+(Normalización!H14*Normalización!$H$22)+(Normalización!I14*Normalización!$I$22)+(Normalización!J14*Normalización!$J$22)+(Normalización!K14*Normalización!$K$22)+(Normalización!L14*Normalización!$L$22)+(Normalización!M14*Normalización!$M$22)+(Normalización!N14*Normalización!$N$22)+(Normalización!O14*Normalización!$O$22)+(Normalización!P14*Normalización!$P$22)+(Normalización!Q14*Normalización!$Q$22)+(Normalización!R14*Normalización!$R$22)+(Normalización!S14*Normalización!$S$22)+(Normalización!T14*Normalización!$T$22)+(Normalización!U14*Normalización!$U$22)+(Normalización!V14*Normalización!$V$22)+(Normalización!W14*Normalización!$W$22))/100</f>
        <v>1.0147180221327092</v>
      </c>
      <c r="E14" s="8">
        <f t="shared" si="0"/>
        <v>1.8385467079607989</v>
      </c>
      <c r="F14" s="72">
        <f t="shared" si="1"/>
        <v>1.8939394292324452</v>
      </c>
      <c r="G14" s="8">
        <v>2.3545188649218924</v>
      </c>
      <c r="H14" s="9">
        <v>1.742372185701595</v>
      </c>
      <c r="I14" s="22">
        <v>2.8555032107334926</v>
      </c>
      <c r="J14" s="21">
        <f t="shared" si="2"/>
        <v>0.55313063212880698</v>
      </c>
      <c r="K14" s="22">
        <v>2.6654596831471196</v>
      </c>
      <c r="L14" s="22">
        <f t="shared" si="3"/>
        <v>0.44976446429445399</v>
      </c>
      <c r="N14" s="4" t="s">
        <v>15</v>
      </c>
      <c r="O14" s="53">
        <f t="shared" si="4"/>
        <v>124.56153946434412</v>
      </c>
      <c r="P14" s="47">
        <f t="shared" si="5"/>
        <v>128.31439633049817</v>
      </c>
      <c r="Q14" s="47">
        <f t="shared" si="6"/>
        <v>159.5186530984582</v>
      </c>
      <c r="R14" s="54">
        <f t="shared" si="7"/>
        <v>118.04571558128306</v>
      </c>
      <c r="S14" s="51">
        <f t="shared" si="8"/>
        <v>6.51582388306106</v>
      </c>
      <c r="T14" s="48">
        <f t="shared" si="9"/>
        <v>10.268680749215108</v>
      </c>
      <c r="U14" s="52">
        <f t="shared" si="10"/>
        <v>41.47293751717514</v>
      </c>
      <c r="V14" s="49">
        <f t="shared" si="11"/>
        <v>5.5197461855991219E-2</v>
      </c>
      <c r="W14" s="49">
        <f t="shared" si="12"/>
        <v>8.6989016913065126E-2</v>
      </c>
      <c r="X14" s="50">
        <f t="shared" si="13"/>
        <v>0.35132946005666765</v>
      </c>
    </row>
    <row r="15" spans="1:24" x14ac:dyDescent="0.3">
      <c r="A15" s="4">
        <v>14</v>
      </c>
      <c r="B15" s="35" t="s">
        <v>16</v>
      </c>
      <c r="C15" s="8">
        <f>+((Normalización!C15*Normalización!$C$21)+(Normalización!D15*Normalización!$D$21)+(Normalización!E15*Normalización!$E$21)+(Normalización!F15*Normalización!$F$21)+(Normalización!G15*Normalización!$G$21)+(Normalización!H15*Normalización!$H$21)+(Normalización!I15*Normalización!$I$21)+(Normalización!J15*Normalización!$J$21)+(Normalización!K15*Normalización!$K$21)+(Normalización!L15*Normalización!$L$21)+(Normalización!M15*Normalización!$M$21)+(Normalización!N15*Normalización!$N$21)+(Normalización!O15*Normalización!$O$21)+(Normalización!P15*Normalización!$P$21)+(Normalización!Q15*Normalización!$Q$21)+(Normalización!R15*Normalización!$R$21)+(Normalización!S15*Normalización!$S$21)+(Normalización!T15*Normalización!$T$21)+(Normalización!U15*Normalización!$U$21)+(Normalización!V15*Normalización!$V$21)+(Normalización!W15*Normalización!$W$21))/100</f>
        <v>1.2987121486408346</v>
      </c>
      <c r="D15" s="8">
        <f>+((Normalización!C15*Normalización!$C$22)+(Normalización!D15*Normalización!$D$22)+(Normalización!E15*Normalización!$E$22)+(Normalización!F15*Normalización!$F$22)+(Normalización!G15*Normalización!$G$22)+(Normalización!H15*Normalización!$H$22)+(Normalización!I15*Normalización!$I$22)+(Normalización!J15*Normalización!$J$22)+(Normalización!K15*Normalización!$K$22)+(Normalización!L15*Normalización!$L$22)+(Normalización!M15*Normalización!$M$22)+(Normalización!N15*Normalización!$N$22)+(Normalización!O15*Normalización!$O$22)+(Normalización!P15*Normalización!$P$22)+(Normalización!Q15*Normalización!$Q$22)+(Normalización!R15*Normalización!$R$22)+(Normalización!S15*Normalización!$S$22)+(Normalización!T15*Normalización!$T$22)+(Normalización!U15*Normalización!$U$22)+(Normalización!V15*Normalización!$V$22)+(Normalización!W15*Normalización!$W$22))/100</f>
        <v>1.2890883251003189</v>
      </c>
      <c r="E15" s="8">
        <f t="shared" si="0"/>
        <v>2.4308220267443144</v>
      </c>
      <c r="F15" s="72">
        <f t="shared" si="1"/>
        <v>2.4060430123625047</v>
      </c>
      <c r="G15" s="8">
        <v>4.6163390866081624</v>
      </c>
      <c r="H15" s="9">
        <v>2.0756871153781224</v>
      </c>
      <c r="I15" s="22">
        <v>2.9089182067762418</v>
      </c>
      <c r="J15" s="21">
        <f t="shared" si="2"/>
        <v>0.19668086547342115</v>
      </c>
      <c r="K15" s="22">
        <v>2.835542008643376</v>
      </c>
      <c r="L15" s="22">
        <f t="shared" si="3"/>
        <v>0.16649511047960899</v>
      </c>
      <c r="N15" s="4" t="s">
        <v>16</v>
      </c>
      <c r="O15" s="53">
        <f t="shared" si="4"/>
        <v>164.68819231192728</v>
      </c>
      <c r="P15" s="47">
        <f t="shared" si="5"/>
        <v>163.00941408755969</v>
      </c>
      <c r="Q15" s="47">
        <f t="shared" si="6"/>
        <v>312.75697311770301</v>
      </c>
      <c r="R15" s="54">
        <f t="shared" si="7"/>
        <v>140.62780206686779</v>
      </c>
      <c r="S15" s="51">
        <f t="shared" si="8"/>
        <v>24.060390245059494</v>
      </c>
      <c r="T15" s="48">
        <f t="shared" si="9"/>
        <v>22.381612020691904</v>
      </c>
      <c r="U15" s="52">
        <f t="shared" si="10"/>
        <v>172.12917105083523</v>
      </c>
      <c r="V15" s="49">
        <f t="shared" si="11"/>
        <v>0.17109269924889323</v>
      </c>
      <c r="W15" s="49">
        <f t="shared" si="12"/>
        <v>0.1591549586336389</v>
      </c>
      <c r="X15" s="50">
        <f t="shared" si="13"/>
        <v>1.2240052715108831</v>
      </c>
    </row>
    <row r="16" spans="1:24" x14ac:dyDescent="0.3">
      <c r="A16" s="4">
        <v>15</v>
      </c>
      <c r="B16" s="35" t="s">
        <v>0</v>
      </c>
      <c r="C16" s="8">
        <f>+((Normalización!C16*Normalización!$C$21)+(Normalización!D16*Normalización!$D$21)+(Normalización!E16*Normalización!$E$21)+(Normalización!F16*Normalización!$F$21)+(Normalización!G16*Normalización!$G$21)+(Normalización!H16*Normalización!$H$21)+(Normalización!I16*Normalización!$I$21)+(Normalización!J16*Normalización!$J$21)+(Normalización!K16*Normalización!$K$21)+(Normalización!L16*Normalización!$L$21)+(Normalización!M16*Normalización!$M$21)+(Normalización!N16*Normalización!$N$21)+(Normalización!O16*Normalización!$O$21)+(Normalización!P16*Normalización!$P$21)+(Normalización!Q16*Normalización!$Q$21)+(Normalización!R16*Normalización!$R$21)+(Normalización!S16*Normalización!$S$21)+(Normalización!T16*Normalización!$T$21)+(Normalización!U16*Normalización!$U$21)+(Normalización!V16*Normalización!$V$21)+(Normalización!W16*Normalización!$W$21))/100</f>
        <v>1.082489524348013</v>
      </c>
      <c r="D16" s="8">
        <f>+((Normalización!C16*Normalización!$C$22)+(Normalización!D16*Normalización!$D$22)+(Normalización!E16*Normalización!$E$22)+(Normalización!F16*Normalización!$F$22)+(Normalización!G16*Normalización!$G$22)+(Normalización!H16*Normalización!$H$22)+(Normalización!I16*Normalización!$I$22)+(Normalización!J16*Normalización!$J$22)+(Normalización!K16*Normalización!$K$22)+(Normalización!L16*Normalización!$L$22)+(Normalización!M16*Normalización!$M$22)+(Normalización!N16*Normalización!$N$22)+(Normalización!O16*Normalización!$O$22)+(Normalización!P16*Normalización!$P$22)+(Normalización!Q16*Normalización!$Q$22)+(Normalización!R16*Normalización!$R$22)+(Normalización!S16*Normalización!$S$22)+(Normalización!T16*Normalización!$T$22)+(Normalización!U16*Normalización!$U$22)+(Normalización!V16*Normalización!$V$22)+(Normalización!W16*Normalización!$W$22))/100</f>
        <v>1.0833982127472677</v>
      </c>
      <c r="E16" s="8">
        <f t="shared" si="0"/>
        <v>2.0261143951405636</v>
      </c>
      <c r="F16" s="72">
        <f t="shared" si="1"/>
        <v>2.0221288554325647</v>
      </c>
      <c r="G16" s="8">
        <v>3.3315530158235931</v>
      </c>
      <c r="H16" s="9">
        <v>1.8489247263146558</v>
      </c>
      <c r="I16" s="22">
        <v>2.9539031443483172</v>
      </c>
      <c r="J16" s="21">
        <f t="shared" si="2"/>
        <v>0.4579152842667541</v>
      </c>
      <c r="K16" s="22">
        <v>2.6340297438351721</v>
      </c>
      <c r="L16" s="22">
        <f t="shared" si="3"/>
        <v>0.30003999288126759</v>
      </c>
      <c r="N16" s="4" t="s">
        <v>0</v>
      </c>
      <c r="O16" s="53">
        <f t="shared" si="4"/>
        <v>137.2692502707732</v>
      </c>
      <c r="P16" s="47">
        <f t="shared" si="5"/>
        <v>136.99922995555627</v>
      </c>
      <c r="Q16" s="47">
        <f t="shared" si="6"/>
        <v>225.71271682204846</v>
      </c>
      <c r="R16" s="54">
        <f t="shared" si="7"/>
        <v>125.26465020781792</v>
      </c>
      <c r="S16" s="51">
        <f t="shared" si="8"/>
        <v>12.004600062955276</v>
      </c>
      <c r="T16" s="48">
        <f t="shared" si="9"/>
        <v>11.734579747738351</v>
      </c>
      <c r="U16" s="52">
        <f t="shared" si="10"/>
        <v>100.44806661423054</v>
      </c>
      <c r="V16" s="49">
        <f t="shared" si="11"/>
        <v>9.5833900809520284E-2</v>
      </c>
      <c r="W16" s="49">
        <f t="shared" si="12"/>
        <v>9.3678302124903717E-2</v>
      </c>
      <c r="X16" s="50">
        <f t="shared" si="13"/>
        <v>0.80188677689662724</v>
      </c>
    </row>
    <row r="17" spans="1:24" x14ac:dyDescent="0.3">
      <c r="A17" s="4">
        <v>16</v>
      </c>
      <c r="B17" s="35" t="s">
        <v>17</v>
      </c>
      <c r="C17" s="8">
        <f>+((Normalización!C17*Normalización!$C$21)+(Normalización!D17*Normalización!$D$21)+(Normalización!E17*Normalización!$E$21)+(Normalización!F17*Normalización!$F$21)+(Normalización!G17*Normalización!$G$21)+(Normalización!H17*Normalización!$H$21)+(Normalización!I17*Normalización!$I$21)+(Normalización!J17*Normalización!$J$21)+(Normalización!K17*Normalización!$K$21)+(Normalización!L17*Normalización!$L$21)+(Normalización!M17*Normalización!$M$21)+(Normalización!N17*Normalización!$N$21)+(Normalización!O17*Normalización!$O$21)+(Normalización!P17*Normalización!$P$21)+(Normalización!Q17*Normalización!$Q$21)+(Normalización!R17*Normalización!$R$21)+(Normalización!S17*Normalización!$S$21)+(Normalización!T17*Normalización!$T$21)+(Normalización!U17*Normalización!$U$21)+(Normalización!V17*Normalización!$V$21)+(Normalización!W17*Normalización!$W$21))/100</f>
        <v>1.7644425816558322</v>
      </c>
      <c r="D17" s="8">
        <f>+((Normalización!C17*Normalización!$C$22)+(Normalización!D17*Normalización!$D$22)+(Normalización!E17*Normalización!$E$22)+(Normalización!F17*Normalización!$F$22)+(Normalización!G17*Normalización!$G$22)+(Normalización!H17*Normalización!$H$22)+(Normalización!I17*Normalización!$I$22)+(Normalización!J17*Normalización!$J$22)+(Normalización!K17*Normalización!$K$22)+(Normalización!L17*Normalización!$L$22)+(Normalización!M17*Normalización!$M$22)+(Normalización!N17*Normalización!$N$22)+(Normalización!O17*Normalización!$O$22)+(Normalización!P17*Normalización!$P$22)+(Normalización!Q17*Normalización!$Q$22)+(Normalización!R17*Normalización!$R$22)+(Normalización!S17*Normalización!$S$22)+(Normalización!T17*Normalización!$T$22)+(Normalización!U17*Normalización!$U$22)+(Normalización!V17*Normalización!$V$22)+(Normalización!W17*Normalización!$W$22))/100</f>
        <v>1.7618527363823255</v>
      </c>
      <c r="E17" s="8">
        <f t="shared" si="0"/>
        <v>3.302537746261399</v>
      </c>
      <c r="F17" s="72">
        <f t="shared" si="1"/>
        <v>3.2884429892378089</v>
      </c>
      <c r="G17" s="8">
        <v>3.8481905767813811</v>
      </c>
      <c r="H17" s="9">
        <v>3.2155301814612933</v>
      </c>
      <c r="I17" s="22">
        <v>3.5790542382677684</v>
      </c>
      <c r="J17" s="21">
        <f t="shared" si="2"/>
        <v>8.372848798454971E-2</v>
      </c>
      <c r="K17" s="22">
        <v>3.5779691240754419</v>
      </c>
      <c r="L17" s="22">
        <f t="shared" si="3"/>
        <v>8.3399918176814761E-2</v>
      </c>
      <c r="N17" s="4" t="s">
        <v>17</v>
      </c>
      <c r="O17" s="53">
        <f t="shared" si="4"/>
        <v>223.7469323092098</v>
      </c>
      <c r="P17" s="47">
        <f t="shared" si="5"/>
        <v>222.79201252086153</v>
      </c>
      <c r="Q17" s="47">
        <f t="shared" si="6"/>
        <v>260.71491157693856</v>
      </c>
      <c r="R17" s="54">
        <f t="shared" si="7"/>
        <v>217.85216979400261</v>
      </c>
      <c r="S17" s="51">
        <f t="shared" si="8"/>
        <v>5.8947625152071907</v>
      </c>
      <c r="T17" s="48">
        <f t="shared" si="9"/>
        <v>4.9398427268589273</v>
      </c>
      <c r="U17" s="52">
        <f t="shared" si="10"/>
        <v>42.862741782935956</v>
      </c>
      <c r="V17" s="49">
        <f t="shared" si="11"/>
        <v>2.7058543969432025E-2</v>
      </c>
      <c r="W17" s="49">
        <f t="shared" si="12"/>
        <v>2.2675205537452121E-2</v>
      </c>
      <c r="X17" s="50">
        <f t="shared" si="13"/>
        <v>0.19675150274365527</v>
      </c>
    </row>
    <row r="18" spans="1:24" x14ac:dyDescent="0.3">
      <c r="A18" s="4">
        <v>17</v>
      </c>
      <c r="B18" s="35" t="s">
        <v>18</v>
      </c>
      <c r="C18" s="8">
        <f>+((Normalización!C18*Normalización!$C$21)+(Normalización!D18*Normalización!$D$21)+(Normalización!E18*Normalización!$E$21)+(Normalización!F18*Normalización!$F$21)+(Normalización!G18*Normalización!$G$21)+(Normalización!H18*Normalización!$H$21)+(Normalización!I18*Normalización!$I$21)+(Normalización!J18*Normalización!$J$21)+(Normalización!K18*Normalización!$K$21)+(Normalización!L18*Normalización!$L$21)+(Normalización!M18*Normalización!$M$21)+(Normalización!N18*Normalización!$N$21)+(Normalización!O18*Normalización!$O$21)+(Normalización!P18*Normalización!$P$21)+(Normalización!Q18*Normalización!$Q$21)+(Normalización!R18*Normalización!$R$21)+(Normalización!S18*Normalización!$S$21)+(Normalización!T18*Normalización!$T$21)+(Normalización!U18*Normalización!$U$21)+(Normalización!V18*Normalización!$V$21)+(Normalización!W18*Normalización!$W$21))/100</f>
        <v>0.93370036532573575</v>
      </c>
      <c r="D18" s="8">
        <f>+((Normalización!C18*Normalización!$C$22)+(Normalización!D18*Normalización!$D$22)+(Normalización!E18*Normalización!$E$22)+(Normalización!F18*Normalización!$F$22)+(Normalización!G18*Normalización!$G$22)+(Normalización!H18*Normalización!$H$22)+(Normalización!I18*Normalización!$I$22)+(Normalización!J18*Normalización!$J$22)+(Normalización!K18*Normalización!$K$22)+(Normalización!L18*Normalización!$L$22)+(Normalización!M18*Normalización!$M$22)+(Normalización!N18*Normalización!$N$22)+(Normalización!O18*Normalización!$O$22)+(Normalización!P18*Normalización!$P$22)+(Normalización!Q18*Normalización!$Q$22)+(Normalización!R18*Normalización!$R$22)+(Normalización!S18*Normalización!$S$22)+(Normalización!T18*Normalización!$T$22)+(Normalización!U18*Normalización!$U$22)+(Normalización!V18*Normalización!$V$22)+(Normalización!W18*Normalización!$W$22))/100</f>
        <v>0.97928736031545338</v>
      </c>
      <c r="E18" s="8">
        <f t="shared" si="0"/>
        <v>1.7476231486617884</v>
      </c>
      <c r="F18" s="72">
        <f t="shared" si="1"/>
        <v>1.8278092078745307</v>
      </c>
      <c r="G18" s="8">
        <v>4.8836950288848495</v>
      </c>
      <c r="H18" s="9">
        <v>1.3244122232657756</v>
      </c>
      <c r="I18" s="22">
        <v>2.6437304528453676</v>
      </c>
      <c r="J18" s="21">
        <f t="shared" si="2"/>
        <v>0.51275774463719914</v>
      </c>
      <c r="K18" s="22">
        <v>2.7419925178825859</v>
      </c>
      <c r="L18" s="22">
        <f t="shared" si="3"/>
        <v>0.56898386244323806</v>
      </c>
      <c r="N18" s="4" t="s">
        <v>18</v>
      </c>
      <c r="O18" s="53">
        <f>+(E18/100)*$N$1</f>
        <v>118.40146832183616</v>
      </c>
      <c r="P18" s="47">
        <f t="shared" si="5"/>
        <v>123.83407383349946</v>
      </c>
      <c r="Q18" s="47">
        <f t="shared" si="6"/>
        <v>330.87033820694859</v>
      </c>
      <c r="R18" s="54">
        <f t="shared" si="7"/>
        <v>89.728928126256307</v>
      </c>
      <c r="S18" s="51">
        <f t="shared" si="8"/>
        <v>28.672540195579856</v>
      </c>
      <c r="T18" s="48">
        <f t="shared" si="9"/>
        <v>34.105145707243153</v>
      </c>
      <c r="U18" s="52">
        <f t="shared" si="10"/>
        <v>241.14141008069228</v>
      </c>
      <c r="V18" s="49">
        <f t="shared" si="11"/>
        <v>0.31954622432617419</v>
      </c>
      <c r="W18" s="49">
        <f t="shared" si="12"/>
        <v>0.38009086277342224</v>
      </c>
      <c r="X18" s="50">
        <f t="shared" si="13"/>
        <v>2.6874433375754316</v>
      </c>
    </row>
    <row r="19" spans="1:24" x14ac:dyDescent="0.3">
      <c r="A19" s="4">
        <v>18</v>
      </c>
      <c r="B19" s="35" t="s">
        <v>19</v>
      </c>
      <c r="C19" s="8">
        <f>+((Normalización!C19*Normalización!$C$21)+(Normalización!D19*Normalización!$D$21)+(Normalización!E19*Normalización!$E$21)+(Normalización!F19*Normalización!$F$21)+(Normalización!G19*Normalización!$G$21)+(Normalización!H19*Normalización!$H$21)+(Normalización!I19*Normalización!$I$21)+(Normalización!J19*Normalización!$J$21)+(Normalización!K19*Normalización!$K$21)+(Normalización!L19*Normalización!$L$21)+(Normalización!M19*Normalización!$M$21)+(Normalización!N19*Normalización!$N$21)+(Normalización!O19*Normalización!$O$21)+(Normalización!P19*Normalización!$P$21)+(Normalización!Q19*Normalización!$Q$21)+(Normalización!R19*Normalización!$R$21)+(Normalización!S19*Normalización!$S$21)+(Normalización!T19*Normalización!$T$21)+(Normalización!U19*Normalización!$U$21)+(Normalización!V19*Normalización!$V$21)+(Normalización!W19*Normalización!$W$21))/100</f>
        <v>3.4037790942609223</v>
      </c>
      <c r="D19" s="8">
        <f>+((Normalización!C19*Normalización!$C$22)+(Normalización!D19*Normalización!$D$22)+(Normalización!E19*Normalización!$E$22)+(Normalización!F19*Normalización!$F$22)+(Normalización!G19*Normalización!$G$22)+(Normalización!H19*Normalización!$H$22)+(Normalización!I19*Normalización!$I$22)+(Normalización!J19*Normalización!$J$22)+(Normalización!K19*Normalización!$K$22)+(Normalización!L19*Normalización!$L$22)+(Normalización!M19*Normalización!$M$22)+(Normalización!N19*Normalización!$N$22)+(Normalización!O19*Normalización!$O$22)+(Normalización!P19*Normalización!$P$22)+(Normalización!Q19*Normalización!$Q$22)+(Normalización!R19*Normalización!$R$22)+(Normalización!S19*Normalización!$S$22)+(Normalización!T19*Normalización!$T$22)+(Normalización!U19*Normalización!$U$22)+(Normalización!V19*Normalización!$V$22)+(Normalización!W19*Normalización!$W$22))/100</f>
        <v>3.4065559181672849</v>
      </c>
      <c r="E19" s="8">
        <f t="shared" si="0"/>
        <v>6.3709122958158098</v>
      </c>
      <c r="F19" s="74">
        <f t="shared" si="1"/>
        <v>6.3582300014164526</v>
      </c>
      <c r="G19" s="8">
        <v>6.3881503410344065</v>
      </c>
      <c r="H19" s="9">
        <v>6.4138083453094898</v>
      </c>
      <c r="I19" s="22">
        <v>4.9661286595606509</v>
      </c>
      <c r="J19" s="21">
        <f t="shared" si="2"/>
        <v>-0.22049960367179613</v>
      </c>
      <c r="K19" s="22">
        <v>4.9308911762914613</v>
      </c>
      <c r="L19" s="22">
        <f t="shared" si="3"/>
        <v>-0.22603059854867308</v>
      </c>
      <c r="N19" s="4" t="s">
        <v>19</v>
      </c>
      <c r="O19" s="53">
        <f t="shared" si="4"/>
        <v>431.62930804152114</v>
      </c>
      <c r="P19" s="47">
        <f t="shared" si="5"/>
        <v>430.77008259596465</v>
      </c>
      <c r="Q19" s="47">
        <f t="shared" si="6"/>
        <v>432.7971856050811</v>
      </c>
      <c r="R19" s="54">
        <f t="shared" si="7"/>
        <v>434.53551539471789</v>
      </c>
      <c r="S19" s="51">
        <f t="shared" si="8"/>
        <v>-2.9062073531967485</v>
      </c>
      <c r="T19" s="48">
        <f t="shared" si="9"/>
        <v>-3.7654327987532383</v>
      </c>
      <c r="U19" s="52">
        <f t="shared" si="10"/>
        <v>-1.7383297896367935</v>
      </c>
      <c r="V19" s="49">
        <f t="shared" si="11"/>
        <v>-6.6880778445850267E-3</v>
      </c>
      <c r="W19" s="49">
        <f t="shared" si="12"/>
        <v>-8.6654201218347871E-3</v>
      </c>
      <c r="X19" s="50">
        <f t="shared" si="13"/>
        <v>-4.0004320200565224E-3</v>
      </c>
    </row>
    <row r="20" spans="1:24" ht="15" thickBot="1" x14ac:dyDescent="0.35">
      <c r="A20" s="4">
        <v>19</v>
      </c>
      <c r="B20" s="35" t="s">
        <v>20</v>
      </c>
      <c r="C20" s="8">
        <f>+((Normalización!C20*Normalización!$C$21)+(Normalización!D20*Normalización!$D$21)+(Normalización!E20*Normalización!$E$21)+(Normalización!F20*Normalización!$F$21)+(Normalización!G20*Normalización!$G$21)+(Normalización!H20*Normalización!$H$21)+(Normalización!I20*Normalización!$I$21)+(Normalización!J20*Normalización!$J$21)+(Normalización!K20*Normalización!$K$21)+(Normalización!L20*Normalización!$L$21)+(Normalización!M20*Normalización!$M$21)+(Normalización!N20*Normalización!$N$21)+(Normalización!O20*Normalización!$O$21)+(Normalización!P20*Normalización!$P$21)+(Normalización!Q20*Normalización!$Q$21)+(Normalización!R20*Normalización!$R$21)+(Normalización!S20*Normalización!$S$21)+(Normalización!T20*Normalización!$T$21)+(Normalización!U20*Normalización!$U$21)+(Normalización!V20*Normalización!$V$21)+(Normalización!W20*Normalización!$W$21))/100</f>
        <v>6.0997448022296599</v>
      </c>
      <c r="D20" s="8">
        <f>+((Normalización!C20*Normalización!$C$22)+(Normalización!D20*Normalización!$D$22)+(Normalización!E20*Normalización!$E$22)+(Normalización!F20*Normalización!$F$22)+(Normalización!G20*Normalización!$G$22)+(Normalización!H20*Normalización!$H$22)+(Normalización!I20*Normalización!$I$22)+(Normalización!J20*Normalización!$J$22)+(Normalización!K20*Normalización!$K$22)+(Normalización!L20*Normalización!$L$22)+(Normalización!M20*Normalización!$M$22)+(Normalización!N20*Normalización!$N$22)+(Normalización!O20*Normalización!$O$22)+(Normalización!P20*Normalización!$P$22)+(Normalización!Q20*Normalización!$Q$22)+(Normalización!R20*Normalización!$R$22)+(Normalización!S20*Normalización!$S$22)+(Normalización!T20*Normalización!$T$22)+(Normalización!U20*Normalización!$U$22)+(Normalización!V20*Normalización!$V$22)+(Normalización!W20*Normalización!$W$22))/100</f>
        <v>6.0822201519383938</v>
      </c>
      <c r="E20" s="8">
        <f t="shared" si="0"/>
        <v>11.416998014761461</v>
      </c>
      <c r="F20" s="73">
        <f t="shared" si="1"/>
        <v>11.352273549667698</v>
      </c>
      <c r="G20" s="8">
        <v>8.5269035607792922</v>
      </c>
      <c r="H20" s="9">
        <v>11.608747834365836</v>
      </c>
      <c r="I20" s="22">
        <v>9.2683218501754396</v>
      </c>
      <c r="J20" s="21">
        <f t="shared" si="2"/>
        <v>-0.18819974933935507</v>
      </c>
      <c r="K20" s="22">
        <v>9.3261205333238255</v>
      </c>
      <c r="L20" s="22">
        <f t="shared" si="3"/>
        <v>-0.18313723789162986</v>
      </c>
      <c r="N20" s="4" t="s">
        <v>20</v>
      </c>
      <c r="O20" s="53">
        <f t="shared" si="4"/>
        <v>773.50161550008897</v>
      </c>
      <c r="P20" s="47">
        <f t="shared" si="5"/>
        <v>769.11653298998647</v>
      </c>
      <c r="Q20" s="47">
        <f t="shared" si="6"/>
        <v>577.69771624279701</v>
      </c>
      <c r="R20" s="54">
        <f t="shared" si="7"/>
        <v>786.49266577828541</v>
      </c>
      <c r="S20" s="51">
        <f t="shared" si="8"/>
        <v>-12.99105027819644</v>
      </c>
      <c r="T20" s="48">
        <f t="shared" si="9"/>
        <v>-17.376132788298946</v>
      </c>
      <c r="U20" s="52">
        <f t="shared" si="10"/>
        <v>-208.7949495354884</v>
      </c>
      <c r="V20" s="49">
        <f t="shared" si="11"/>
        <v>-1.6517700473838437E-2</v>
      </c>
      <c r="W20" s="49">
        <f>+T20/R20</f>
        <v>-2.2093191131164761E-2</v>
      </c>
      <c r="X20" s="50">
        <f t="shared" si="13"/>
        <v>-0.26547602872923459</v>
      </c>
    </row>
    <row r="21" spans="1:24" ht="15" thickBot="1" x14ac:dyDescent="0.35">
      <c r="A21" s="18">
        <v>20</v>
      </c>
      <c r="B21" s="19" t="s">
        <v>22</v>
      </c>
      <c r="C21" s="20">
        <v>3.79</v>
      </c>
      <c r="D21" s="20">
        <v>3.79</v>
      </c>
      <c r="E21" s="20">
        <v>3.79</v>
      </c>
      <c r="F21" s="75">
        <v>3.79</v>
      </c>
      <c r="G21" s="20">
        <v>3.79</v>
      </c>
      <c r="H21" s="23">
        <v>3.79</v>
      </c>
      <c r="I21" s="20">
        <v>3.79</v>
      </c>
      <c r="J21" s="24">
        <f t="shared" si="2"/>
        <v>0</v>
      </c>
      <c r="K21" s="20">
        <v>3.79</v>
      </c>
      <c r="L21" s="42"/>
      <c r="N21" s="18" t="s">
        <v>22</v>
      </c>
      <c r="O21" s="56">
        <f>+(E21/100)*$N$1</f>
        <v>256.77250000000004</v>
      </c>
      <c r="P21" s="57">
        <f>+O21</f>
        <v>256.77250000000004</v>
      </c>
      <c r="Q21" s="58">
        <f>+(G21/100)*$N$1</f>
        <v>256.77250000000004</v>
      </c>
      <c r="R21" s="59">
        <f t="shared" ref="R21" si="14">+(I21/100)*$N$1</f>
        <v>256.77250000000004</v>
      </c>
      <c r="S21" s="56">
        <f>+R21-O21</f>
        <v>0</v>
      </c>
      <c r="T21" s="60">
        <f t="shared" si="9"/>
        <v>0</v>
      </c>
      <c r="U21" s="61">
        <f t="shared" si="10"/>
        <v>0</v>
      </c>
      <c r="V21" s="62">
        <f t="shared" si="11"/>
        <v>0</v>
      </c>
      <c r="W21" s="62">
        <f>+T21/R21</f>
        <v>0</v>
      </c>
      <c r="X21" s="63">
        <f t="shared" si="13"/>
        <v>0</v>
      </c>
    </row>
    <row r="22" spans="1:24" x14ac:dyDescent="0.3">
      <c r="O22" s="80">
        <f>SUM(O2:O21)</f>
        <v>6775.0000000000009</v>
      </c>
      <c r="P22" s="80">
        <f>SUM(P2:P21)</f>
        <v>6774.9999999999991</v>
      </c>
      <c r="Q22" s="80">
        <f t="shared" ref="Q22:R22" si="15">SUM(Q2:Q21)</f>
        <v>6775.0000000000009</v>
      </c>
      <c r="R22" s="80">
        <f t="shared" si="15"/>
        <v>6774.9999999999982</v>
      </c>
    </row>
  </sheetData>
  <conditionalFormatting sqref="S2:S2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:T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:U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:V2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:X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:W2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:X2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verticalDpi="0" r:id="rId1"/>
  <ignoredErrors>
    <ignoredError sqref="P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9E57E-239D-494E-A883-533CB69E3CBA}">
  <dimension ref="A1:X22"/>
  <sheetViews>
    <sheetView topLeftCell="M2" zoomScaleNormal="100" workbookViewId="0">
      <selection activeCell="P2" sqref="P2:P21"/>
    </sheetView>
  </sheetViews>
  <sheetFormatPr baseColWidth="10" defaultRowHeight="14.4" x14ac:dyDescent="0.3"/>
  <cols>
    <col min="1" max="4" width="15.6640625" customWidth="1"/>
    <col min="5" max="5" width="16.5546875" customWidth="1"/>
    <col min="6" max="7" width="16.6640625" customWidth="1"/>
    <col min="8" max="8" width="15.5546875" customWidth="1"/>
    <col min="9" max="12" width="11.44140625" hidden="1" customWidth="1"/>
    <col min="13" max="13" width="11.44140625" customWidth="1"/>
    <col min="14" max="14" width="25.88671875" customWidth="1"/>
    <col min="15" max="19" width="14.6640625" customWidth="1"/>
    <col min="20" max="21" width="14.109375" customWidth="1"/>
    <col min="22" max="22" width="12.5546875" customWidth="1"/>
    <col min="23" max="24" width="13.109375" customWidth="1"/>
  </cols>
  <sheetData>
    <row r="1" spans="1:24" ht="99" customHeight="1" thickBot="1" x14ac:dyDescent="0.35">
      <c r="A1" s="10" t="s">
        <v>1</v>
      </c>
      <c r="B1" s="11" t="s">
        <v>2</v>
      </c>
      <c r="C1" s="12" t="s">
        <v>48</v>
      </c>
      <c r="D1" s="12" t="s">
        <v>49</v>
      </c>
      <c r="E1" s="12" t="s">
        <v>47</v>
      </c>
      <c r="F1" s="71" t="s">
        <v>46</v>
      </c>
      <c r="G1" s="12" t="s">
        <v>59</v>
      </c>
      <c r="H1" s="13" t="s">
        <v>42</v>
      </c>
      <c r="I1" s="16" t="s">
        <v>21</v>
      </c>
      <c r="J1" s="17" t="s">
        <v>23</v>
      </c>
      <c r="K1" s="16" t="s">
        <v>24</v>
      </c>
      <c r="L1" s="16" t="s">
        <v>23</v>
      </c>
      <c r="N1" s="77">
        <v>6934</v>
      </c>
      <c r="O1" s="55" t="s">
        <v>50</v>
      </c>
      <c r="P1" s="12" t="s">
        <v>51</v>
      </c>
      <c r="Q1" s="12" t="s">
        <v>60</v>
      </c>
      <c r="R1" s="13" t="s">
        <v>43</v>
      </c>
      <c r="S1" s="55" t="s">
        <v>53</v>
      </c>
      <c r="T1" s="12" t="s">
        <v>54</v>
      </c>
      <c r="U1" s="13" t="s">
        <v>61</v>
      </c>
      <c r="V1" s="12" t="s">
        <v>55</v>
      </c>
      <c r="W1" s="12" t="s">
        <v>56</v>
      </c>
      <c r="X1" s="13" t="s">
        <v>62</v>
      </c>
    </row>
    <row r="2" spans="1:24" x14ac:dyDescent="0.3">
      <c r="A2" s="4">
        <v>1</v>
      </c>
      <c r="B2" s="35" t="s">
        <v>3</v>
      </c>
      <c r="C2" s="8">
        <f>+((Normalización!C2*Normalización!$C$21)+(Normalización!D2*Normalización!$D$21)+(Normalización!E2*Normalización!$E$21)+(Normalización!F2*Normalización!$F$21)+(Normalización!G2*Normalización!$G$21)+(Normalización!H2*Normalización!$H$21)+(Normalización!I2*Normalización!$I$21)+(Normalización!J2*Normalización!$J$21)+(Normalización!K2*Normalización!$K$21)+(Normalización!L2*Normalización!$L$21)+(Normalización!M2*Normalización!$M$21)+(Normalización!N2*Normalización!$N$21)+(Normalización!O2*Normalización!$O$21)+(Normalización!P2*Normalización!$P$21)+(Normalización!Q2*Normalización!$Q$21)+(Normalización!R2*Normalización!$R$21)+(Normalización!S2*Normalización!$S$21)+(Normalización!T2*Normalización!$T$21)+(Normalización!U2*Normalización!$U$21)+(Normalización!V2*Normalización!$V$21)+(Normalización!W2*Normalización!$W$21))/100</f>
        <v>2.2667298396797753</v>
      </c>
      <c r="D2" s="8">
        <f>+((Normalización!C2*Normalización!$C$22)+(Normalización!D2*Normalización!$D$22)+(Normalización!E2*Normalización!$E$22)+(Normalización!F2*Normalización!$F$22)+(Normalización!G2*Normalización!$G$22)+(Normalización!H2*Normalización!$H$22)+(Normalización!I2*Normalización!$I$22)+(Normalización!J2*Normalización!$J$22)+(Normalización!K2*Normalización!$K$22)+(Normalización!L2*Normalización!$L$22)+(Normalización!M2*Normalización!$M$22)+(Normalización!N2*Normalización!$N$22)+(Normalización!O2*Normalización!$O$22)+(Normalización!P2*Normalización!$P$22)+(Normalización!Q2*Normalización!$Q$22)+(Normalización!R2*Normalización!$R$22)+(Normalización!S2*Normalización!$S$22)+(Normalización!T2*Normalización!$T$22)+(Normalización!U2*Normalización!$U$22)+(Normalización!V2*Normalización!$V$22)+(Normalización!W2*Normalización!$W$22))/100</f>
        <v>2.2852984390814468</v>
      </c>
      <c r="E2" s="8">
        <f>+(C2*96.21)/SUM($C$2:$C$20)</f>
        <v>4.2426775084368824</v>
      </c>
      <c r="F2" s="81">
        <f>+(D2*96.21)/SUM($D$2:$D$20)</f>
        <v>4.2654380102984417</v>
      </c>
      <c r="G2" s="8">
        <v>3.1907314676226171</v>
      </c>
      <c r="H2" s="9">
        <v>4.4172311534248001</v>
      </c>
      <c r="I2" s="22">
        <v>4.3674835944214188</v>
      </c>
      <c r="J2" s="21">
        <f>+(I2-E2)/E2</f>
        <v>2.9416821272969743E-2</v>
      </c>
      <c r="K2" s="22">
        <v>4.448864495358313</v>
      </c>
      <c r="L2" s="22">
        <f>+(K2-E2)/E2</f>
        <v>4.8598317103152967E-2</v>
      </c>
      <c r="N2" s="4" t="s">
        <v>3</v>
      </c>
      <c r="O2" s="53">
        <f>+(E2/100)*$N$1</f>
        <v>294.1872584350134</v>
      </c>
      <c r="P2" s="78">
        <f>+(F2/100)*$N$1</f>
        <v>295.76547163409396</v>
      </c>
      <c r="Q2" s="47">
        <f>+(G2/100)*$N$1</f>
        <v>221.24531996495227</v>
      </c>
      <c r="R2" s="54">
        <f>+(H2/100)*$N$1</f>
        <v>306.29080817847563</v>
      </c>
      <c r="S2" s="51">
        <f>+O2-R2</f>
        <v>-12.103549743462224</v>
      </c>
      <c r="T2" s="48">
        <f>+P2-R2</f>
        <v>-10.525336544381673</v>
      </c>
      <c r="U2" s="52">
        <f>+Q2-R2</f>
        <v>-85.045488213523356</v>
      </c>
      <c r="V2" s="49">
        <f>+S2/R2</f>
        <v>-3.9516529455919838E-2</v>
      </c>
      <c r="W2" s="49">
        <f>+T2/R2</f>
        <v>-3.4363866832884386E-2</v>
      </c>
      <c r="X2" s="50">
        <f>+U2/R2</f>
        <v>-0.27766255448308247</v>
      </c>
    </row>
    <row r="3" spans="1:24" x14ac:dyDescent="0.3">
      <c r="A3" s="4">
        <v>2</v>
      </c>
      <c r="B3" s="35" t="s">
        <v>4</v>
      </c>
      <c r="C3" s="8">
        <f>+((Normalización!C3*Normalización!$C$21)+(Normalización!D3*Normalización!$D$21)+(Normalización!E3*Normalización!$E$21)+(Normalización!F3*Normalización!$F$21)+(Normalización!G3*Normalización!$G$21)+(Normalización!H3*Normalización!$H$21)+(Normalización!I3*Normalización!$I$21)+(Normalización!J3*Normalización!$J$21)+(Normalización!K3*Normalización!$K$21)+(Normalización!L3*Normalización!$L$21)+(Normalización!M3*Normalización!$M$21)+(Normalización!N3*Normalización!$N$21)+(Normalización!O3*Normalización!$O$21)+(Normalización!P3*Normalización!$P$21)+(Normalización!Q3*Normalización!$Q$21)+(Normalización!R3*Normalización!$R$21)+(Normalización!S3*Normalización!$S$21)+(Normalización!T3*Normalización!$T$21)+(Normalización!U3*Normalización!$U$21)+(Normalización!V3*Normalización!$V$21)+(Normalización!W3*Normalización!$W$21))/100</f>
        <v>1.153200064623257</v>
      </c>
      <c r="D3" s="8">
        <f>+((Normalización!C3*Normalización!$C$22)+(Normalización!D3*Normalización!$D$22)+(Normalización!E3*Normalización!$E$22)+(Normalización!F3*Normalización!$F$22)+(Normalización!G3*Normalización!$G$22)+(Normalización!H3*Normalización!$H$22)+(Normalización!I3*Normalización!$I$22)+(Normalización!J3*Normalización!$J$22)+(Normalización!K3*Normalización!$K$22)+(Normalización!L3*Normalización!$L$22)+(Normalización!M3*Normalización!$M$22)+(Normalización!N3*Normalización!$N$22)+(Normalización!O3*Normalización!$O$22)+(Normalización!P3*Normalización!$P$22)+(Normalización!Q3*Normalización!$Q$22)+(Normalización!R3*Normalización!$R$22)+(Normalización!S3*Normalización!$S$22)+(Normalización!T3*Normalización!$T$22)+(Normalización!U3*Normalización!$U$22)+(Normalización!V3*Normalización!$V$22)+(Normalización!W3*Normalización!$W$22))/100</f>
        <v>1.1818707305704381</v>
      </c>
      <c r="E3" s="8">
        <f t="shared" ref="E3:E20" si="0">+(C3*96.21)/SUM($C$2:$C$20)</f>
        <v>2.1584645383219758</v>
      </c>
      <c r="F3" s="81">
        <f t="shared" ref="F3:F20" si="1">+(D3*96.21)/SUM($D$2:$D$20)</f>
        <v>2.2059247279145713</v>
      </c>
      <c r="G3" s="8">
        <v>2.7517555073586117</v>
      </c>
      <c r="H3" s="9">
        <v>2.0546211804991219</v>
      </c>
      <c r="I3" s="22">
        <v>2.9559110367007571</v>
      </c>
      <c r="J3" s="21">
        <f t="shared" ref="J3:J21" si="2">+(I3-E3)/E3</f>
        <v>0.36945082220286496</v>
      </c>
      <c r="K3" s="22">
        <v>3.0078800223608542</v>
      </c>
      <c r="L3" s="22">
        <f t="shared" ref="L3:L20" si="3">+(K3-E3)/E3</f>
        <v>0.39352765308770243</v>
      </c>
      <c r="N3" s="4" t="s">
        <v>4</v>
      </c>
      <c r="O3" s="53">
        <f t="shared" ref="O3:R20" si="4">+(E3/100)*$N$1</f>
        <v>149.66793108724579</v>
      </c>
      <c r="P3" s="78">
        <f t="shared" si="4"/>
        <v>152.95882063359639</v>
      </c>
      <c r="Q3" s="47">
        <f t="shared" si="4"/>
        <v>190.80672688024615</v>
      </c>
      <c r="R3" s="54">
        <f t="shared" si="4"/>
        <v>142.46743265580909</v>
      </c>
      <c r="S3" s="51">
        <f t="shared" ref="S3:S20" si="5">+O3-R3</f>
        <v>7.2004984314366993</v>
      </c>
      <c r="T3" s="48">
        <f t="shared" ref="T3:T21" si="6">+P3-R3</f>
        <v>10.491387977787298</v>
      </c>
      <c r="U3" s="52">
        <f t="shared" ref="U3:U21" si="7">+Q3-R3</f>
        <v>48.339294224437054</v>
      </c>
      <c r="V3" s="49">
        <f t="shared" ref="V3:V21" si="8">+S3/R3</f>
        <v>5.0541364417175799E-2</v>
      </c>
      <c r="W3" s="49">
        <f t="shared" ref="W3:W19" si="9">+T3/R3</f>
        <v>7.3640605310363982E-2</v>
      </c>
      <c r="X3" s="50">
        <f t="shared" ref="X3:X21" si="10">+U3/R3</f>
        <v>0.33930066207637261</v>
      </c>
    </row>
    <row r="4" spans="1:24" x14ac:dyDescent="0.3">
      <c r="A4" s="4">
        <v>3</v>
      </c>
      <c r="B4" s="35" t="s">
        <v>5</v>
      </c>
      <c r="C4" s="8">
        <f>+((Normalización!C4*Normalización!$C$21)+(Normalización!D4*Normalización!$D$21)+(Normalización!E4*Normalización!$E$21)+(Normalización!F4*Normalización!$F$21)+(Normalización!G4*Normalización!$G$21)+(Normalización!H4*Normalización!$H$21)+(Normalización!I4*Normalización!$I$21)+(Normalización!J4*Normalización!$J$21)+(Normalización!K4*Normalización!$K$21)+(Normalización!L4*Normalización!$L$21)+(Normalización!M4*Normalización!$M$21)+(Normalización!N4*Normalización!$N$21)+(Normalización!O4*Normalización!$O$21)+(Normalización!P4*Normalización!$P$21)+(Normalización!Q4*Normalización!$Q$21)+(Normalización!R4*Normalización!$R$21)+(Normalización!S4*Normalización!$S$21)+(Normalización!T4*Normalización!$T$21)+(Normalización!U4*Normalización!$U$21)+(Normalización!V4*Normalización!$V$21)+(Normalización!W4*Normalización!$W$21))/100</f>
        <v>1.7650593316845855</v>
      </c>
      <c r="D4" s="8">
        <f>+((Normalización!C4*Normalización!$C$22)+(Normalización!D4*Normalización!$D$22)+(Normalización!E4*Normalización!$E$22)+(Normalización!F4*Normalización!$F$22)+(Normalización!G4*Normalización!$G$22)+(Normalización!H4*Normalización!$H$22)+(Normalización!I4*Normalización!$I$22)+(Normalización!J4*Normalización!$J$22)+(Normalización!K4*Normalización!$K$22)+(Normalización!L4*Normalización!$L$22)+(Normalización!M4*Normalización!$M$22)+(Normalización!N4*Normalización!$N$22)+(Normalización!O4*Normalización!$O$22)+(Normalización!P4*Normalización!$P$22)+(Normalización!Q4*Normalización!$Q$22)+(Normalización!R4*Normalización!$R$22)+(Normalización!S4*Normalización!$S$22)+(Normalización!T4*Normalización!$T$22)+(Normalización!U4*Normalización!$U$22)+(Normalización!V4*Normalización!$V$22)+(Normalización!W4*Normalización!$W$22))/100</f>
        <v>1.7660960914704489</v>
      </c>
      <c r="E4" s="8">
        <f t="shared" si="0"/>
        <v>3.3036921279744349</v>
      </c>
      <c r="F4" s="82">
        <f t="shared" si="1"/>
        <v>3.2963630786994504</v>
      </c>
      <c r="G4" s="8">
        <v>5.8896736880263951</v>
      </c>
      <c r="H4" s="9">
        <v>3.0523034325929159</v>
      </c>
      <c r="I4" s="22">
        <v>3.2673322526378188</v>
      </c>
      <c r="J4" s="21">
        <f t="shared" si="2"/>
        <v>-1.1005830424915876E-2</v>
      </c>
      <c r="K4" s="22">
        <v>3.25579155797285</v>
      </c>
      <c r="L4" s="22">
        <f t="shared" si="3"/>
        <v>-1.4499102260764762E-2</v>
      </c>
      <c r="N4" s="4" t="s">
        <v>5</v>
      </c>
      <c r="O4" s="53">
        <f t="shared" si="4"/>
        <v>229.07801215374732</v>
      </c>
      <c r="P4" s="78">
        <f t="shared" si="4"/>
        <v>228.56981587701989</v>
      </c>
      <c r="Q4" s="47">
        <f t="shared" si="4"/>
        <v>408.38997352775021</v>
      </c>
      <c r="R4" s="54">
        <f t="shared" si="4"/>
        <v>211.6467200159928</v>
      </c>
      <c r="S4" s="51">
        <f t="shared" si="5"/>
        <v>17.431292137754525</v>
      </c>
      <c r="T4" s="48">
        <f t="shared" si="6"/>
        <v>16.923095861027093</v>
      </c>
      <c r="U4" s="52">
        <f t="shared" si="7"/>
        <v>196.74325351175742</v>
      </c>
      <c r="V4" s="49">
        <f t="shared" si="8"/>
        <v>8.2360322600025904E-2</v>
      </c>
      <c r="W4" s="49">
        <f t="shared" si="9"/>
        <v>7.9959169032944727E-2</v>
      </c>
      <c r="X4" s="50">
        <f t="shared" si="10"/>
        <v>0.9295832862275909</v>
      </c>
    </row>
    <row r="5" spans="1:24" x14ac:dyDescent="0.3">
      <c r="A5" s="4">
        <v>4</v>
      </c>
      <c r="B5" s="35" t="s">
        <v>6</v>
      </c>
      <c r="C5" s="8">
        <f>+((Normalización!C5*Normalización!$C$21)+(Normalización!D5*Normalización!$D$21)+(Normalización!E5*Normalización!$E$21)+(Normalización!F5*Normalización!$F$21)+(Normalización!G5*Normalización!$G$21)+(Normalización!H5*Normalización!$H$21)+(Normalización!I5*Normalización!$I$21)+(Normalización!J5*Normalización!$J$21)+(Normalización!K5*Normalización!$K$21)+(Normalización!L5*Normalización!$L$21)+(Normalización!M5*Normalización!$M$21)+(Normalización!N5*Normalización!$N$21)+(Normalización!O5*Normalización!$O$21)+(Normalización!P5*Normalización!$P$21)+(Normalización!Q5*Normalización!$Q$21)+(Normalización!R5*Normalización!$R$21)+(Normalización!S5*Normalización!$S$21)+(Normalización!T5*Normalización!$T$21)+(Normalización!U5*Normalización!$U$21)+(Normalización!V5*Normalización!$V$21)+(Normalización!W5*Normalización!$W$21))/100</f>
        <v>3.8267331390914503</v>
      </c>
      <c r="D5" s="8">
        <f>+((Normalización!C5*Normalización!$C$22)+(Normalización!D5*Normalización!$D$22)+(Normalización!E5*Normalización!$E$22)+(Normalización!F5*Normalización!$F$22)+(Normalización!G5*Normalización!$G$22)+(Normalización!H5*Normalización!$H$22)+(Normalización!I5*Normalización!$I$22)+(Normalización!J5*Normalización!$J$22)+(Normalización!K5*Normalización!$K$22)+(Normalización!L5*Normalización!$L$22)+(Normalización!M5*Normalización!$M$22)+(Normalización!N5*Normalización!$N$22)+(Normalización!O5*Normalización!$O$22)+(Normalización!P5*Normalización!$P$22)+(Normalización!Q5*Normalización!$Q$22)+(Normalización!R5*Normalización!$R$22)+(Normalización!S5*Normalización!$S$22)+(Normalización!T5*Normalización!$T$22)+(Normalización!U5*Normalización!$U$22)+(Normalización!V5*Normalización!$V$22)+(Normalización!W5*Normalización!$W$22))/100</f>
        <v>3.8274132100191514</v>
      </c>
      <c r="E5" s="8">
        <f t="shared" si="0"/>
        <v>7.1625627085347743</v>
      </c>
      <c r="F5" s="81">
        <f t="shared" si="1"/>
        <v>7.1437469644866045</v>
      </c>
      <c r="G5" s="8">
        <v>6.2540414759721923</v>
      </c>
      <c r="H5" s="9">
        <v>7.3108631804479636</v>
      </c>
      <c r="I5" s="22">
        <v>5.4992217704713537</v>
      </c>
      <c r="J5" s="21">
        <f t="shared" si="2"/>
        <v>-0.23222706812485075</v>
      </c>
      <c r="K5" s="22">
        <v>5.2944336124037745</v>
      </c>
      <c r="L5" s="22">
        <f t="shared" si="3"/>
        <v>-0.26081853271664518</v>
      </c>
      <c r="N5" s="4" t="s">
        <v>6</v>
      </c>
      <c r="O5" s="53">
        <f t="shared" si="4"/>
        <v>496.65209820980124</v>
      </c>
      <c r="P5" s="78">
        <f t="shared" si="4"/>
        <v>495.34741451750114</v>
      </c>
      <c r="Q5" s="47">
        <f t="shared" si="4"/>
        <v>433.65523594391186</v>
      </c>
      <c r="R5" s="54">
        <f t="shared" si="4"/>
        <v>506.93525293226173</v>
      </c>
      <c r="S5" s="51">
        <f t="shared" si="5"/>
        <v>-10.283154722460495</v>
      </c>
      <c r="T5" s="48">
        <f t="shared" si="6"/>
        <v>-11.587838414760597</v>
      </c>
      <c r="U5" s="52">
        <f t="shared" si="7"/>
        <v>-73.280016988349871</v>
      </c>
      <c r="V5" s="49">
        <f t="shared" si="8"/>
        <v>-2.0284946969025573E-2</v>
      </c>
      <c r="W5" s="49">
        <f t="shared" si="9"/>
        <v>-2.2858616258650689E-2</v>
      </c>
      <c r="X5" s="50">
        <f t="shared" si="10"/>
        <v>-0.14455498323400637</v>
      </c>
    </row>
    <row r="6" spans="1:24" x14ac:dyDescent="0.3">
      <c r="A6" s="4">
        <v>5</v>
      </c>
      <c r="B6" s="35" t="s">
        <v>7</v>
      </c>
      <c r="C6" s="8">
        <f>+((Normalización!C6*Normalización!$C$21)+(Normalización!D6*Normalización!$D$21)+(Normalización!E6*Normalización!$E$21)+(Normalización!F6*Normalización!$F$21)+(Normalización!G6*Normalización!$G$21)+(Normalización!H6*Normalización!$H$21)+(Normalización!I6*Normalización!$I$21)+(Normalización!J6*Normalización!$J$21)+(Normalización!K6*Normalización!$K$21)+(Normalización!L6*Normalización!$L$21)+(Normalización!M6*Normalización!$M$21)+(Normalización!N6*Normalización!$N$21)+(Normalización!O6*Normalización!$O$21)+(Normalización!P6*Normalización!$P$21)+(Normalización!Q6*Normalización!$Q$21)+(Normalización!R6*Normalización!$R$21)+(Normalización!S6*Normalización!$S$21)+(Normalización!T6*Normalización!$T$21)+(Normalización!U6*Normalización!$U$21)+(Normalización!V6*Normalización!$V$21)+(Normalización!W6*Normalización!$W$21))/100</f>
        <v>3.7923547026877054</v>
      </c>
      <c r="D6" s="8">
        <f>+((Normalización!C6*Normalización!$C$22)+(Normalización!D6*Normalización!$D$22)+(Normalización!E6*Normalización!$E$22)+(Normalización!F6*Normalización!$F$22)+(Normalización!G6*Normalización!$G$22)+(Normalización!H6*Normalización!$H$22)+(Normalización!I6*Normalización!$I$22)+(Normalización!J6*Normalización!$J$22)+(Normalización!K6*Normalización!$K$22)+(Normalización!L6*Normalización!$L$22)+(Normalización!M6*Normalización!$M$22)+(Normalización!N6*Normalización!$N$22)+(Normalización!O6*Normalización!$O$22)+(Normalización!P6*Normalización!$P$22)+(Normalización!Q6*Normalización!$Q$22)+(Normalización!R6*Normalización!$R$22)+(Normalización!S6*Normalización!$S$22)+(Normalización!T6*Normalización!$T$22)+(Normalización!U6*Normalización!$U$22)+(Normalización!V6*Normalización!$V$22)+(Normalización!W6*Normalización!$W$22))/100</f>
        <v>3.796395486111602</v>
      </c>
      <c r="E6" s="8">
        <f t="shared" si="0"/>
        <v>7.0982159935658649</v>
      </c>
      <c r="F6" s="82">
        <f t="shared" si="1"/>
        <v>7.0858533536191404</v>
      </c>
      <c r="G6" s="8">
        <v>8.1007368031010394</v>
      </c>
      <c r="H6" s="9">
        <v>7.0501334068105352</v>
      </c>
      <c r="I6" s="22">
        <v>6.4523059950652142</v>
      </c>
      <c r="J6" s="21">
        <f t="shared" si="2"/>
        <v>-9.0996103680999835E-2</v>
      </c>
      <c r="K6" s="22">
        <v>7.1571540941153859</v>
      </c>
      <c r="L6" s="22">
        <f t="shared" si="3"/>
        <v>8.3032272620254411E-3</v>
      </c>
      <c r="N6" s="4" t="s">
        <v>7</v>
      </c>
      <c r="O6" s="53">
        <f t="shared" si="4"/>
        <v>492.19029699385709</v>
      </c>
      <c r="P6" s="78">
        <f t="shared" si="4"/>
        <v>491.33307153995116</v>
      </c>
      <c r="Q6" s="47">
        <f t="shared" si="4"/>
        <v>561.70508992702605</v>
      </c>
      <c r="R6" s="54">
        <f t="shared" si="4"/>
        <v>488.8562504282425</v>
      </c>
      <c r="S6" s="51">
        <f t="shared" si="5"/>
        <v>3.3340465656145852</v>
      </c>
      <c r="T6" s="48">
        <f t="shared" si="6"/>
        <v>2.4768211117086594</v>
      </c>
      <c r="U6" s="52">
        <f t="shared" si="7"/>
        <v>72.848839498783548</v>
      </c>
      <c r="V6" s="49">
        <f t="shared" si="8"/>
        <v>6.8200960153295175E-3</v>
      </c>
      <c r="W6" s="49">
        <f t="shared" si="9"/>
        <v>5.0665632474555487E-3</v>
      </c>
      <c r="X6" s="50">
        <f t="shared" si="10"/>
        <v>0.14901893846088152</v>
      </c>
    </row>
    <row r="7" spans="1:24" x14ac:dyDescent="0.3">
      <c r="A7" s="4">
        <v>6</v>
      </c>
      <c r="B7" s="35" t="s">
        <v>8</v>
      </c>
      <c r="C7" s="8">
        <f>+((Normalización!C7*Normalización!$C$21)+(Normalización!D7*Normalización!$D$21)+(Normalización!E7*Normalización!$E$21)+(Normalización!F7*Normalización!$F$21)+(Normalización!G7*Normalización!$G$21)+(Normalización!H7*Normalización!$H$21)+(Normalización!I7*Normalización!$I$21)+(Normalización!J7*Normalización!$J$21)+(Normalización!K7*Normalización!$K$21)+(Normalización!L7*Normalización!$L$21)+(Normalización!M7*Normalización!$M$21)+(Normalización!N7*Normalización!$N$21)+(Normalización!O7*Normalización!$O$21)+(Normalización!P7*Normalización!$P$21)+(Normalización!Q7*Normalización!$Q$21)+(Normalización!R7*Normalización!$R$21)+(Normalización!S7*Normalización!$S$21)+(Normalización!T7*Normalización!$T$21)+(Normalización!U7*Normalización!$U$21)+(Normalización!V7*Normalización!$V$21)+(Normalización!W7*Normalización!$W$21))/100</f>
        <v>1.6879922177720292</v>
      </c>
      <c r="D7" s="8">
        <f>+((Normalización!C7*Normalización!$C$22)+(Normalización!D7*Normalización!$D$22)+(Normalización!E7*Normalización!$E$22)+(Normalización!F7*Normalización!$F$22)+(Normalización!G7*Normalización!$G$22)+(Normalización!H7*Normalización!$H$22)+(Normalización!I7*Normalización!$I$22)+(Normalización!J7*Normalización!$J$22)+(Normalización!K7*Normalización!$K$22)+(Normalización!L7*Normalización!$L$22)+(Normalización!M7*Normalización!$M$22)+(Normalización!N7*Normalización!$N$22)+(Normalización!O7*Normalización!$O$22)+(Normalización!P7*Normalización!$P$22)+(Normalización!Q7*Normalización!$Q$22)+(Normalización!R7*Normalización!$R$22)+(Normalización!S7*Normalización!$S$22)+(Normalización!T7*Normalización!$T$22)+(Normalización!U7*Normalización!$U$22)+(Normalización!V7*Normalización!$V$22)+(Normalización!W7*Normalización!$W$22))/100</f>
        <v>1.6882444484799017</v>
      </c>
      <c r="E7" s="8">
        <f t="shared" si="0"/>
        <v>3.1594442757984842</v>
      </c>
      <c r="F7" s="81">
        <f t="shared" si="1"/>
        <v>3.1510554236915831</v>
      </c>
      <c r="G7" s="8">
        <v>4.8805244758349478</v>
      </c>
      <c r="H7" s="9">
        <v>3.1039499707170677</v>
      </c>
      <c r="I7" s="22">
        <v>3.7206046046177779</v>
      </c>
      <c r="J7" s="21">
        <f t="shared" si="2"/>
        <v>0.17761361803966996</v>
      </c>
      <c r="K7" s="22">
        <v>3.4418384696116981</v>
      </c>
      <c r="L7" s="22">
        <f t="shared" si="3"/>
        <v>8.9380969930809961E-2</v>
      </c>
      <c r="N7" s="4" t="s">
        <v>8</v>
      </c>
      <c r="O7" s="53">
        <f t="shared" si="4"/>
        <v>219.07586608386688</v>
      </c>
      <c r="P7" s="78">
        <f t="shared" si="4"/>
        <v>218.49418307877437</v>
      </c>
      <c r="Q7" s="47">
        <f t="shared" si="4"/>
        <v>338.41556715439526</v>
      </c>
      <c r="R7" s="54">
        <f t="shared" si="4"/>
        <v>215.22789096952147</v>
      </c>
      <c r="S7" s="51">
        <f t="shared" si="5"/>
        <v>3.8479751143454166</v>
      </c>
      <c r="T7" s="48">
        <f t="shared" si="6"/>
        <v>3.2662921092529018</v>
      </c>
      <c r="U7" s="52">
        <f t="shared" si="7"/>
        <v>123.18767618487379</v>
      </c>
      <c r="V7" s="49">
        <f t="shared" si="8"/>
        <v>1.7878608097731768E-2</v>
      </c>
      <c r="W7" s="49">
        <f t="shared" si="9"/>
        <v>1.517597043087433E-2</v>
      </c>
      <c r="X7" s="50">
        <f t="shared" si="10"/>
        <v>0.57235925896945417</v>
      </c>
    </row>
    <row r="8" spans="1:24" x14ac:dyDescent="0.3">
      <c r="A8" s="4">
        <v>7</v>
      </c>
      <c r="B8" s="35" t="s">
        <v>9</v>
      </c>
      <c r="C8" s="8">
        <f>+((Normalización!C8*Normalización!$C$21)+(Normalización!D8*Normalización!$D$21)+(Normalización!E8*Normalización!$E$21)+(Normalización!F8*Normalización!$F$21)+(Normalización!G8*Normalización!$G$21)+(Normalización!H8*Normalización!$H$21)+(Normalización!I8*Normalización!$I$21)+(Normalización!J8*Normalización!$J$21)+(Normalización!K8*Normalización!$K$21)+(Normalización!L8*Normalización!$L$21)+(Normalización!M8*Normalización!$M$21)+(Normalización!N8*Normalización!$N$21)+(Normalización!O8*Normalización!$O$21)+(Normalización!P8*Normalización!$P$21)+(Normalización!Q8*Normalización!$Q$21)+(Normalización!R8*Normalización!$R$21)+(Normalización!S8*Normalización!$S$21)+(Normalización!T8*Normalización!$T$21)+(Normalización!U8*Normalización!$U$21)+(Normalización!V8*Normalización!$V$21)+(Normalización!W8*Normalización!$W$21))/100</f>
        <v>4.6127553786520785</v>
      </c>
      <c r="D8" s="8">
        <f>+((Normalización!C8*Normalización!$C$22)+(Normalización!D8*Normalización!$D$22)+(Normalización!E8*Normalización!$E$22)+(Normalización!F8*Normalización!$F$22)+(Normalización!G8*Normalización!$G$22)+(Normalización!H8*Normalización!$H$22)+(Normalización!I8*Normalización!$I$22)+(Normalización!J8*Normalización!$J$22)+(Normalización!K8*Normalización!$K$22)+(Normalización!L8*Normalización!$L$22)+(Normalización!M8*Normalización!$M$22)+(Normalización!N8*Normalización!$N$22)+(Normalización!O8*Normalización!$O$22)+(Normalización!P8*Normalización!$P$22)+(Normalización!Q8*Normalización!$Q$22)+(Normalización!R8*Normalización!$R$22)+(Normalización!S8*Normalización!$S$22)+(Normalización!T8*Normalización!$T$22)+(Normalización!U8*Normalización!$U$22)+(Normalización!V8*Normalización!$V$22)+(Normalización!W8*Normalización!$W$22))/100</f>
        <v>4.6097948415669983</v>
      </c>
      <c r="E8" s="8">
        <f t="shared" si="0"/>
        <v>8.6337741509121244</v>
      </c>
      <c r="F8" s="81">
        <f t="shared" si="1"/>
        <v>8.6040377924560367</v>
      </c>
      <c r="G8" s="8">
        <v>7.6805937510120046</v>
      </c>
      <c r="H8" s="9">
        <v>8.8694113948186875</v>
      </c>
      <c r="I8" s="22">
        <v>8.3721949487153307</v>
      </c>
      <c r="J8" s="21">
        <f t="shared" si="2"/>
        <v>-3.0297202315531839E-2</v>
      </c>
      <c r="K8" s="22">
        <v>8.3676191621027769</v>
      </c>
      <c r="L8" s="22">
        <f t="shared" si="3"/>
        <v>-3.0827189147776036E-2</v>
      </c>
      <c r="N8" s="4" t="s">
        <v>9</v>
      </c>
      <c r="O8" s="53">
        <f t="shared" si="4"/>
        <v>598.66589962424666</v>
      </c>
      <c r="P8" s="78">
        <f t="shared" si="4"/>
        <v>596.60398052890162</v>
      </c>
      <c r="Q8" s="47">
        <f t="shared" si="4"/>
        <v>532.57237069517237</v>
      </c>
      <c r="R8" s="54">
        <f t="shared" si="4"/>
        <v>615.00498611672788</v>
      </c>
      <c r="S8" s="51">
        <f t="shared" si="5"/>
        <v>-16.339086492481215</v>
      </c>
      <c r="T8" s="48">
        <f t="shared" si="6"/>
        <v>-18.401005587826262</v>
      </c>
      <c r="U8" s="52">
        <f t="shared" si="7"/>
        <v>-82.432615421555511</v>
      </c>
      <c r="V8" s="49">
        <f t="shared" si="8"/>
        <v>-2.6567404917559576E-2</v>
      </c>
      <c r="W8" s="49">
        <f t="shared" si="9"/>
        <v>-2.992009171179915E-2</v>
      </c>
      <c r="X8" s="50">
        <f t="shared" si="10"/>
        <v>-0.13403568634793117</v>
      </c>
    </row>
    <row r="9" spans="1:24" x14ac:dyDescent="0.3">
      <c r="A9" s="4">
        <v>8</v>
      </c>
      <c r="B9" s="35" t="s">
        <v>10</v>
      </c>
      <c r="C9" s="8">
        <f>+((Normalización!C9*Normalización!$C$21)+(Normalización!D9*Normalización!$D$21)+(Normalización!E9*Normalización!$E$21)+(Normalización!F9*Normalización!$F$21)+(Normalización!G9*Normalización!$G$21)+(Normalización!H9*Normalización!$H$21)+(Normalización!I9*Normalización!$I$21)+(Normalización!J9*Normalización!$J$21)+(Normalización!K9*Normalización!$K$21)+(Normalización!L9*Normalización!$L$21)+(Normalización!M9*Normalización!$M$21)+(Normalización!N9*Normalización!$N$21)+(Normalización!O9*Normalización!$O$21)+(Normalización!P9*Normalización!$P$21)+(Normalización!Q9*Normalización!$Q$21)+(Normalización!R9*Normalización!$R$21)+(Normalización!S9*Normalización!$S$21)+(Normalización!T9*Normalización!$T$21)+(Normalización!U9*Normalización!$U$21)+(Normalización!V9*Normalización!$V$21)+(Normalización!W9*Normalización!$W$21))/100</f>
        <v>5.4544906051749953</v>
      </c>
      <c r="D9" s="8">
        <f>+((Normalización!C9*Normalización!$C$22)+(Normalización!D9*Normalización!$D$22)+(Normalización!E9*Normalización!$E$22)+(Normalización!F9*Normalización!$F$22)+(Normalización!G9*Normalización!$G$22)+(Normalización!H9*Normalización!$H$22)+(Normalización!I9*Normalización!$I$22)+(Normalización!J9*Normalización!$J$22)+(Normalización!K9*Normalización!$K$22)+(Normalización!L9*Normalización!$L$22)+(Normalización!M9*Normalización!$M$22)+(Normalización!N9*Normalización!$N$22)+(Normalización!O9*Normalización!$O$22)+(Normalización!P9*Normalización!$P$22)+(Normalización!Q9*Normalización!$Q$22)+(Normalización!R9*Normalización!$R$22)+(Normalización!S9*Normalización!$S$22)+(Normalización!T9*Normalización!$T$22)+(Normalización!U9*Normalización!$U$22)+(Normalización!V9*Normalización!$V$22)+(Normalización!W9*Normalización!$W$22))/100</f>
        <v>5.4545757845361393</v>
      </c>
      <c r="E9" s="8">
        <f t="shared" si="0"/>
        <v>10.209264556126149</v>
      </c>
      <c r="F9" s="81">
        <f t="shared" si="1"/>
        <v>10.180794982193001</v>
      </c>
      <c r="G9" s="8">
        <v>6.4688336790983101</v>
      </c>
      <c r="H9" s="9">
        <v>10.600797029110218</v>
      </c>
      <c r="I9" s="22">
        <v>10.127368449036414</v>
      </c>
      <c r="J9" s="21">
        <f t="shared" si="2"/>
        <v>-8.021744038417775E-3</v>
      </c>
      <c r="K9" s="22">
        <v>10.127368458431073</v>
      </c>
      <c r="L9" s="22">
        <f t="shared" si="3"/>
        <v>-8.0217431182085658E-3</v>
      </c>
      <c r="N9" s="4" t="s">
        <v>10</v>
      </c>
      <c r="O9" s="53">
        <f t="shared" si="4"/>
        <v>707.91040432178715</v>
      </c>
      <c r="P9" s="78">
        <f t="shared" si="4"/>
        <v>705.93632406526274</v>
      </c>
      <c r="Q9" s="47">
        <f t="shared" si="4"/>
        <v>448.54892730867681</v>
      </c>
      <c r="R9" s="54">
        <f t="shared" si="4"/>
        <v>735.0592659985025</v>
      </c>
      <c r="S9" s="51">
        <f t="shared" si="5"/>
        <v>-27.148861676715342</v>
      </c>
      <c r="T9" s="48">
        <f t="shared" si="6"/>
        <v>-29.122941933239758</v>
      </c>
      <c r="U9" s="52">
        <f t="shared" si="7"/>
        <v>-286.51033868982569</v>
      </c>
      <c r="V9" s="49">
        <f t="shared" si="8"/>
        <v>-3.6934248614411254E-2</v>
      </c>
      <c r="W9" s="49">
        <f t="shared" si="9"/>
        <v>-3.9619855541415741E-2</v>
      </c>
      <c r="X9" s="50">
        <f t="shared" si="10"/>
        <v>-0.38977855520347848</v>
      </c>
    </row>
    <row r="10" spans="1:24" x14ac:dyDescent="0.3">
      <c r="A10" s="4">
        <v>9</v>
      </c>
      <c r="B10" s="35" t="s">
        <v>11</v>
      </c>
      <c r="C10" s="8">
        <f>+((Normalización!C10*Normalización!$C$21)+(Normalización!D10*Normalización!$D$21)+(Normalización!E10*Normalización!$E$21)+(Normalización!F10*Normalización!$F$21)+(Normalización!G10*Normalización!$G$21)+(Normalización!H10*Normalización!$H$21)+(Normalización!I10*Normalización!$I$21)+(Normalización!J10*Normalización!$J$21)+(Normalización!K10*Normalización!$K$21)+(Normalización!L10*Normalización!$L$21)+(Normalización!M10*Normalización!$M$21)+(Normalización!N10*Normalización!$N$21)+(Normalización!O10*Normalización!$O$21)+(Normalización!P10*Normalización!$P$21)+(Normalización!Q10*Normalización!$Q$21)+(Normalización!R10*Normalización!$R$21)+(Normalización!S10*Normalización!$S$21)+(Normalización!T10*Normalización!$T$21)+(Normalización!U10*Normalización!$U$21)+(Normalización!V10*Normalización!$V$21)+(Normalización!W10*Normalización!$W$21))/100</f>
        <v>1.8510476611028051</v>
      </c>
      <c r="D10" s="8">
        <f>+((Normalización!C10*Normalización!$C$22)+(Normalización!D10*Normalización!$D$22)+(Normalización!E10*Normalización!$E$22)+(Normalización!F10*Normalización!$F$22)+(Normalización!G10*Normalización!$G$22)+(Normalización!H10*Normalización!$H$22)+(Normalización!I10*Normalización!$I$22)+(Normalización!J10*Normalización!$J$22)+(Normalización!K10*Normalización!$K$22)+(Normalización!L10*Normalización!$L$22)+(Normalización!M10*Normalización!$M$22)+(Normalización!N10*Normalización!$N$22)+(Normalización!O10*Normalización!$O$22)+(Normalización!P10*Normalización!$P$22)+(Normalización!Q10*Normalización!$Q$22)+(Normalización!R10*Normalización!$R$22)+(Normalización!S10*Normalización!$S$22)+(Normalización!T10*Normalización!$T$22)+(Normalización!U10*Normalización!$U$22)+(Normalización!V10*Normalización!$V$22)+(Normalización!W10*Normalización!$W$22))/100</f>
        <v>1.8710349710503065</v>
      </c>
      <c r="E10" s="8">
        <f t="shared" si="0"/>
        <v>3.4646379737582804</v>
      </c>
      <c r="F10" s="81">
        <f t="shared" si="1"/>
        <v>3.4922282130133602</v>
      </c>
      <c r="G10" s="8">
        <v>3.5483700478339508</v>
      </c>
      <c r="H10" s="9">
        <v>3.4727580292821409</v>
      </c>
      <c r="I10" s="22">
        <v>4.2817045145570747</v>
      </c>
      <c r="J10" s="21">
        <f t="shared" si="2"/>
        <v>0.23583027923476749</v>
      </c>
      <c r="K10" s="22">
        <v>4.3027370155595586</v>
      </c>
      <c r="L10" s="22">
        <f t="shared" si="3"/>
        <v>0.24190089935778969</v>
      </c>
      <c r="N10" s="4" t="s">
        <v>11</v>
      </c>
      <c r="O10" s="53">
        <f t="shared" si="4"/>
        <v>240.23799710039918</v>
      </c>
      <c r="P10" s="78">
        <f t="shared" si="4"/>
        <v>242.15110429034641</v>
      </c>
      <c r="Q10" s="47">
        <f t="shared" si="4"/>
        <v>246.04397911680613</v>
      </c>
      <c r="R10" s="54">
        <f t="shared" si="4"/>
        <v>240.80104175042365</v>
      </c>
      <c r="S10" s="51">
        <f t="shared" si="5"/>
        <v>-0.56304465002446591</v>
      </c>
      <c r="T10" s="48">
        <f t="shared" si="6"/>
        <v>1.3500625399227602</v>
      </c>
      <c r="U10" s="52">
        <f t="shared" si="7"/>
        <v>5.2429373663824776</v>
      </c>
      <c r="V10" s="49">
        <f t="shared" si="8"/>
        <v>-2.3382151751985738E-3</v>
      </c>
      <c r="W10" s="49">
        <f t="shared" si="9"/>
        <v>5.6065477545650397E-3</v>
      </c>
      <c r="X10" s="50">
        <f t="shared" si="10"/>
        <v>2.1772901513509559E-2</v>
      </c>
    </row>
    <row r="11" spans="1:24" x14ac:dyDescent="0.3">
      <c r="A11" s="4">
        <v>10</v>
      </c>
      <c r="B11" s="35" t="s">
        <v>12</v>
      </c>
      <c r="C11" s="8">
        <f>+((Normalización!C11*Normalización!$C$21)+(Normalización!D11*Normalización!$D$21)+(Normalización!E11*Normalización!$E$21)+(Normalización!F11*Normalización!$F$21)+(Normalización!G11*Normalización!$G$21)+(Normalización!H11*Normalización!$H$21)+(Normalización!I11*Normalización!$I$21)+(Normalización!J11*Normalización!$J$21)+(Normalización!K11*Normalización!$K$21)+(Normalización!L11*Normalización!$L$21)+(Normalización!M11*Normalización!$M$21)+(Normalización!N11*Normalización!$N$21)+(Normalización!O11*Normalización!$O$21)+(Normalización!P11*Normalización!$P$21)+(Normalización!Q11*Normalización!$Q$21)+(Normalización!R11*Normalización!$R$21)+(Normalización!S11*Normalización!$S$21)+(Normalización!T11*Normalización!$T$21)+(Normalización!U11*Normalización!$U$21)+(Normalización!V11*Normalización!$V$21)+(Normalización!W11*Normalización!$W$21))/100</f>
        <v>3.3737921772847015</v>
      </c>
      <c r="D11" s="8">
        <f>+((Normalización!C11*Normalización!$C$22)+(Normalización!D11*Normalización!$D$22)+(Normalización!E11*Normalización!$E$22)+(Normalización!F11*Normalización!$F$22)+(Normalización!G11*Normalización!$G$22)+(Normalización!H11*Normalización!$H$22)+(Normalización!I11*Normalización!$I$22)+(Normalización!J11*Normalización!$J$22)+(Normalización!K11*Normalización!$K$22)+(Normalización!L11*Normalización!$L$22)+(Normalización!M11*Normalización!$M$22)+(Normalización!N11*Normalización!$N$22)+(Normalización!O11*Normalización!$O$22)+(Normalización!P11*Normalización!$P$22)+(Normalización!Q11*Normalización!$Q$22)+(Normalización!R11*Normalización!$R$22)+(Normalización!S11*Normalización!$S$22)+(Normalización!T11*Normalización!$T$22)+(Normalización!U11*Normalización!$U$22)+(Normalización!V11*Normalización!$V$22)+(Normalización!W11*Normalización!$W$22))/100</f>
        <v>3.3842168254926115</v>
      </c>
      <c r="E11" s="8">
        <f t="shared" si="0"/>
        <v>6.3147852638355237</v>
      </c>
      <c r="F11" s="81">
        <f t="shared" si="1"/>
        <v>6.3165347841176436</v>
      </c>
      <c r="G11" s="8">
        <v>4.7481790831804407</v>
      </c>
      <c r="H11" s="9">
        <v>6.440910421472994</v>
      </c>
      <c r="I11" s="22">
        <v>6.0515553967948303</v>
      </c>
      <c r="J11" s="21">
        <f t="shared" si="2"/>
        <v>-4.1684690142703408E-2</v>
      </c>
      <c r="K11" s="22">
        <v>6.2049867566811674</v>
      </c>
      <c r="L11" s="22">
        <f t="shared" si="3"/>
        <v>-1.7387528247898975E-2</v>
      </c>
      <c r="N11" s="4" t="s">
        <v>12</v>
      </c>
      <c r="O11" s="53">
        <f t="shared" si="4"/>
        <v>437.86721019435521</v>
      </c>
      <c r="P11" s="78">
        <f t="shared" si="4"/>
        <v>437.98852193071735</v>
      </c>
      <c r="Q11" s="47">
        <f t="shared" si="4"/>
        <v>329.23873762773172</v>
      </c>
      <c r="R11" s="54">
        <f t="shared" si="4"/>
        <v>446.6127286249374</v>
      </c>
      <c r="S11" s="51">
        <f t="shared" si="5"/>
        <v>-8.7455184305821945</v>
      </c>
      <c r="T11" s="48">
        <f t="shared" si="6"/>
        <v>-8.6242066942200495</v>
      </c>
      <c r="U11" s="52">
        <f t="shared" si="7"/>
        <v>-117.37399099720568</v>
      </c>
      <c r="V11" s="49">
        <f t="shared" si="8"/>
        <v>-1.9581883520222342E-2</v>
      </c>
      <c r="W11" s="49">
        <f t="shared" si="9"/>
        <v>-1.9310257279887347E-2</v>
      </c>
      <c r="X11" s="50">
        <f t="shared" si="10"/>
        <v>-0.26280932780081068</v>
      </c>
    </row>
    <row r="12" spans="1:24" x14ac:dyDescent="0.3">
      <c r="A12" s="4">
        <v>11</v>
      </c>
      <c r="B12" s="35" t="s">
        <v>13</v>
      </c>
      <c r="C12" s="8">
        <f>+((Normalización!C12*Normalización!$C$21)+(Normalización!D12*Normalización!$D$21)+(Normalización!E12*Normalización!$E$21)+(Normalización!F12*Normalización!$F$21)+(Normalización!G12*Normalización!$G$21)+(Normalización!H12*Normalización!$H$21)+(Normalización!I12*Normalización!$I$21)+(Normalización!J12*Normalización!$J$21)+(Normalización!K12*Normalización!$K$21)+(Normalización!L12*Normalización!$L$21)+(Normalización!M12*Normalización!$M$21)+(Normalización!N12*Normalización!$N$21)+(Normalización!O12*Normalización!$O$21)+(Normalización!P12*Normalización!$P$21)+(Normalización!Q12*Normalización!$Q$21)+(Normalización!R12*Normalización!$R$21)+(Normalización!S12*Normalización!$S$21)+(Normalización!T12*Normalización!$T$21)+(Normalización!U12*Normalización!$U$21)+(Normalización!V12*Normalización!$V$21)+(Normalización!W12*Normalización!$W$21))/100</f>
        <v>4.6219692456351531</v>
      </c>
      <c r="D12" s="8">
        <f>+((Normalización!C12*Normalización!$C$22)+(Normalización!D12*Normalización!$D$22)+(Normalización!E12*Normalización!$E$22)+(Normalización!F12*Normalización!$F$22)+(Normalización!G12*Normalización!$G$22)+(Normalización!H12*Normalización!$H$22)+(Normalización!I12*Normalización!$I$22)+(Normalización!J12*Normalización!$J$22)+(Normalización!K12*Normalización!$K$22)+(Normalización!L12*Normalización!$L$22)+(Normalización!M12*Normalización!$M$22)+(Normalización!N12*Normalización!$N$22)+(Normalización!O12*Normalización!$O$22)+(Normalización!P12*Normalización!$P$22)+(Normalización!Q12*Normalización!$Q$22)+(Normalización!R12*Normalización!$R$22)+(Normalización!S12*Normalización!$S$22)+(Normalización!T12*Normalización!$T$22)+(Normalización!U12*Normalización!$U$22)+(Normalización!V12*Normalización!$V$22)+(Normalización!W12*Normalización!$W$22))/100</f>
        <v>4.618955371378016</v>
      </c>
      <c r="E12" s="8">
        <f t="shared" si="0"/>
        <v>8.6510199053600143</v>
      </c>
      <c r="F12" s="82">
        <f t="shared" si="1"/>
        <v>8.621135634638124</v>
      </c>
      <c r="G12" s="8">
        <v>5.5282792709400121</v>
      </c>
      <c r="H12" s="9">
        <v>8.9274076779369551</v>
      </c>
      <c r="I12" s="22">
        <v>8.4522576694203178</v>
      </c>
      <c r="J12" s="21">
        <f t="shared" si="2"/>
        <v>-2.2975584163960495E-2</v>
      </c>
      <c r="K12" s="22">
        <v>8.445953533737697</v>
      </c>
      <c r="L12" s="22">
        <f t="shared" si="3"/>
        <v>-2.3704300055449178E-2</v>
      </c>
      <c r="N12" s="4" t="s">
        <v>13</v>
      </c>
      <c r="O12" s="53">
        <f t="shared" si="4"/>
        <v>599.86172023766346</v>
      </c>
      <c r="P12" s="78">
        <f t="shared" si="4"/>
        <v>597.78954490580759</v>
      </c>
      <c r="Q12" s="47">
        <f t="shared" si="4"/>
        <v>383.33088464698045</v>
      </c>
      <c r="R12" s="54">
        <f t="shared" si="4"/>
        <v>619.02644838814842</v>
      </c>
      <c r="S12" s="51">
        <f t="shared" si="5"/>
        <v>-19.164728150484962</v>
      </c>
      <c r="T12" s="48">
        <f t="shared" si="6"/>
        <v>-21.236903482340836</v>
      </c>
      <c r="U12" s="52">
        <f t="shared" si="7"/>
        <v>-235.69556374116797</v>
      </c>
      <c r="V12" s="49">
        <f t="shared" si="8"/>
        <v>-3.0959465787587955E-2</v>
      </c>
      <c r="W12" s="49">
        <f t="shared" si="9"/>
        <v>-3.4306940418520941E-2</v>
      </c>
      <c r="X12" s="50">
        <f t="shared" si="10"/>
        <v>-0.38075200882754479</v>
      </c>
    </row>
    <row r="13" spans="1:24" x14ac:dyDescent="0.3">
      <c r="A13" s="4">
        <v>12</v>
      </c>
      <c r="B13" s="35" t="s">
        <v>14</v>
      </c>
      <c r="C13" s="8">
        <f>+((Normalización!C13*Normalización!$C$21)+(Normalización!D13*Normalización!$D$21)+(Normalización!E13*Normalización!$E$21)+(Normalización!F13*Normalización!$F$21)+(Normalización!G13*Normalización!$G$21)+(Normalización!H13*Normalización!$H$21)+(Normalización!I13*Normalización!$I$21)+(Normalización!J13*Normalización!$J$21)+(Normalización!K13*Normalización!$K$21)+(Normalización!L13*Normalización!$L$21)+(Normalización!M13*Normalización!$M$21)+(Normalización!N13*Normalización!$N$21)+(Normalización!O13*Normalización!$O$21)+(Normalización!P13*Normalización!$P$21)+(Normalización!Q13*Normalización!$Q$21)+(Normalización!R13*Normalización!$R$21)+(Normalización!S13*Normalización!$S$21)+(Normalización!T13*Normalización!$T$21)+(Normalización!U13*Normalización!$U$21)+(Normalización!V13*Normalización!$V$21)+(Normalización!W13*Normalización!$W$21))/100</f>
        <v>1.4307217380129409</v>
      </c>
      <c r="D13" s="8">
        <f>+((Normalización!C13*Normalización!$C$22)+(Normalización!D13*Normalización!$D$22)+(Normalización!E13*Normalización!$E$22)+(Normalización!F13*Normalización!$F$22)+(Normalización!G13*Normalización!$G$22)+(Normalización!H13*Normalización!$H$22)+(Normalización!I13*Normalización!$I$22)+(Normalización!J13*Normalización!$J$22)+(Normalización!K13*Normalización!$K$22)+(Normalización!L13*Normalización!$L$22)+(Normalización!M13*Normalización!$M$22)+(Normalización!N13*Normalización!$N$22)+(Normalización!O13*Normalización!$O$22)+(Normalización!P13*Normalización!$P$22)+(Normalización!Q13*Normalización!$Q$22)+(Normalización!R13*Normalización!$R$22)+(Normalización!S13*Normalización!$S$22)+(Normalización!T13*Normalización!$T$22)+(Normalización!U13*Normalización!$U$22)+(Normalización!V13*Normalización!$V$22)+(Normalización!W13*Normalización!$W$22))/100</f>
        <v>1.4455211530601477</v>
      </c>
      <c r="E13" s="8">
        <f t="shared" si="0"/>
        <v>2.6779066620293674</v>
      </c>
      <c r="F13" s="81">
        <f t="shared" si="1"/>
        <v>2.6980199896480306</v>
      </c>
      <c r="G13" s="8">
        <v>3.218930275185893</v>
      </c>
      <c r="H13" s="9">
        <v>2.6801305110898297</v>
      </c>
      <c r="I13" s="22">
        <v>3.4865000048544048</v>
      </c>
      <c r="J13" s="21">
        <f t="shared" si="2"/>
        <v>0.3019497857375919</v>
      </c>
      <c r="K13" s="22">
        <v>3.4433680344658621</v>
      </c>
      <c r="L13" s="22">
        <f t="shared" si="3"/>
        <v>0.28584318613122006</v>
      </c>
      <c r="N13" s="4" t="s">
        <v>14</v>
      </c>
      <c r="O13" s="53">
        <f t="shared" si="4"/>
        <v>185.68604794511634</v>
      </c>
      <c r="P13" s="78">
        <f t="shared" si="4"/>
        <v>187.08070608219444</v>
      </c>
      <c r="Q13" s="47">
        <f t="shared" si="4"/>
        <v>223.20062528138985</v>
      </c>
      <c r="R13" s="54">
        <f t="shared" si="4"/>
        <v>185.8402496389688</v>
      </c>
      <c r="S13" s="51">
        <f t="shared" si="5"/>
        <v>-0.15420169385245686</v>
      </c>
      <c r="T13" s="48">
        <f t="shared" si="6"/>
        <v>1.2404564432256393</v>
      </c>
      <c r="U13" s="52">
        <f t="shared" si="7"/>
        <v>37.360375642421047</v>
      </c>
      <c r="V13" s="49">
        <f t="shared" si="8"/>
        <v>-8.297540180451971E-4</v>
      </c>
      <c r="W13" s="49">
        <f t="shared" si="9"/>
        <v>6.6748535133560665E-3</v>
      </c>
      <c r="X13" s="50">
        <f t="shared" si="10"/>
        <v>0.20103489806433708</v>
      </c>
    </row>
    <row r="14" spans="1:24" x14ac:dyDescent="0.3">
      <c r="A14" s="4">
        <v>13</v>
      </c>
      <c r="B14" s="35" t="s">
        <v>15</v>
      </c>
      <c r="C14" s="8">
        <f>+((Normalización!C14*Normalización!$C$21)+(Normalización!D14*Normalización!$D$21)+(Normalización!E14*Normalización!$E$21)+(Normalización!F14*Normalización!$F$21)+(Normalización!G14*Normalización!$G$21)+(Normalización!H14*Normalización!$H$21)+(Normalización!I14*Normalización!$I$21)+(Normalización!J14*Normalización!$J$21)+(Normalización!K14*Normalización!$K$21)+(Normalización!L14*Normalización!$L$21)+(Normalización!M14*Normalización!$M$21)+(Normalización!N14*Normalización!$N$21)+(Normalización!O14*Normalización!$O$21)+(Normalización!P14*Normalización!$P$21)+(Normalización!Q14*Normalización!$Q$21)+(Normalización!R14*Normalización!$R$21)+(Normalización!S14*Normalización!$S$21)+(Normalización!T14*Normalización!$T$21)+(Normalización!U14*Normalización!$U$21)+(Normalización!V14*Normalización!$V$21)+(Normalización!W14*Normalización!$W$21))/100</f>
        <v>0.98227797806748118</v>
      </c>
      <c r="D14" s="8">
        <f>+((Normalización!C14*Normalización!$C$22)+(Normalización!D14*Normalización!$D$22)+(Normalización!E14*Normalización!$E$22)+(Normalización!F14*Normalización!$F$22)+(Normalización!G14*Normalización!$G$22)+(Normalización!H14*Normalización!$H$22)+(Normalización!I14*Normalización!$I$22)+(Normalización!J14*Normalización!$J$22)+(Normalización!K14*Normalización!$K$22)+(Normalización!L14*Normalización!$L$22)+(Normalización!M14*Normalización!$M$22)+(Normalización!N14*Normalización!$N$22)+(Normalización!O14*Normalización!$O$22)+(Normalización!P14*Normalización!$P$22)+(Normalización!Q14*Normalización!$Q$22)+(Normalización!R14*Normalización!$R$22)+(Normalización!S14*Normalización!$S$22)+(Normalización!T14*Normalización!$T$22)+(Normalización!U14*Normalización!$U$22)+(Normalización!V14*Normalización!$V$22)+(Normalización!W14*Normalización!$W$22))/100</f>
        <v>1.0147180221327092</v>
      </c>
      <c r="E14" s="8">
        <f t="shared" si="0"/>
        <v>1.8385467079607989</v>
      </c>
      <c r="F14" s="81">
        <f t="shared" si="1"/>
        <v>1.8939394292324452</v>
      </c>
      <c r="G14" s="8">
        <v>2.3545188649218924</v>
      </c>
      <c r="H14" s="9">
        <v>1.742372185701595</v>
      </c>
      <c r="I14" s="22">
        <v>2.8555032107334926</v>
      </c>
      <c r="J14" s="21">
        <f t="shared" si="2"/>
        <v>0.55313063212880698</v>
      </c>
      <c r="K14" s="22">
        <v>2.6654596831471196</v>
      </c>
      <c r="L14" s="22">
        <f t="shared" si="3"/>
        <v>0.44976446429445399</v>
      </c>
      <c r="N14" s="4" t="s">
        <v>15</v>
      </c>
      <c r="O14" s="53">
        <f t="shared" si="4"/>
        <v>127.48482873000179</v>
      </c>
      <c r="P14" s="78">
        <f t="shared" si="4"/>
        <v>131.32576002297773</v>
      </c>
      <c r="Q14" s="47">
        <f t="shared" si="4"/>
        <v>163.26233809368401</v>
      </c>
      <c r="R14" s="54">
        <f t="shared" si="4"/>
        <v>120.81608735654861</v>
      </c>
      <c r="S14" s="51">
        <f t="shared" si="5"/>
        <v>6.6687413734531873</v>
      </c>
      <c r="T14" s="48">
        <f t="shared" si="6"/>
        <v>10.509672666429125</v>
      </c>
      <c r="U14" s="52">
        <f t="shared" si="7"/>
        <v>42.446250737135401</v>
      </c>
      <c r="V14" s="49">
        <f t="shared" si="8"/>
        <v>5.5197461855991156E-2</v>
      </c>
      <c r="W14" s="49">
        <f t="shared" si="9"/>
        <v>8.6989016913064834E-2</v>
      </c>
      <c r="X14" s="50">
        <f t="shared" si="10"/>
        <v>0.35132946005666754</v>
      </c>
    </row>
    <row r="15" spans="1:24" x14ac:dyDescent="0.3">
      <c r="A15" s="4">
        <v>14</v>
      </c>
      <c r="B15" s="35" t="s">
        <v>16</v>
      </c>
      <c r="C15" s="8">
        <f>+((Normalización!C15*Normalización!$C$21)+(Normalización!D15*Normalización!$D$21)+(Normalización!E15*Normalización!$E$21)+(Normalización!F15*Normalización!$F$21)+(Normalización!G15*Normalización!$G$21)+(Normalización!H15*Normalización!$H$21)+(Normalización!I15*Normalización!$I$21)+(Normalización!J15*Normalización!$J$21)+(Normalización!K15*Normalización!$K$21)+(Normalización!L15*Normalización!$L$21)+(Normalización!M15*Normalización!$M$21)+(Normalización!N15*Normalización!$N$21)+(Normalización!O15*Normalización!$O$21)+(Normalización!P15*Normalización!$P$21)+(Normalización!Q15*Normalización!$Q$21)+(Normalización!R15*Normalización!$R$21)+(Normalización!S15*Normalización!$S$21)+(Normalización!T15*Normalización!$T$21)+(Normalización!U15*Normalización!$U$21)+(Normalización!V15*Normalización!$V$21)+(Normalización!W15*Normalización!$W$21))/100</f>
        <v>1.2987121486408346</v>
      </c>
      <c r="D15" s="8">
        <f>+((Normalización!C15*Normalización!$C$22)+(Normalización!D15*Normalización!$D$22)+(Normalización!E15*Normalización!$E$22)+(Normalización!F15*Normalización!$F$22)+(Normalización!G15*Normalización!$G$22)+(Normalización!H15*Normalización!$H$22)+(Normalización!I15*Normalización!$I$22)+(Normalización!J15*Normalización!$J$22)+(Normalización!K15*Normalización!$K$22)+(Normalización!L15*Normalización!$L$22)+(Normalización!M15*Normalización!$M$22)+(Normalización!N15*Normalización!$N$22)+(Normalización!O15*Normalización!$O$22)+(Normalización!P15*Normalización!$P$22)+(Normalización!Q15*Normalización!$Q$22)+(Normalización!R15*Normalización!$R$22)+(Normalización!S15*Normalización!$S$22)+(Normalización!T15*Normalización!$T$22)+(Normalización!U15*Normalización!$U$22)+(Normalización!V15*Normalización!$V$22)+(Normalización!W15*Normalización!$W$22))/100</f>
        <v>1.2890883251003189</v>
      </c>
      <c r="E15" s="8">
        <f t="shared" si="0"/>
        <v>2.4308220267443144</v>
      </c>
      <c r="F15" s="81">
        <f t="shared" si="1"/>
        <v>2.4060430123625047</v>
      </c>
      <c r="G15" s="8">
        <v>4.6163390866081624</v>
      </c>
      <c r="H15" s="9">
        <v>2.0756871153781224</v>
      </c>
      <c r="I15" s="22">
        <v>2.9089182067762418</v>
      </c>
      <c r="J15" s="21">
        <f t="shared" si="2"/>
        <v>0.19668086547342115</v>
      </c>
      <c r="K15" s="22">
        <v>2.835542008643376</v>
      </c>
      <c r="L15" s="22">
        <f t="shared" si="3"/>
        <v>0.16649511047960899</v>
      </c>
      <c r="N15" s="4" t="s">
        <v>16</v>
      </c>
      <c r="O15" s="53">
        <f t="shared" si="4"/>
        <v>168.55319933445074</v>
      </c>
      <c r="P15" s="78">
        <f t="shared" si="4"/>
        <v>166.83502247721609</v>
      </c>
      <c r="Q15" s="47">
        <f t="shared" si="4"/>
        <v>320.09695226540998</v>
      </c>
      <c r="R15" s="54">
        <f t="shared" si="4"/>
        <v>143.92814458031901</v>
      </c>
      <c r="S15" s="51">
        <f t="shared" si="5"/>
        <v>24.625054754131725</v>
      </c>
      <c r="T15" s="48">
        <f t="shared" si="6"/>
        <v>22.906877896897072</v>
      </c>
      <c r="U15" s="52">
        <f t="shared" si="7"/>
        <v>176.16880768509097</v>
      </c>
      <c r="V15" s="49">
        <f t="shared" si="8"/>
        <v>0.17109269924889309</v>
      </c>
      <c r="W15" s="49">
        <f t="shared" si="9"/>
        <v>0.1591549586336389</v>
      </c>
      <c r="X15" s="50">
        <f t="shared" si="10"/>
        <v>1.2240052715108829</v>
      </c>
    </row>
    <row r="16" spans="1:24" x14ac:dyDescent="0.3">
      <c r="A16" s="4">
        <v>15</v>
      </c>
      <c r="B16" s="35" t="s">
        <v>0</v>
      </c>
      <c r="C16" s="8">
        <f>+((Normalización!C16*Normalización!$C$21)+(Normalización!D16*Normalización!$D$21)+(Normalización!E16*Normalización!$E$21)+(Normalización!F16*Normalización!$F$21)+(Normalización!G16*Normalización!$G$21)+(Normalización!H16*Normalización!$H$21)+(Normalización!I16*Normalización!$I$21)+(Normalización!J16*Normalización!$J$21)+(Normalización!K16*Normalización!$K$21)+(Normalización!L16*Normalización!$L$21)+(Normalización!M16*Normalización!$M$21)+(Normalización!N16*Normalización!$N$21)+(Normalización!O16*Normalización!$O$21)+(Normalización!P16*Normalización!$P$21)+(Normalización!Q16*Normalización!$Q$21)+(Normalización!R16*Normalización!$R$21)+(Normalización!S16*Normalización!$S$21)+(Normalización!T16*Normalización!$T$21)+(Normalización!U16*Normalización!$U$21)+(Normalización!V16*Normalización!$V$21)+(Normalización!W16*Normalización!$W$21))/100</f>
        <v>1.082489524348013</v>
      </c>
      <c r="D16" s="8">
        <f>+((Normalización!C16*Normalización!$C$22)+(Normalización!D16*Normalización!$D$22)+(Normalización!E16*Normalización!$E$22)+(Normalización!F16*Normalización!$F$22)+(Normalización!G16*Normalización!$G$22)+(Normalización!H16*Normalización!$H$22)+(Normalización!I16*Normalización!$I$22)+(Normalización!J16*Normalización!$J$22)+(Normalización!K16*Normalización!$K$22)+(Normalización!L16*Normalización!$L$22)+(Normalización!M16*Normalización!$M$22)+(Normalización!N16*Normalización!$N$22)+(Normalización!O16*Normalización!$O$22)+(Normalización!P16*Normalización!$P$22)+(Normalización!Q16*Normalización!$Q$22)+(Normalización!R16*Normalización!$R$22)+(Normalización!S16*Normalización!$S$22)+(Normalización!T16*Normalización!$T$22)+(Normalización!U16*Normalización!$U$22)+(Normalización!V16*Normalización!$V$22)+(Normalización!W16*Normalización!$W$22))/100</f>
        <v>1.0833982127472677</v>
      </c>
      <c r="E16" s="8">
        <f t="shared" si="0"/>
        <v>2.0261143951405636</v>
      </c>
      <c r="F16" s="81">
        <f t="shared" si="1"/>
        <v>2.0221288554325647</v>
      </c>
      <c r="G16" s="8">
        <v>3.3315530158235931</v>
      </c>
      <c r="H16" s="9">
        <v>1.8489247263146558</v>
      </c>
      <c r="I16" s="22">
        <v>2.9539031443483172</v>
      </c>
      <c r="J16" s="21">
        <f t="shared" si="2"/>
        <v>0.4579152842667541</v>
      </c>
      <c r="K16" s="22">
        <v>2.6340297438351721</v>
      </c>
      <c r="L16" s="22">
        <f t="shared" si="3"/>
        <v>0.30003999288126759</v>
      </c>
      <c r="N16" s="4" t="s">
        <v>0</v>
      </c>
      <c r="O16" s="53">
        <f t="shared" si="4"/>
        <v>140.49077215904668</v>
      </c>
      <c r="P16" s="78">
        <f t="shared" si="4"/>
        <v>140.21441483569404</v>
      </c>
      <c r="Q16" s="47">
        <f t="shared" si="4"/>
        <v>231.00988611720797</v>
      </c>
      <c r="R16" s="54">
        <f t="shared" si="4"/>
        <v>128.20444052265822</v>
      </c>
      <c r="S16" s="51">
        <f t="shared" si="5"/>
        <v>12.286331636388468</v>
      </c>
      <c r="T16" s="48">
        <f t="shared" si="6"/>
        <v>12.009974313035826</v>
      </c>
      <c r="U16" s="52">
        <f t="shared" si="7"/>
        <v>102.80544559454975</v>
      </c>
      <c r="V16" s="49">
        <f t="shared" si="8"/>
        <v>9.583390080952027E-2</v>
      </c>
      <c r="W16" s="49">
        <f t="shared" si="9"/>
        <v>9.3678302124903717E-2</v>
      </c>
      <c r="X16" s="50">
        <f t="shared" si="10"/>
        <v>0.80188677689662724</v>
      </c>
    </row>
    <row r="17" spans="1:24" x14ac:dyDescent="0.3">
      <c r="A17" s="4">
        <v>16</v>
      </c>
      <c r="B17" s="35" t="s">
        <v>17</v>
      </c>
      <c r="C17" s="8">
        <f>+((Normalización!C17*Normalización!$C$21)+(Normalización!D17*Normalización!$D$21)+(Normalización!E17*Normalización!$E$21)+(Normalización!F17*Normalización!$F$21)+(Normalización!G17*Normalización!$G$21)+(Normalización!H17*Normalización!$H$21)+(Normalización!I17*Normalización!$I$21)+(Normalización!J17*Normalización!$J$21)+(Normalización!K17*Normalización!$K$21)+(Normalización!L17*Normalización!$L$21)+(Normalización!M17*Normalización!$M$21)+(Normalización!N17*Normalización!$N$21)+(Normalización!O17*Normalización!$O$21)+(Normalización!P17*Normalización!$P$21)+(Normalización!Q17*Normalización!$Q$21)+(Normalización!R17*Normalización!$R$21)+(Normalización!S17*Normalización!$S$21)+(Normalización!T17*Normalización!$T$21)+(Normalización!U17*Normalización!$U$21)+(Normalización!V17*Normalización!$V$21)+(Normalización!W17*Normalización!$W$21))/100</f>
        <v>1.7644425816558322</v>
      </c>
      <c r="D17" s="8">
        <f>+((Normalización!C17*Normalización!$C$22)+(Normalización!D17*Normalización!$D$22)+(Normalización!E17*Normalización!$E$22)+(Normalización!F17*Normalización!$F$22)+(Normalización!G17*Normalización!$G$22)+(Normalización!H17*Normalización!$H$22)+(Normalización!I17*Normalización!$I$22)+(Normalización!J17*Normalización!$J$22)+(Normalización!K17*Normalización!$K$22)+(Normalización!L17*Normalización!$L$22)+(Normalización!M17*Normalización!$M$22)+(Normalización!N17*Normalización!$N$22)+(Normalización!O17*Normalización!$O$22)+(Normalización!P17*Normalización!$P$22)+(Normalización!Q17*Normalización!$Q$22)+(Normalización!R17*Normalización!$R$22)+(Normalización!S17*Normalización!$S$22)+(Normalización!T17*Normalización!$T$22)+(Normalización!U17*Normalización!$U$22)+(Normalización!V17*Normalización!$V$22)+(Normalización!W17*Normalización!$W$22))/100</f>
        <v>1.7618527363823255</v>
      </c>
      <c r="E17" s="8">
        <f t="shared" si="0"/>
        <v>3.302537746261399</v>
      </c>
      <c r="F17" s="81">
        <f t="shared" si="1"/>
        <v>3.2884429892378089</v>
      </c>
      <c r="G17" s="8">
        <v>3.8481905767813811</v>
      </c>
      <c r="H17" s="9">
        <v>3.2155301814612933</v>
      </c>
      <c r="I17" s="22">
        <v>3.5790542382677684</v>
      </c>
      <c r="J17" s="21">
        <f t="shared" si="2"/>
        <v>8.372848798454971E-2</v>
      </c>
      <c r="K17" s="22">
        <v>3.5779691240754419</v>
      </c>
      <c r="L17" s="22">
        <f t="shared" si="3"/>
        <v>8.3399918176814761E-2</v>
      </c>
      <c r="N17" s="4" t="s">
        <v>17</v>
      </c>
      <c r="O17" s="53">
        <f t="shared" si="4"/>
        <v>228.99796732576542</v>
      </c>
      <c r="P17" s="78">
        <f t="shared" si="4"/>
        <v>228.02063687374965</v>
      </c>
      <c r="Q17" s="47">
        <f t="shared" si="4"/>
        <v>266.83353459402093</v>
      </c>
      <c r="R17" s="54">
        <f t="shared" si="4"/>
        <v>222.96486278252607</v>
      </c>
      <c r="S17" s="51">
        <f t="shared" si="5"/>
        <v>6.0331045432393466</v>
      </c>
      <c r="T17" s="48">
        <f t="shared" si="6"/>
        <v>5.0557740912235829</v>
      </c>
      <c r="U17" s="52">
        <f t="shared" si="7"/>
        <v>43.868671811494863</v>
      </c>
      <c r="V17" s="49">
        <f t="shared" si="8"/>
        <v>2.7058543969431966E-2</v>
      </c>
      <c r="W17" s="49">
        <f t="shared" si="9"/>
        <v>2.2675205537452101E-2</v>
      </c>
      <c r="X17" s="50">
        <f t="shared" si="10"/>
        <v>0.1967515027436551</v>
      </c>
    </row>
    <row r="18" spans="1:24" x14ac:dyDescent="0.3">
      <c r="A18" s="4">
        <v>17</v>
      </c>
      <c r="B18" s="35" t="s">
        <v>18</v>
      </c>
      <c r="C18" s="8">
        <f>+((Normalización!C18*Normalización!$C$21)+(Normalización!D18*Normalización!$D$21)+(Normalización!E18*Normalización!$E$21)+(Normalización!F18*Normalización!$F$21)+(Normalización!G18*Normalización!$G$21)+(Normalización!H18*Normalización!$H$21)+(Normalización!I18*Normalización!$I$21)+(Normalización!J18*Normalización!$J$21)+(Normalización!K18*Normalización!$K$21)+(Normalización!L18*Normalización!$L$21)+(Normalización!M18*Normalización!$M$21)+(Normalización!N18*Normalización!$N$21)+(Normalización!O18*Normalización!$O$21)+(Normalización!P18*Normalización!$P$21)+(Normalización!Q18*Normalización!$Q$21)+(Normalización!R18*Normalización!$R$21)+(Normalización!S18*Normalización!$S$21)+(Normalización!T18*Normalización!$T$21)+(Normalización!U18*Normalización!$U$21)+(Normalización!V18*Normalización!$V$21)+(Normalización!W18*Normalización!$W$21))/100</f>
        <v>0.93370036532573575</v>
      </c>
      <c r="D18" s="8">
        <f>+((Normalización!C18*Normalización!$C$22)+(Normalización!D18*Normalización!$D$22)+(Normalización!E18*Normalización!$E$22)+(Normalización!F18*Normalización!$F$22)+(Normalización!G18*Normalización!$G$22)+(Normalización!H18*Normalización!$H$22)+(Normalización!I18*Normalización!$I$22)+(Normalización!J18*Normalización!$J$22)+(Normalización!K18*Normalización!$K$22)+(Normalización!L18*Normalización!$L$22)+(Normalización!M18*Normalización!$M$22)+(Normalización!N18*Normalización!$N$22)+(Normalización!O18*Normalización!$O$22)+(Normalización!P18*Normalización!$P$22)+(Normalización!Q18*Normalización!$Q$22)+(Normalización!R18*Normalización!$R$22)+(Normalización!S18*Normalización!$S$22)+(Normalización!T18*Normalización!$T$22)+(Normalización!U18*Normalización!$U$22)+(Normalización!V18*Normalización!$V$22)+(Normalización!W18*Normalización!$W$22))/100</f>
        <v>0.97928736031545338</v>
      </c>
      <c r="E18" s="8">
        <f t="shared" si="0"/>
        <v>1.7476231486617884</v>
      </c>
      <c r="F18" s="81">
        <f t="shared" si="1"/>
        <v>1.8278092078745307</v>
      </c>
      <c r="G18" s="8">
        <v>4.8836950288848495</v>
      </c>
      <c r="H18" s="9">
        <v>1.3244122232657756</v>
      </c>
      <c r="I18" s="22">
        <v>2.6437304528453676</v>
      </c>
      <c r="J18" s="21">
        <f t="shared" si="2"/>
        <v>0.51275774463719914</v>
      </c>
      <c r="K18" s="22">
        <v>2.7419925178825859</v>
      </c>
      <c r="L18" s="22">
        <f t="shared" si="3"/>
        <v>0.56898386244323806</v>
      </c>
      <c r="N18" s="4" t="s">
        <v>18</v>
      </c>
      <c r="O18" s="53">
        <f>+(E18/100)*$N$1</f>
        <v>121.1801891282084</v>
      </c>
      <c r="P18" s="78">
        <f t="shared" si="4"/>
        <v>126.74029047401997</v>
      </c>
      <c r="Q18" s="47">
        <f t="shared" si="4"/>
        <v>338.63541330287546</v>
      </c>
      <c r="R18" s="54">
        <f t="shared" si="4"/>
        <v>91.834743561248885</v>
      </c>
      <c r="S18" s="51">
        <f t="shared" si="5"/>
        <v>29.345445566959512</v>
      </c>
      <c r="T18" s="48">
        <f t="shared" si="6"/>
        <v>34.905546912771086</v>
      </c>
      <c r="U18" s="52">
        <f t="shared" si="7"/>
        <v>246.80066974162656</v>
      </c>
      <c r="V18" s="49">
        <f t="shared" si="8"/>
        <v>0.31954622432617413</v>
      </c>
      <c r="W18" s="49">
        <f t="shared" si="9"/>
        <v>0.38009086277342241</v>
      </c>
      <c r="X18" s="50">
        <f t="shared" si="10"/>
        <v>2.6874433375754312</v>
      </c>
    </row>
    <row r="19" spans="1:24" x14ac:dyDescent="0.3">
      <c r="A19" s="4">
        <v>18</v>
      </c>
      <c r="B19" s="35" t="s">
        <v>19</v>
      </c>
      <c r="C19" s="8">
        <f>+((Normalización!C19*Normalización!$C$21)+(Normalización!D19*Normalización!$D$21)+(Normalización!E19*Normalización!$E$21)+(Normalización!F19*Normalización!$F$21)+(Normalización!G19*Normalización!$G$21)+(Normalización!H19*Normalización!$H$21)+(Normalización!I19*Normalización!$I$21)+(Normalización!J19*Normalización!$J$21)+(Normalización!K19*Normalización!$K$21)+(Normalización!L19*Normalización!$L$21)+(Normalización!M19*Normalización!$M$21)+(Normalización!N19*Normalización!$N$21)+(Normalización!O19*Normalización!$O$21)+(Normalización!P19*Normalización!$P$21)+(Normalización!Q19*Normalización!$Q$21)+(Normalización!R19*Normalización!$R$21)+(Normalización!S19*Normalización!$S$21)+(Normalización!T19*Normalización!$T$21)+(Normalización!U19*Normalización!$U$21)+(Normalización!V19*Normalización!$V$21)+(Normalización!W19*Normalización!$W$21))/100</f>
        <v>3.4037790942609223</v>
      </c>
      <c r="D19" s="8">
        <f>+((Normalización!C19*Normalización!$C$22)+(Normalización!D19*Normalización!$D$22)+(Normalización!E19*Normalización!$E$22)+(Normalización!F19*Normalización!$F$22)+(Normalización!G19*Normalización!$G$22)+(Normalización!H19*Normalización!$H$22)+(Normalización!I19*Normalización!$I$22)+(Normalización!J19*Normalización!$J$22)+(Normalización!K19*Normalización!$K$22)+(Normalización!L19*Normalización!$L$22)+(Normalización!M19*Normalización!$M$22)+(Normalización!N19*Normalización!$N$22)+(Normalización!O19*Normalización!$O$22)+(Normalización!P19*Normalización!$P$22)+(Normalización!Q19*Normalización!$Q$22)+(Normalización!R19*Normalización!$R$22)+(Normalización!S19*Normalización!$S$22)+(Normalización!T19*Normalización!$T$22)+(Normalización!U19*Normalización!$U$22)+(Normalización!V19*Normalización!$V$22)+(Normalización!W19*Normalización!$W$22))/100</f>
        <v>3.4065559181672849</v>
      </c>
      <c r="E19" s="8">
        <f t="shared" si="0"/>
        <v>6.3709122958158098</v>
      </c>
      <c r="F19" s="83">
        <f t="shared" si="1"/>
        <v>6.3582300014164526</v>
      </c>
      <c r="G19" s="8">
        <v>6.3881503410344065</v>
      </c>
      <c r="H19" s="9">
        <v>6.4138083453094898</v>
      </c>
      <c r="I19" s="22">
        <v>4.9661286595606509</v>
      </c>
      <c r="J19" s="21">
        <f t="shared" si="2"/>
        <v>-0.22049960367179613</v>
      </c>
      <c r="K19" s="22">
        <v>4.9308911762914613</v>
      </c>
      <c r="L19" s="22">
        <f t="shared" si="3"/>
        <v>-0.22603059854867308</v>
      </c>
      <c r="N19" s="4" t="s">
        <v>19</v>
      </c>
      <c r="O19" s="53">
        <f t="shared" si="4"/>
        <v>441.75905859186827</v>
      </c>
      <c r="P19" s="78">
        <f t="shared" si="4"/>
        <v>440.87966829821681</v>
      </c>
      <c r="Q19" s="47">
        <f t="shared" si="4"/>
        <v>442.9543446473258</v>
      </c>
      <c r="R19" s="54">
        <f t="shared" si="4"/>
        <v>444.73347066375999</v>
      </c>
      <c r="S19" s="51">
        <f t="shared" si="5"/>
        <v>-2.9744120718917202</v>
      </c>
      <c r="T19" s="48">
        <f t="shared" si="6"/>
        <v>-3.8538023655431743</v>
      </c>
      <c r="U19" s="52">
        <f t="shared" si="7"/>
        <v>-1.7791260164341907</v>
      </c>
      <c r="V19" s="49">
        <f t="shared" si="8"/>
        <v>-6.6880778445850761E-3</v>
      </c>
      <c r="W19" s="49">
        <f t="shared" si="9"/>
        <v>-8.6654201218348045E-3</v>
      </c>
      <c r="X19" s="50">
        <f t="shared" si="10"/>
        <v>-4.0004320200565605E-3</v>
      </c>
    </row>
    <row r="20" spans="1:24" ht="15" thickBot="1" x14ac:dyDescent="0.35">
      <c r="A20" s="4">
        <v>19</v>
      </c>
      <c r="B20" s="35" t="s">
        <v>20</v>
      </c>
      <c r="C20" s="8">
        <f>+((Normalización!C20*Normalización!$C$21)+(Normalización!D20*Normalización!$D$21)+(Normalización!E20*Normalización!$E$21)+(Normalización!F20*Normalización!$F$21)+(Normalización!G20*Normalización!$G$21)+(Normalización!H20*Normalización!$H$21)+(Normalización!I20*Normalización!$I$21)+(Normalización!J20*Normalización!$J$21)+(Normalización!K20*Normalización!$K$21)+(Normalización!L20*Normalización!$L$21)+(Normalización!M20*Normalización!$M$21)+(Normalización!N20*Normalización!$N$21)+(Normalización!O20*Normalización!$O$21)+(Normalización!P20*Normalización!$P$21)+(Normalización!Q20*Normalización!$Q$21)+(Normalización!R20*Normalización!$R$21)+(Normalización!S20*Normalización!$S$21)+(Normalización!T20*Normalización!$T$21)+(Normalización!U20*Normalización!$U$21)+(Normalización!V20*Normalización!$V$21)+(Normalización!W20*Normalización!$W$21))/100</f>
        <v>6.0997448022296599</v>
      </c>
      <c r="D20" s="8">
        <f>+((Normalización!C20*Normalización!$C$22)+(Normalización!D20*Normalización!$D$22)+(Normalización!E20*Normalización!$E$22)+(Normalización!F20*Normalización!$F$22)+(Normalización!G20*Normalización!$G$22)+(Normalización!H20*Normalización!$H$22)+(Normalización!I20*Normalización!$I$22)+(Normalización!J20*Normalización!$J$22)+(Normalización!K20*Normalización!$K$22)+(Normalización!L20*Normalización!$L$22)+(Normalización!M20*Normalización!$M$22)+(Normalización!N20*Normalización!$N$22)+(Normalización!O20*Normalización!$O$22)+(Normalización!P20*Normalización!$P$22)+(Normalización!Q20*Normalización!$Q$22)+(Normalización!R20*Normalización!$R$22)+(Normalización!S20*Normalización!$S$22)+(Normalización!T20*Normalización!$T$22)+(Normalización!U20*Normalización!$U$22)+(Normalización!V20*Normalización!$V$22)+(Normalización!W20*Normalización!$W$22))/100</f>
        <v>6.0822201519383938</v>
      </c>
      <c r="E20" s="8">
        <f t="shared" si="0"/>
        <v>11.416998014761461</v>
      </c>
      <c r="F20" s="82">
        <f t="shared" si="1"/>
        <v>11.352273549667698</v>
      </c>
      <c r="G20" s="8">
        <v>8.5269035607792922</v>
      </c>
      <c r="H20" s="9">
        <v>11.608747834365836</v>
      </c>
      <c r="I20" s="22">
        <v>9.2683218501754396</v>
      </c>
      <c r="J20" s="21">
        <f t="shared" si="2"/>
        <v>-0.18819974933935507</v>
      </c>
      <c r="K20" s="22">
        <v>9.3261205333238255</v>
      </c>
      <c r="L20" s="22">
        <f t="shared" si="3"/>
        <v>-0.18313723789162986</v>
      </c>
      <c r="N20" s="4" t="s">
        <v>20</v>
      </c>
      <c r="O20" s="53">
        <f t="shared" si="4"/>
        <v>791.65464234355966</v>
      </c>
      <c r="P20" s="78">
        <f t="shared" si="4"/>
        <v>787.16664793395819</v>
      </c>
      <c r="Q20" s="47">
        <f t="shared" si="4"/>
        <v>591.2554929044361</v>
      </c>
      <c r="R20" s="54">
        <f t="shared" si="4"/>
        <v>804.95057483492701</v>
      </c>
      <c r="S20" s="51">
        <f t="shared" si="5"/>
        <v>-13.295932491367353</v>
      </c>
      <c r="T20" s="48">
        <f t="shared" si="6"/>
        <v>-17.783926900968822</v>
      </c>
      <c r="U20" s="52">
        <f t="shared" si="7"/>
        <v>-213.69508193049091</v>
      </c>
      <c r="V20" s="49">
        <f t="shared" si="8"/>
        <v>-1.6517700473838381E-2</v>
      </c>
      <c r="W20" s="49">
        <f>+T20/R20</f>
        <v>-2.2093191131164557E-2</v>
      </c>
      <c r="X20" s="50">
        <f t="shared" si="10"/>
        <v>-0.26547602872923448</v>
      </c>
    </row>
    <row r="21" spans="1:24" ht="15" thickBot="1" x14ac:dyDescent="0.35">
      <c r="A21" s="18">
        <v>20</v>
      </c>
      <c r="B21" s="19" t="s">
        <v>22</v>
      </c>
      <c r="C21" s="20">
        <v>3.79</v>
      </c>
      <c r="D21" s="20">
        <v>3.79</v>
      </c>
      <c r="E21" s="20">
        <v>3.79</v>
      </c>
      <c r="F21" s="84">
        <v>3.79</v>
      </c>
      <c r="G21" s="20">
        <v>3.79</v>
      </c>
      <c r="H21" s="23">
        <v>3.79</v>
      </c>
      <c r="I21" s="20">
        <v>3.79</v>
      </c>
      <c r="J21" s="24">
        <f t="shared" si="2"/>
        <v>0</v>
      </c>
      <c r="K21" s="20">
        <v>3.79</v>
      </c>
      <c r="L21" s="42"/>
      <c r="N21" s="18" t="s">
        <v>22</v>
      </c>
      <c r="O21" s="56">
        <f>+(E21/100)*$N$1</f>
        <v>262.79860000000002</v>
      </c>
      <c r="P21" s="79">
        <f>+O21</f>
        <v>262.79860000000002</v>
      </c>
      <c r="Q21" s="58">
        <f>+(G21/100)*$N$1</f>
        <v>262.79860000000002</v>
      </c>
      <c r="R21" s="59">
        <f t="shared" ref="R21" si="11">+(I21/100)*$N$1</f>
        <v>262.79860000000002</v>
      </c>
      <c r="S21" s="56">
        <f>+R21-O21</f>
        <v>0</v>
      </c>
      <c r="T21" s="60">
        <f t="shared" si="6"/>
        <v>0</v>
      </c>
      <c r="U21" s="61">
        <f t="shared" si="7"/>
        <v>0</v>
      </c>
      <c r="V21" s="62">
        <f t="shared" si="8"/>
        <v>0</v>
      </c>
      <c r="W21" s="62">
        <f>+T21/R21</f>
        <v>0</v>
      </c>
      <c r="X21" s="63">
        <f t="shared" si="10"/>
        <v>0</v>
      </c>
    </row>
    <row r="22" spans="1:24" x14ac:dyDescent="0.3">
      <c r="F22" s="85">
        <f>SUM(F2:F21)</f>
        <v>100.00000000000001</v>
      </c>
      <c r="O22" s="80">
        <f>SUM(O2:O21)</f>
        <v>6934.0000000000009</v>
      </c>
      <c r="P22" s="78">
        <f>+O22</f>
        <v>6934.0000000000009</v>
      </c>
      <c r="Q22" s="80">
        <f>SUM(Q2:Q21)</f>
        <v>6934</v>
      </c>
      <c r="R22" s="80">
        <f>SUM(R2:R21)</f>
        <v>6934</v>
      </c>
    </row>
  </sheetData>
  <conditionalFormatting sqref="S2:S2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:T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:U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:V2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:X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:W2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:X2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59628-4BED-429E-8D4D-FF2B54C3B7C2}">
  <dimension ref="A1:X22"/>
  <sheetViews>
    <sheetView topLeftCell="N1" workbookViewId="0">
      <selection activeCell="R2" sqref="R2"/>
    </sheetView>
  </sheetViews>
  <sheetFormatPr baseColWidth="10" defaultRowHeight="14.4" x14ac:dyDescent="0.3"/>
  <cols>
    <col min="1" max="4" width="15.6640625" customWidth="1"/>
    <col min="5" max="5" width="16.5546875" customWidth="1"/>
    <col min="6" max="7" width="16.6640625" customWidth="1"/>
    <col min="8" max="8" width="15.5546875" customWidth="1"/>
    <col min="9" max="12" width="11.44140625" hidden="1" customWidth="1"/>
    <col min="13" max="13" width="11.44140625" customWidth="1"/>
    <col min="14" max="14" width="25.88671875" customWidth="1"/>
    <col min="15" max="19" width="14.6640625" customWidth="1"/>
    <col min="20" max="21" width="14.109375" customWidth="1"/>
    <col min="22" max="22" width="12.5546875" customWidth="1"/>
    <col min="23" max="24" width="13.109375" customWidth="1"/>
  </cols>
  <sheetData>
    <row r="1" spans="1:24" ht="99" customHeight="1" thickBot="1" x14ac:dyDescent="0.35">
      <c r="A1" s="10" t="s">
        <v>1</v>
      </c>
      <c r="B1" s="11" t="s">
        <v>2</v>
      </c>
      <c r="C1" s="12" t="s">
        <v>48</v>
      </c>
      <c r="D1" s="12" t="s">
        <v>49</v>
      </c>
      <c r="E1" s="12" t="s">
        <v>47</v>
      </c>
      <c r="F1" s="71" t="s">
        <v>46</v>
      </c>
      <c r="G1" s="12" t="s">
        <v>59</v>
      </c>
      <c r="H1" s="13" t="s">
        <v>42</v>
      </c>
      <c r="I1" s="16" t="s">
        <v>21</v>
      </c>
      <c r="J1" s="17" t="s">
        <v>23</v>
      </c>
      <c r="K1" s="16" t="s">
        <v>24</v>
      </c>
      <c r="L1" s="16" t="s">
        <v>23</v>
      </c>
      <c r="N1" s="77">
        <v>6934</v>
      </c>
      <c r="O1" s="55" t="s">
        <v>50</v>
      </c>
      <c r="P1" s="12" t="s">
        <v>51</v>
      </c>
      <c r="Q1" s="12" t="s">
        <v>60</v>
      </c>
      <c r="R1" s="13" t="s">
        <v>43</v>
      </c>
      <c r="S1" s="55" t="s">
        <v>53</v>
      </c>
      <c r="T1" s="12" t="s">
        <v>54</v>
      </c>
      <c r="U1" s="13" t="s">
        <v>61</v>
      </c>
      <c r="V1" s="12" t="s">
        <v>55</v>
      </c>
      <c r="W1" s="12" t="s">
        <v>56</v>
      </c>
      <c r="X1" s="13" t="s">
        <v>62</v>
      </c>
    </row>
    <row r="2" spans="1:24" x14ac:dyDescent="0.3">
      <c r="A2" s="4">
        <v>1</v>
      </c>
      <c r="B2" s="35" t="s">
        <v>3</v>
      </c>
      <c r="C2" s="8">
        <f>+((Normalización!C2*Normalización!$C$21)+(Normalización!D2*Normalización!$D$21)+(Normalización!E2*Normalización!$E$21)+(Normalización!F2*Normalización!$F$21)+(Normalización!G2*Normalización!$G$21)+(Normalización!H2*Normalización!$H$21)+(Normalización!I2*Normalización!$I$21)+(Normalización!J2*Normalización!$J$21)+(Normalización!K2*Normalización!$K$21)+(Normalización!L2*Normalización!$L$21)+(Normalización!M2*Normalización!$M$21)+(Normalización!N2*Normalización!$N$21)+(Normalización!O2*Normalización!$O$21)+(Normalización!P2*Normalización!$P$21)+(Normalización!Q2*Normalización!$Q$21)+(Normalización!R2*Normalización!$R$21)+(Normalización!S2*Normalización!$S$21)+(Normalización!T2*Normalización!$T$21)+(Normalización!U2*Normalización!$U$21)+(Normalización!V2*Normalización!$V$21)+(Normalización!W2*Normalización!$W$21))/100</f>
        <v>2.2667298396797753</v>
      </c>
      <c r="D2" s="8">
        <f>+((Normalización!C2*Normalización!$C$22)+(Normalización!D2*Normalización!$D$22)+(Normalización!E2*Normalización!$E$22)+(Normalización!F2*Normalización!$F$22)+(Normalización!G2*Normalización!$G$22)+(Normalización!H2*Normalización!$H$22)+(Normalización!I2*Normalización!$I$22)+(Normalización!J2*Normalización!$J$22)+(Normalización!K2*Normalización!$K$22)+(Normalización!L2*Normalización!$L$22)+(Normalización!M2*Normalización!$M$22)+(Normalización!N2*Normalización!$N$22)+(Normalización!O2*Normalización!$O$22)+(Normalización!P2*Normalización!$P$22)+(Normalización!Q2*Normalización!$Q$22)+(Normalización!R2*Normalización!$R$22)+(Normalización!S2*Normalización!$S$22)+(Normalización!T2*Normalización!$T$22)+(Normalización!U2*Normalización!$U$22)+(Normalización!V2*Normalización!$V$22)+(Normalización!W2*Normalización!$W$22))/100</f>
        <v>2.2852984390814468</v>
      </c>
      <c r="E2" s="8">
        <f>+(C2*96.21)/SUM($C$2:$C$20)</f>
        <v>4.2426775084368824</v>
      </c>
      <c r="F2" s="81">
        <f>+(D2*96.21)/SUM($D$2:$D$20)</f>
        <v>4.2654380102984417</v>
      </c>
      <c r="G2" s="8">
        <v>3.1907314676226171</v>
      </c>
      <c r="H2" s="9">
        <v>4.4172311534248001</v>
      </c>
      <c r="I2" s="22">
        <v>4.3674835944214188</v>
      </c>
      <c r="J2" s="21">
        <f>+(I2-E2)/E2</f>
        <v>2.9416821272969743E-2</v>
      </c>
      <c r="K2" s="22">
        <v>4.448864495358313</v>
      </c>
      <c r="L2" s="22">
        <f>+(K2-E2)/E2</f>
        <v>4.8598317103152967E-2</v>
      </c>
      <c r="N2" s="4" t="s">
        <v>3</v>
      </c>
      <c r="O2" s="53">
        <f>+(E2/100)*$N$1</f>
        <v>294.1872584350134</v>
      </c>
      <c r="P2" s="78">
        <f>+(F2/100)*$N$1</f>
        <v>295.76547163409396</v>
      </c>
      <c r="Q2" s="47">
        <f>+(G2/100)*$N$1</f>
        <v>221.24531996495227</v>
      </c>
      <c r="R2" s="54">
        <f>+(H2/100)*$N$1</f>
        <v>306.29080817847563</v>
      </c>
      <c r="S2" s="51">
        <f>+O2-R2</f>
        <v>-12.103549743462224</v>
      </c>
      <c r="T2" s="48">
        <f>+P2-R2</f>
        <v>-10.525336544381673</v>
      </c>
      <c r="U2" s="52">
        <f>+Q2-R2</f>
        <v>-85.045488213523356</v>
      </c>
      <c r="V2" s="49">
        <f>+S2/R2</f>
        <v>-3.9516529455919838E-2</v>
      </c>
      <c r="W2" s="49">
        <f>+T2/R2</f>
        <v>-3.4363866832884386E-2</v>
      </c>
      <c r="X2" s="50">
        <f>+U2/R2</f>
        <v>-0.27766255448308247</v>
      </c>
    </row>
    <row r="3" spans="1:24" x14ac:dyDescent="0.3">
      <c r="A3" s="4">
        <v>2</v>
      </c>
      <c r="B3" s="35" t="s">
        <v>4</v>
      </c>
      <c r="C3" s="8">
        <f>+((Normalización!C3*Normalización!$C$21)+(Normalización!D3*Normalización!$D$21)+(Normalización!E3*Normalización!$E$21)+(Normalización!F3*Normalización!$F$21)+(Normalización!G3*Normalización!$G$21)+(Normalización!H3*Normalización!$H$21)+(Normalización!I3*Normalización!$I$21)+(Normalización!J3*Normalización!$J$21)+(Normalización!K3*Normalización!$K$21)+(Normalización!L3*Normalización!$L$21)+(Normalización!M3*Normalización!$M$21)+(Normalización!N3*Normalización!$N$21)+(Normalización!O3*Normalización!$O$21)+(Normalización!P3*Normalización!$P$21)+(Normalización!Q3*Normalización!$Q$21)+(Normalización!R3*Normalización!$R$21)+(Normalización!S3*Normalización!$S$21)+(Normalización!T3*Normalización!$T$21)+(Normalización!U3*Normalización!$U$21)+(Normalización!V3*Normalización!$V$21)+(Normalización!W3*Normalización!$W$21))/100</f>
        <v>1.153200064623257</v>
      </c>
      <c r="D3" s="8">
        <f>+((Normalización!C3*Normalización!$C$22)+(Normalización!D3*Normalización!$D$22)+(Normalización!E3*Normalización!$E$22)+(Normalización!F3*Normalización!$F$22)+(Normalización!G3*Normalización!$G$22)+(Normalización!H3*Normalización!$H$22)+(Normalización!I3*Normalización!$I$22)+(Normalización!J3*Normalización!$J$22)+(Normalización!K3*Normalización!$K$22)+(Normalización!L3*Normalización!$L$22)+(Normalización!M3*Normalización!$M$22)+(Normalización!N3*Normalización!$N$22)+(Normalización!O3*Normalización!$O$22)+(Normalización!P3*Normalización!$P$22)+(Normalización!Q3*Normalización!$Q$22)+(Normalización!R3*Normalización!$R$22)+(Normalización!S3*Normalización!$S$22)+(Normalización!T3*Normalización!$T$22)+(Normalización!U3*Normalización!$U$22)+(Normalización!V3*Normalización!$V$22)+(Normalización!W3*Normalización!$W$22))/100</f>
        <v>1.1818707305704381</v>
      </c>
      <c r="E3" s="8">
        <f t="shared" ref="E3:E20" si="0">+(C3*96.21)/SUM($C$2:$C$20)</f>
        <v>2.1584645383219758</v>
      </c>
      <c r="F3" s="81">
        <f t="shared" ref="F3:F20" si="1">+(D3*96.21)/SUM($D$2:$D$20)</f>
        <v>2.2059247279145713</v>
      </c>
      <c r="G3" s="8">
        <v>2.7517555073586117</v>
      </c>
      <c r="H3" s="9">
        <v>2.0546211804991219</v>
      </c>
      <c r="I3" s="22">
        <v>2.9559110367007571</v>
      </c>
      <c r="J3" s="21">
        <f t="shared" ref="J3:J21" si="2">+(I3-E3)/E3</f>
        <v>0.36945082220286496</v>
      </c>
      <c r="K3" s="22">
        <v>3.0078800223608542</v>
      </c>
      <c r="L3" s="22">
        <f t="shared" ref="L3:L20" si="3">+(K3-E3)/E3</f>
        <v>0.39352765308770243</v>
      </c>
      <c r="N3" s="4" t="s">
        <v>4</v>
      </c>
      <c r="O3" s="53">
        <f t="shared" ref="O3:R20" si="4">+(E3/100)*$N$1</f>
        <v>149.66793108724579</v>
      </c>
      <c r="P3" s="78">
        <f t="shared" si="4"/>
        <v>152.95882063359639</v>
      </c>
      <c r="Q3" s="47">
        <f t="shared" si="4"/>
        <v>190.80672688024615</v>
      </c>
      <c r="R3" s="54">
        <f t="shared" si="4"/>
        <v>142.46743265580909</v>
      </c>
      <c r="S3" s="51">
        <f t="shared" ref="S3:S20" si="5">+O3-R3</f>
        <v>7.2004984314366993</v>
      </c>
      <c r="T3" s="48">
        <f t="shared" ref="T3:T21" si="6">+P3-R3</f>
        <v>10.491387977787298</v>
      </c>
      <c r="U3" s="52">
        <f t="shared" ref="U3:U21" si="7">+Q3-R3</f>
        <v>48.339294224437054</v>
      </c>
      <c r="V3" s="49">
        <f t="shared" ref="V3:V21" si="8">+S3/R3</f>
        <v>5.0541364417175799E-2</v>
      </c>
      <c r="W3" s="49">
        <f t="shared" ref="W3:W19" si="9">+T3/R3</f>
        <v>7.3640605310363982E-2</v>
      </c>
      <c r="X3" s="50">
        <f t="shared" ref="X3:X21" si="10">+U3/R3</f>
        <v>0.33930066207637261</v>
      </c>
    </row>
    <row r="4" spans="1:24" x14ac:dyDescent="0.3">
      <c r="A4" s="4">
        <v>3</v>
      </c>
      <c r="B4" s="35" t="s">
        <v>5</v>
      </c>
      <c r="C4" s="8">
        <f>+((Normalización!C4*Normalización!$C$21)+(Normalización!D4*Normalización!$D$21)+(Normalización!E4*Normalización!$E$21)+(Normalización!F4*Normalización!$F$21)+(Normalización!G4*Normalización!$G$21)+(Normalización!H4*Normalización!$H$21)+(Normalización!I4*Normalización!$I$21)+(Normalización!J4*Normalización!$J$21)+(Normalización!K4*Normalización!$K$21)+(Normalización!L4*Normalización!$L$21)+(Normalización!M4*Normalización!$M$21)+(Normalización!N4*Normalización!$N$21)+(Normalización!O4*Normalización!$O$21)+(Normalización!P4*Normalización!$P$21)+(Normalización!Q4*Normalización!$Q$21)+(Normalización!R4*Normalización!$R$21)+(Normalización!S4*Normalización!$S$21)+(Normalización!T4*Normalización!$T$21)+(Normalización!U4*Normalización!$U$21)+(Normalización!V4*Normalización!$V$21)+(Normalización!W4*Normalización!$W$21))/100</f>
        <v>1.7650593316845855</v>
      </c>
      <c r="D4" s="8">
        <f>+((Normalización!C4*Normalización!$C$22)+(Normalización!D4*Normalización!$D$22)+(Normalización!E4*Normalización!$E$22)+(Normalización!F4*Normalización!$F$22)+(Normalización!G4*Normalización!$G$22)+(Normalización!H4*Normalización!$H$22)+(Normalización!I4*Normalización!$I$22)+(Normalización!J4*Normalización!$J$22)+(Normalización!K4*Normalización!$K$22)+(Normalización!L4*Normalización!$L$22)+(Normalización!M4*Normalización!$M$22)+(Normalización!N4*Normalización!$N$22)+(Normalización!O4*Normalización!$O$22)+(Normalización!P4*Normalización!$P$22)+(Normalización!Q4*Normalización!$Q$22)+(Normalización!R4*Normalización!$R$22)+(Normalización!S4*Normalización!$S$22)+(Normalización!T4*Normalización!$T$22)+(Normalización!U4*Normalización!$U$22)+(Normalización!V4*Normalización!$V$22)+(Normalización!W4*Normalización!$W$22))/100</f>
        <v>1.7660960914704489</v>
      </c>
      <c r="E4" s="8">
        <f t="shared" si="0"/>
        <v>3.3036921279744349</v>
      </c>
      <c r="F4" s="82">
        <f t="shared" si="1"/>
        <v>3.2963630786994504</v>
      </c>
      <c r="G4" s="8">
        <v>5.8896736880263951</v>
      </c>
      <c r="H4" s="9">
        <v>3.0523034325929159</v>
      </c>
      <c r="I4" s="22">
        <v>3.2673322526378188</v>
      </c>
      <c r="J4" s="21">
        <f t="shared" si="2"/>
        <v>-1.1005830424915876E-2</v>
      </c>
      <c r="K4" s="22">
        <v>3.25579155797285</v>
      </c>
      <c r="L4" s="22">
        <f t="shared" si="3"/>
        <v>-1.4499102260764762E-2</v>
      </c>
      <c r="N4" s="4" t="s">
        <v>5</v>
      </c>
      <c r="O4" s="53">
        <f t="shared" si="4"/>
        <v>229.07801215374732</v>
      </c>
      <c r="P4" s="78">
        <f t="shared" si="4"/>
        <v>228.56981587701989</v>
      </c>
      <c r="Q4" s="47">
        <f t="shared" si="4"/>
        <v>408.38997352775021</v>
      </c>
      <c r="R4" s="54">
        <f t="shared" si="4"/>
        <v>211.6467200159928</v>
      </c>
      <c r="S4" s="51">
        <f t="shared" si="5"/>
        <v>17.431292137754525</v>
      </c>
      <c r="T4" s="48">
        <f t="shared" si="6"/>
        <v>16.923095861027093</v>
      </c>
      <c r="U4" s="52">
        <f t="shared" si="7"/>
        <v>196.74325351175742</v>
      </c>
      <c r="V4" s="49">
        <f t="shared" si="8"/>
        <v>8.2360322600025904E-2</v>
      </c>
      <c r="W4" s="49">
        <f t="shared" si="9"/>
        <v>7.9959169032944727E-2</v>
      </c>
      <c r="X4" s="50">
        <f t="shared" si="10"/>
        <v>0.9295832862275909</v>
      </c>
    </row>
    <row r="5" spans="1:24" x14ac:dyDescent="0.3">
      <c r="A5" s="4">
        <v>4</v>
      </c>
      <c r="B5" s="35" t="s">
        <v>6</v>
      </c>
      <c r="C5" s="8">
        <f>+((Normalización!C5*Normalización!$C$21)+(Normalización!D5*Normalización!$D$21)+(Normalización!E5*Normalización!$E$21)+(Normalización!F5*Normalización!$F$21)+(Normalización!G5*Normalización!$G$21)+(Normalización!H5*Normalización!$H$21)+(Normalización!I5*Normalización!$I$21)+(Normalización!J5*Normalización!$J$21)+(Normalización!K5*Normalización!$K$21)+(Normalización!L5*Normalización!$L$21)+(Normalización!M5*Normalización!$M$21)+(Normalización!N5*Normalización!$N$21)+(Normalización!O5*Normalización!$O$21)+(Normalización!P5*Normalización!$P$21)+(Normalización!Q5*Normalización!$Q$21)+(Normalización!R5*Normalización!$R$21)+(Normalización!S5*Normalización!$S$21)+(Normalización!T5*Normalización!$T$21)+(Normalización!U5*Normalización!$U$21)+(Normalización!V5*Normalización!$V$21)+(Normalización!W5*Normalización!$W$21))/100</f>
        <v>3.8267331390914503</v>
      </c>
      <c r="D5" s="8">
        <f>+((Normalización!C5*Normalización!$C$22)+(Normalización!D5*Normalización!$D$22)+(Normalización!E5*Normalización!$E$22)+(Normalización!F5*Normalización!$F$22)+(Normalización!G5*Normalización!$G$22)+(Normalización!H5*Normalización!$H$22)+(Normalización!I5*Normalización!$I$22)+(Normalización!J5*Normalización!$J$22)+(Normalización!K5*Normalización!$K$22)+(Normalización!L5*Normalización!$L$22)+(Normalización!M5*Normalización!$M$22)+(Normalización!N5*Normalización!$N$22)+(Normalización!O5*Normalización!$O$22)+(Normalización!P5*Normalización!$P$22)+(Normalización!Q5*Normalización!$Q$22)+(Normalización!R5*Normalización!$R$22)+(Normalización!S5*Normalización!$S$22)+(Normalización!T5*Normalización!$T$22)+(Normalización!U5*Normalización!$U$22)+(Normalización!V5*Normalización!$V$22)+(Normalización!W5*Normalización!$W$22))/100</f>
        <v>3.8274132100191514</v>
      </c>
      <c r="E5" s="8">
        <f t="shared" si="0"/>
        <v>7.1625627085347743</v>
      </c>
      <c r="F5" s="81">
        <f t="shared" si="1"/>
        <v>7.1437469644866045</v>
      </c>
      <c r="G5" s="8">
        <v>6.2540414759721923</v>
      </c>
      <c r="H5" s="9">
        <v>7.3108631804479636</v>
      </c>
      <c r="I5" s="22">
        <v>5.4992217704713537</v>
      </c>
      <c r="J5" s="21">
        <f t="shared" si="2"/>
        <v>-0.23222706812485075</v>
      </c>
      <c r="K5" s="22">
        <v>5.2944336124037745</v>
      </c>
      <c r="L5" s="22">
        <f t="shared" si="3"/>
        <v>-0.26081853271664518</v>
      </c>
      <c r="N5" s="4" t="s">
        <v>6</v>
      </c>
      <c r="O5" s="53">
        <f t="shared" si="4"/>
        <v>496.65209820980124</v>
      </c>
      <c r="P5" s="78">
        <f t="shared" si="4"/>
        <v>495.34741451750114</v>
      </c>
      <c r="Q5" s="47">
        <f t="shared" si="4"/>
        <v>433.65523594391186</v>
      </c>
      <c r="R5" s="54">
        <f t="shared" si="4"/>
        <v>506.93525293226173</v>
      </c>
      <c r="S5" s="51">
        <f t="shared" si="5"/>
        <v>-10.283154722460495</v>
      </c>
      <c r="T5" s="48">
        <f t="shared" si="6"/>
        <v>-11.587838414760597</v>
      </c>
      <c r="U5" s="52">
        <f t="shared" si="7"/>
        <v>-73.280016988349871</v>
      </c>
      <c r="V5" s="49">
        <f t="shared" si="8"/>
        <v>-2.0284946969025573E-2</v>
      </c>
      <c r="W5" s="49">
        <f t="shared" si="9"/>
        <v>-2.2858616258650689E-2</v>
      </c>
      <c r="X5" s="50">
        <f t="shared" si="10"/>
        <v>-0.14455498323400637</v>
      </c>
    </row>
    <row r="6" spans="1:24" x14ac:dyDescent="0.3">
      <c r="A6" s="4">
        <v>5</v>
      </c>
      <c r="B6" s="35" t="s">
        <v>7</v>
      </c>
      <c r="C6" s="8">
        <f>+((Normalización!C6*Normalización!$C$21)+(Normalización!D6*Normalización!$D$21)+(Normalización!E6*Normalización!$E$21)+(Normalización!F6*Normalización!$F$21)+(Normalización!G6*Normalización!$G$21)+(Normalización!H6*Normalización!$H$21)+(Normalización!I6*Normalización!$I$21)+(Normalización!J6*Normalización!$J$21)+(Normalización!K6*Normalización!$K$21)+(Normalización!L6*Normalización!$L$21)+(Normalización!M6*Normalización!$M$21)+(Normalización!N6*Normalización!$N$21)+(Normalización!O6*Normalización!$O$21)+(Normalización!P6*Normalización!$P$21)+(Normalización!Q6*Normalización!$Q$21)+(Normalización!R6*Normalización!$R$21)+(Normalización!S6*Normalización!$S$21)+(Normalización!T6*Normalización!$T$21)+(Normalización!U6*Normalización!$U$21)+(Normalización!V6*Normalización!$V$21)+(Normalización!W6*Normalización!$W$21))/100</f>
        <v>3.7923547026877054</v>
      </c>
      <c r="D6" s="8">
        <f>+((Normalización!C6*Normalización!$C$22)+(Normalización!D6*Normalización!$D$22)+(Normalización!E6*Normalización!$E$22)+(Normalización!F6*Normalización!$F$22)+(Normalización!G6*Normalización!$G$22)+(Normalización!H6*Normalización!$H$22)+(Normalización!I6*Normalización!$I$22)+(Normalización!J6*Normalización!$J$22)+(Normalización!K6*Normalización!$K$22)+(Normalización!L6*Normalización!$L$22)+(Normalización!M6*Normalización!$M$22)+(Normalización!N6*Normalización!$N$22)+(Normalización!O6*Normalización!$O$22)+(Normalización!P6*Normalización!$P$22)+(Normalización!Q6*Normalización!$Q$22)+(Normalización!R6*Normalización!$R$22)+(Normalización!S6*Normalización!$S$22)+(Normalización!T6*Normalización!$T$22)+(Normalización!U6*Normalización!$U$22)+(Normalización!V6*Normalización!$V$22)+(Normalización!W6*Normalización!$W$22))/100</f>
        <v>3.796395486111602</v>
      </c>
      <c r="E6" s="8">
        <f t="shared" si="0"/>
        <v>7.0982159935658649</v>
      </c>
      <c r="F6" s="82">
        <f t="shared" si="1"/>
        <v>7.0858533536191404</v>
      </c>
      <c r="G6" s="8">
        <v>8.1007368031010394</v>
      </c>
      <c r="H6" s="9">
        <v>7.0501334068105352</v>
      </c>
      <c r="I6" s="22">
        <v>6.4523059950652142</v>
      </c>
      <c r="J6" s="21">
        <f t="shared" si="2"/>
        <v>-9.0996103680999835E-2</v>
      </c>
      <c r="K6" s="22">
        <v>7.1571540941153859</v>
      </c>
      <c r="L6" s="22">
        <f t="shared" si="3"/>
        <v>8.3032272620254411E-3</v>
      </c>
      <c r="N6" s="4" t="s">
        <v>7</v>
      </c>
      <c r="O6" s="53">
        <f t="shared" si="4"/>
        <v>492.19029699385709</v>
      </c>
      <c r="P6" s="78">
        <f t="shared" si="4"/>
        <v>491.33307153995116</v>
      </c>
      <c r="Q6" s="47">
        <f t="shared" si="4"/>
        <v>561.70508992702605</v>
      </c>
      <c r="R6" s="54">
        <f t="shared" si="4"/>
        <v>488.8562504282425</v>
      </c>
      <c r="S6" s="51">
        <f t="shared" si="5"/>
        <v>3.3340465656145852</v>
      </c>
      <c r="T6" s="48">
        <f t="shared" si="6"/>
        <v>2.4768211117086594</v>
      </c>
      <c r="U6" s="52">
        <f t="shared" si="7"/>
        <v>72.848839498783548</v>
      </c>
      <c r="V6" s="49">
        <f t="shared" si="8"/>
        <v>6.8200960153295175E-3</v>
      </c>
      <c r="W6" s="49">
        <f t="shared" si="9"/>
        <v>5.0665632474555487E-3</v>
      </c>
      <c r="X6" s="50">
        <f t="shared" si="10"/>
        <v>0.14901893846088152</v>
      </c>
    </row>
    <row r="7" spans="1:24" x14ac:dyDescent="0.3">
      <c r="A7" s="4">
        <v>6</v>
      </c>
      <c r="B7" s="35" t="s">
        <v>8</v>
      </c>
      <c r="C7" s="8">
        <f>+((Normalización!C7*Normalización!$C$21)+(Normalización!D7*Normalización!$D$21)+(Normalización!E7*Normalización!$E$21)+(Normalización!F7*Normalización!$F$21)+(Normalización!G7*Normalización!$G$21)+(Normalización!H7*Normalización!$H$21)+(Normalización!I7*Normalización!$I$21)+(Normalización!J7*Normalización!$J$21)+(Normalización!K7*Normalización!$K$21)+(Normalización!L7*Normalización!$L$21)+(Normalización!M7*Normalización!$M$21)+(Normalización!N7*Normalización!$N$21)+(Normalización!O7*Normalización!$O$21)+(Normalización!P7*Normalización!$P$21)+(Normalización!Q7*Normalización!$Q$21)+(Normalización!R7*Normalización!$R$21)+(Normalización!S7*Normalización!$S$21)+(Normalización!T7*Normalización!$T$21)+(Normalización!U7*Normalización!$U$21)+(Normalización!V7*Normalización!$V$21)+(Normalización!W7*Normalización!$W$21))/100</f>
        <v>1.6879922177720292</v>
      </c>
      <c r="D7" s="8">
        <f>+((Normalización!C7*Normalización!$C$22)+(Normalización!D7*Normalización!$D$22)+(Normalización!E7*Normalización!$E$22)+(Normalización!F7*Normalización!$F$22)+(Normalización!G7*Normalización!$G$22)+(Normalización!H7*Normalización!$H$22)+(Normalización!I7*Normalización!$I$22)+(Normalización!J7*Normalización!$J$22)+(Normalización!K7*Normalización!$K$22)+(Normalización!L7*Normalización!$L$22)+(Normalización!M7*Normalización!$M$22)+(Normalización!N7*Normalización!$N$22)+(Normalización!O7*Normalización!$O$22)+(Normalización!P7*Normalización!$P$22)+(Normalización!Q7*Normalización!$Q$22)+(Normalización!R7*Normalización!$R$22)+(Normalización!S7*Normalización!$S$22)+(Normalización!T7*Normalización!$T$22)+(Normalización!U7*Normalización!$U$22)+(Normalización!V7*Normalización!$V$22)+(Normalización!W7*Normalización!$W$22))/100</f>
        <v>1.6882444484799017</v>
      </c>
      <c r="E7" s="8">
        <f t="shared" si="0"/>
        <v>3.1594442757984842</v>
      </c>
      <c r="F7" s="81">
        <f t="shared" si="1"/>
        <v>3.1510554236915831</v>
      </c>
      <c r="G7" s="8">
        <v>4.8805244758349478</v>
      </c>
      <c r="H7" s="9">
        <v>3.1039499707170677</v>
      </c>
      <c r="I7" s="22">
        <v>3.7206046046177779</v>
      </c>
      <c r="J7" s="21">
        <f t="shared" si="2"/>
        <v>0.17761361803966996</v>
      </c>
      <c r="K7" s="22">
        <v>3.4418384696116981</v>
      </c>
      <c r="L7" s="22">
        <f t="shared" si="3"/>
        <v>8.9380969930809961E-2</v>
      </c>
      <c r="N7" s="4" t="s">
        <v>8</v>
      </c>
      <c r="O7" s="53">
        <f t="shared" si="4"/>
        <v>219.07586608386688</v>
      </c>
      <c r="P7" s="78">
        <f t="shared" si="4"/>
        <v>218.49418307877437</v>
      </c>
      <c r="Q7" s="47">
        <f t="shared" si="4"/>
        <v>338.41556715439526</v>
      </c>
      <c r="R7" s="54">
        <f t="shared" si="4"/>
        <v>215.22789096952147</v>
      </c>
      <c r="S7" s="51">
        <f t="shared" si="5"/>
        <v>3.8479751143454166</v>
      </c>
      <c r="T7" s="48">
        <f t="shared" si="6"/>
        <v>3.2662921092529018</v>
      </c>
      <c r="U7" s="52">
        <f t="shared" si="7"/>
        <v>123.18767618487379</v>
      </c>
      <c r="V7" s="49">
        <f t="shared" si="8"/>
        <v>1.7878608097731768E-2</v>
      </c>
      <c r="W7" s="49">
        <f t="shared" si="9"/>
        <v>1.517597043087433E-2</v>
      </c>
      <c r="X7" s="50">
        <f t="shared" si="10"/>
        <v>0.57235925896945417</v>
      </c>
    </row>
    <row r="8" spans="1:24" x14ac:dyDescent="0.3">
      <c r="A8" s="4">
        <v>7</v>
      </c>
      <c r="B8" s="35" t="s">
        <v>9</v>
      </c>
      <c r="C8" s="8">
        <f>+((Normalización!C8*Normalización!$C$21)+(Normalización!D8*Normalización!$D$21)+(Normalización!E8*Normalización!$E$21)+(Normalización!F8*Normalización!$F$21)+(Normalización!G8*Normalización!$G$21)+(Normalización!H8*Normalización!$H$21)+(Normalización!I8*Normalización!$I$21)+(Normalización!J8*Normalización!$J$21)+(Normalización!K8*Normalización!$K$21)+(Normalización!L8*Normalización!$L$21)+(Normalización!M8*Normalización!$M$21)+(Normalización!N8*Normalización!$N$21)+(Normalización!O8*Normalización!$O$21)+(Normalización!P8*Normalización!$P$21)+(Normalización!Q8*Normalización!$Q$21)+(Normalización!R8*Normalización!$R$21)+(Normalización!S8*Normalización!$S$21)+(Normalización!T8*Normalización!$T$21)+(Normalización!U8*Normalización!$U$21)+(Normalización!V8*Normalización!$V$21)+(Normalización!W8*Normalización!$W$21))/100</f>
        <v>4.6127553786520785</v>
      </c>
      <c r="D8" s="8">
        <f>+((Normalización!C8*Normalización!$C$22)+(Normalización!D8*Normalización!$D$22)+(Normalización!E8*Normalización!$E$22)+(Normalización!F8*Normalización!$F$22)+(Normalización!G8*Normalización!$G$22)+(Normalización!H8*Normalización!$H$22)+(Normalización!I8*Normalización!$I$22)+(Normalización!J8*Normalización!$J$22)+(Normalización!K8*Normalización!$K$22)+(Normalización!L8*Normalización!$L$22)+(Normalización!M8*Normalización!$M$22)+(Normalización!N8*Normalización!$N$22)+(Normalización!O8*Normalización!$O$22)+(Normalización!P8*Normalización!$P$22)+(Normalización!Q8*Normalización!$Q$22)+(Normalización!R8*Normalización!$R$22)+(Normalización!S8*Normalización!$S$22)+(Normalización!T8*Normalización!$T$22)+(Normalización!U8*Normalización!$U$22)+(Normalización!V8*Normalización!$V$22)+(Normalización!W8*Normalización!$W$22))/100</f>
        <v>4.6097948415669983</v>
      </c>
      <c r="E8" s="8">
        <f t="shared" si="0"/>
        <v>8.6337741509121244</v>
      </c>
      <c r="F8" s="81">
        <f t="shared" si="1"/>
        <v>8.6040377924560367</v>
      </c>
      <c r="G8" s="8">
        <v>7.6805937510120046</v>
      </c>
      <c r="H8" s="9">
        <v>8.8694113948186875</v>
      </c>
      <c r="I8" s="22">
        <v>8.3721949487153307</v>
      </c>
      <c r="J8" s="21">
        <f t="shared" si="2"/>
        <v>-3.0297202315531839E-2</v>
      </c>
      <c r="K8" s="22">
        <v>8.3676191621027769</v>
      </c>
      <c r="L8" s="22">
        <f t="shared" si="3"/>
        <v>-3.0827189147776036E-2</v>
      </c>
      <c r="N8" s="4" t="s">
        <v>9</v>
      </c>
      <c r="O8" s="53">
        <f t="shared" si="4"/>
        <v>598.66589962424666</v>
      </c>
      <c r="P8" s="78">
        <f t="shared" si="4"/>
        <v>596.60398052890162</v>
      </c>
      <c r="Q8" s="47">
        <f t="shared" si="4"/>
        <v>532.57237069517237</v>
      </c>
      <c r="R8" s="54">
        <f t="shared" si="4"/>
        <v>615.00498611672788</v>
      </c>
      <c r="S8" s="51">
        <f t="shared" si="5"/>
        <v>-16.339086492481215</v>
      </c>
      <c r="T8" s="48">
        <f t="shared" si="6"/>
        <v>-18.401005587826262</v>
      </c>
      <c r="U8" s="52">
        <f t="shared" si="7"/>
        <v>-82.432615421555511</v>
      </c>
      <c r="V8" s="49">
        <f t="shared" si="8"/>
        <v>-2.6567404917559576E-2</v>
      </c>
      <c r="W8" s="49">
        <f t="shared" si="9"/>
        <v>-2.992009171179915E-2</v>
      </c>
      <c r="X8" s="50">
        <f t="shared" si="10"/>
        <v>-0.13403568634793117</v>
      </c>
    </row>
    <row r="9" spans="1:24" x14ac:dyDescent="0.3">
      <c r="A9" s="4">
        <v>8</v>
      </c>
      <c r="B9" s="35" t="s">
        <v>10</v>
      </c>
      <c r="C9" s="8">
        <f>+((Normalización!C9*Normalización!$C$21)+(Normalización!D9*Normalización!$D$21)+(Normalización!E9*Normalización!$E$21)+(Normalización!F9*Normalización!$F$21)+(Normalización!G9*Normalización!$G$21)+(Normalización!H9*Normalización!$H$21)+(Normalización!I9*Normalización!$I$21)+(Normalización!J9*Normalización!$J$21)+(Normalización!K9*Normalización!$K$21)+(Normalización!L9*Normalización!$L$21)+(Normalización!M9*Normalización!$M$21)+(Normalización!N9*Normalización!$N$21)+(Normalización!O9*Normalización!$O$21)+(Normalización!P9*Normalización!$P$21)+(Normalización!Q9*Normalización!$Q$21)+(Normalización!R9*Normalización!$R$21)+(Normalización!S9*Normalización!$S$21)+(Normalización!T9*Normalización!$T$21)+(Normalización!U9*Normalización!$U$21)+(Normalización!V9*Normalización!$V$21)+(Normalización!W9*Normalización!$W$21))/100</f>
        <v>5.4544906051749953</v>
      </c>
      <c r="D9" s="8">
        <f>+((Normalización!C9*Normalización!$C$22)+(Normalización!D9*Normalización!$D$22)+(Normalización!E9*Normalización!$E$22)+(Normalización!F9*Normalización!$F$22)+(Normalización!G9*Normalización!$G$22)+(Normalización!H9*Normalización!$H$22)+(Normalización!I9*Normalización!$I$22)+(Normalización!J9*Normalización!$J$22)+(Normalización!K9*Normalización!$K$22)+(Normalización!L9*Normalización!$L$22)+(Normalización!M9*Normalización!$M$22)+(Normalización!N9*Normalización!$N$22)+(Normalización!O9*Normalización!$O$22)+(Normalización!P9*Normalización!$P$22)+(Normalización!Q9*Normalización!$Q$22)+(Normalización!R9*Normalización!$R$22)+(Normalización!S9*Normalización!$S$22)+(Normalización!T9*Normalización!$T$22)+(Normalización!U9*Normalización!$U$22)+(Normalización!V9*Normalización!$V$22)+(Normalización!W9*Normalización!$W$22))/100</f>
        <v>5.4545757845361393</v>
      </c>
      <c r="E9" s="8">
        <f t="shared" si="0"/>
        <v>10.209264556126149</v>
      </c>
      <c r="F9" s="81">
        <f t="shared" si="1"/>
        <v>10.180794982193001</v>
      </c>
      <c r="G9" s="8">
        <v>6.4688336790983101</v>
      </c>
      <c r="H9" s="9">
        <v>10.600797029110218</v>
      </c>
      <c r="I9" s="22">
        <v>10.127368449036414</v>
      </c>
      <c r="J9" s="21">
        <f t="shared" si="2"/>
        <v>-8.021744038417775E-3</v>
      </c>
      <c r="K9" s="22">
        <v>10.127368458431073</v>
      </c>
      <c r="L9" s="22">
        <f t="shared" si="3"/>
        <v>-8.0217431182085658E-3</v>
      </c>
      <c r="N9" s="4" t="s">
        <v>10</v>
      </c>
      <c r="O9" s="53">
        <f t="shared" si="4"/>
        <v>707.91040432178715</v>
      </c>
      <c r="P9" s="78">
        <f t="shared" si="4"/>
        <v>705.93632406526274</v>
      </c>
      <c r="Q9" s="47">
        <f t="shared" si="4"/>
        <v>448.54892730867681</v>
      </c>
      <c r="R9" s="54">
        <f t="shared" si="4"/>
        <v>735.0592659985025</v>
      </c>
      <c r="S9" s="51">
        <f t="shared" si="5"/>
        <v>-27.148861676715342</v>
      </c>
      <c r="T9" s="48">
        <f t="shared" si="6"/>
        <v>-29.122941933239758</v>
      </c>
      <c r="U9" s="52">
        <f t="shared" si="7"/>
        <v>-286.51033868982569</v>
      </c>
      <c r="V9" s="49">
        <f t="shared" si="8"/>
        <v>-3.6934248614411254E-2</v>
      </c>
      <c r="W9" s="49">
        <f t="shared" si="9"/>
        <v>-3.9619855541415741E-2</v>
      </c>
      <c r="X9" s="50">
        <f t="shared" si="10"/>
        <v>-0.38977855520347848</v>
      </c>
    </row>
    <row r="10" spans="1:24" x14ac:dyDescent="0.3">
      <c r="A10" s="4">
        <v>9</v>
      </c>
      <c r="B10" s="35" t="s">
        <v>11</v>
      </c>
      <c r="C10" s="8">
        <f>+((Normalización!C10*Normalización!$C$21)+(Normalización!D10*Normalización!$D$21)+(Normalización!E10*Normalización!$E$21)+(Normalización!F10*Normalización!$F$21)+(Normalización!G10*Normalización!$G$21)+(Normalización!H10*Normalización!$H$21)+(Normalización!I10*Normalización!$I$21)+(Normalización!J10*Normalización!$J$21)+(Normalización!K10*Normalización!$K$21)+(Normalización!L10*Normalización!$L$21)+(Normalización!M10*Normalización!$M$21)+(Normalización!N10*Normalización!$N$21)+(Normalización!O10*Normalización!$O$21)+(Normalización!P10*Normalización!$P$21)+(Normalización!Q10*Normalización!$Q$21)+(Normalización!R10*Normalización!$R$21)+(Normalización!S10*Normalización!$S$21)+(Normalización!T10*Normalización!$T$21)+(Normalización!U10*Normalización!$U$21)+(Normalización!V10*Normalización!$V$21)+(Normalización!W10*Normalización!$W$21))/100</f>
        <v>1.8510476611028051</v>
      </c>
      <c r="D10" s="8">
        <f>+((Normalización!C10*Normalización!$C$22)+(Normalización!D10*Normalización!$D$22)+(Normalización!E10*Normalización!$E$22)+(Normalización!F10*Normalización!$F$22)+(Normalización!G10*Normalización!$G$22)+(Normalización!H10*Normalización!$H$22)+(Normalización!I10*Normalización!$I$22)+(Normalización!J10*Normalización!$J$22)+(Normalización!K10*Normalización!$K$22)+(Normalización!L10*Normalización!$L$22)+(Normalización!M10*Normalización!$M$22)+(Normalización!N10*Normalización!$N$22)+(Normalización!O10*Normalización!$O$22)+(Normalización!P10*Normalización!$P$22)+(Normalización!Q10*Normalización!$Q$22)+(Normalización!R10*Normalización!$R$22)+(Normalización!S10*Normalización!$S$22)+(Normalización!T10*Normalización!$T$22)+(Normalización!U10*Normalización!$U$22)+(Normalización!V10*Normalización!$V$22)+(Normalización!W10*Normalización!$W$22))/100</f>
        <v>1.8710349710503065</v>
      </c>
      <c r="E10" s="8">
        <f t="shared" si="0"/>
        <v>3.4646379737582804</v>
      </c>
      <c r="F10" s="81">
        <f t="shared" si="1"/>
        <v>3.4922282130133602</v>
      </c>
      <c r="G10" s="8">
        <v>3.5483700478339508</v>
      </c>
      <c r="H10" s="9">
        <v>3.4727580292821409</v>
      </c>
      <c r="I10" s="22">
        <v>4.2817045145570747</v>
      </c>
      <c r="J10" s="21">
        <f t="shared" si="2"/>
        <v>0.23583027923476749</v>
      </c>
      <c r="K10" s="22">
        <v>4.3027370155595586</v>
      </c>
      <c r="L10" s="22">
        <f t="shared" si="3"/>
        <v>0.24190089935778969</v>
      </c>
      <c r="N10" s="4" t="s">
        <v>11</v>
      </c>
      <c r="O10" s="53">
        <f t="shared" si="4"/>
        <v>240.23799710039918</v>
      </c>
      <c r="P10" s="78">
        <f t="shared" si="4"/>
        <v>242.15110429034641</v>
      </c>
      <c r="Q10" s="47">
        <f t="shared" si="4"/>
        <v>246.04397911680613</v>
      </c>
      <c r="R10" s="54">
        <f t="shared" si="4"/>
        <v>240.80104175042365</v>
      </c>
      <c r="S10" s="51">
        <f t="shared" si="5"/>
        <v>-0.56304465002446591</v>
      </c>
      <c r="T10" s="48">
        <f t="shared" si="6"/>
        <v>1.3500625399227602</v>
      </c>
      <c r="U10" s="52">
        <f t="shared" si="7"/>
        <v>5.2429373663824776</v>
      </c>
      <c r="V10" s="49">
        <f t="shared" si="8"/>
        <v>-2.3382151751985738E-3</v>
      </c>
      <c r="W10" s="49">
        <f t="shared" si="9"/>
        <v>5.6065477545650397E-3</v>
      </c>
      <c r="X10" s="50">
        <f t="shared" si="10"/>
        <v>2.1772901513509559E-2</v>
      </c>
    </row>
    <row r="11" spans="1:24" x14ac:dyDescent="0.3">
      <c r="A11" s="4">
        <v>10</v>
      </c>
      <c r="B11" s="35" t="s">
        <v>12</v>
      </c>
      <c r="C11" s="8">
        <f>+((Normalización!C11*Normalización!$C$21)+(Normalización!D11*Normalización!$D$21)+(Normalización!E11*Normalización!$E$21)+(Normalización!F11*Normalización!$F$21)+(Normalización!G11*Normalización!$G$21)+(Normalización!H11*Normalización!$H$21)+(Normalización!I11*Normalización!$I$21)+(Normalización!J11*Normalización!$J$21)+(Normalización!K11*Normalización!$K$21)+(Normalización!L11*Normalización!$L$21)+(Normalización!M11*Normalización!$M$21)+(Normalización!N11*Normalización!$N$21)+(Normalización!O11*Normalización!$O$21)+(Normalización!P11*Normalización!$P$21)+(Normalización!Q11*Normalización!$Q$21)+(Normalización!R11*Normalización!$R$21)+(Normalización!S11*Normalización!$S$21)+(Normalización!T11*Normalización!$T$21)+(Normalización!U11*Normalización!$U$21)+(Normalización!V11*Normalización!$V$21)+(Normalización!W11*Normalización!$W$21))/100</f>
        <v>3.3737921772847015</v>
      </c>
      <c r="D11" s="8">
        <f>+((Normalización!C11*Normalización!$C$22)+(Normalización!D11*Normalización!$D$22)+(Normalización!E11*Normalización!$E$22)+(Normalización!F11*Normalización!$F$22)+(Normalización!G11*Normalización!$G$22)+(Normalización!H11*Normalización!$H$22)+(Normalización!I11*Normalización!$I$22)+(Normalización!J11*Normalización!$J$22)+(Normalización!K11*Normalización!$K$22)+(Normalización!L11*Normalización!$L$22)+(Normalización!M11*Normalización!$M$22)+(Normalización!N11*Normalización!$N$22)+(Normalización!O11*Normalización!$O$22)+(Normalización!P11*Normalización!$P$22)+(Normalización!Q11*Normalización!$Q$22)+(Normalización!R11*Normalización!$R$22)+(Normalización!S11*Normalización!$S$22)+(Normalización!T11*Normalización!$T$22)+(Normalización!U11*Normalización!$U$22)+(Normalización!V11*Normalización!$V$22)+(Normalización!W11*Normalización!$W$22))/100</f>
        <v>3.3842168254926115</v>
      </c>
      <c r="E11" s="8">
        <f t="shared" si="0"/>
        <v>6.3147852638355237</v>
      </c>
      <c r="F11" s="81">
        <f t="shared" si="1"/>
        <v>6.3165347841176436</v>
      </c>
      <c r="G11" s="8">
        <v>4.7481790831804407</v>
      </c>
      <c r="H11" s="9">
        <v>6.440910421472994</v>
      </c>
      <c r="I11" s="22">
        <v>6.0515553967948303</v>
      </c>
      <c r="J11" s="21">
        <f t="shared" si="2"/>
        <v>-4.1684690142703408E-2</v>
      </c>
      <c r="K11" s="22">
        <v>6.2049867566811674</v>
      </c>
      <c r="L11" s="22">
        <f t="shared" si="3"/>
        <v>-1.7387528247898975E-2</v>
      </c>
      <c r="N11" s="4" t="s">
        <v>12</v>
      </c>
      <c r="O11" s="53">
        <f t="shared" si="4"/>
        <v>437.86721019435521</v>
      </c>
      <c r="P11" s="78">
        <f t="shared" si="4"/>
        <v>437.98852193071735</v>
      </c>
      <c r="Q11" s="47">
        <f t="shared" si="4"/>
        <v>329.23873762773172</v>
      </c>
      <c r="R11" s="54">
        <f t="shared" si="4"/>
        <v>446.6127286249374</v>
      </c>
      <c r="S11" s="51">
        <f t="shared" si="5"/>
        <v>-8.7455184305821945</v>
      </c>
      <c r="T11" s="48">
        <f t="shared" si="6"/>
        <v>-8.6242066942200495</v>
      </c>
      <c r="U11" s="52">
        <f t="shared" si="7"/>
        <v>-117.37399099720568</v>
      </c>
      <c r="V11" s="49">
        <f t="shared" si="8"/>
        <v>-1.9581883520222342E-2</v>
      </c>
      <c r="W11" s="49">
        <f t="shared" si="9"/>
        <v>-1.9310257279887347E-2</v>
      </c>
      <c r="X11" s="50">
        <f t="shared" si="10"/>
        <v>-0.26280932780081068</v>
      </c>
    </row>
    <row r="12" spans="1:24" x14ac:dyDescent="0.3">
      <c r="A12" s="4">
        <v>11</v>
      </c>
      <c r="B12" s="35" t="s">
        <v>13</v>
      </c>
      <c r="C12" s="8">
        <f>+((Normalización!C12*Normalización!$C$21)+(Normalización!D12*Normalización!$D$21)+(Normalización!E12*Normalización!$E$21)+(Normalización!F12*Normalización!$F$21)+(Normalización!G12*Normalización!$G$21)+(Normalización!H12*Normalización!$H$21)+(Normalización!I12*Normalización!$I$21)+(Normalización!J12*Normalización!$J$21)+(Normalización!K12*Normalización!$K$21)+(Normalización!L12*Normalización!$L$21)+(Normalización!M12*Normalización!$M$21)+(Normalización!N12*Normalización!$N$21)+(Normalización!O12*Normalización!$O$21)+(Normalización!P12*Normalización!$P$21)+(Normalización!Q12*Normalización!$Q$21)+(Normalización!R12*Normalización!$R$21)+(Normalización!S12*Normalización!$S$21)+(Normalización!T12*Normalización!$T$21)+(Normalización!U12*Normalización!$U$21)+(Normalización!V12*Normalización!$V$21)+(Normalización!W12*Normalización!$W$21))/100</f>
        <v>4.6219692456351531</v>
      </c>
      <c r="D12" s="8">
        <f>+((Normalización!C12*Normalización!$C$22)+(Normalización!D12*Normalización!$D$22)+(Normalización!E12*Normalización!$E$22)+(Normalización!F12*Normalización!$F$22)+(Normalización!G12*Normalización!$G$22)+(Normalización!H12*Normalización!$H$22)+(Normalización!I12*Normalización!$I$22)+(Normalización!J12*Normalización!$J$22)+(Normalización!K12*Normalización!$K$22)+(Normalización!L12*Normalización!$L$22)+(Normalización!M12*Normalización!$M$22)+(Normalización!N12*Normalización!$N$22)+(Normalización!O12*Normalización!$O$22)+(Normalización!P12*Normalización!$P$22)+(Normalización!Q12*Normalización!$Q$22)+(Normalización!R12*Normalización!$R$22)+(Normalización!S12*Normalización!$S$22)+(Normalización!T12*Normalización!$T$22)+(Normalización!U12*Normalización!$U$22)+(Normalización!V12*Normalización!$V$22)+(Normalización!W12*Normalización!$W$22))/100</f>
        <v>4.618955371378016</v>
      </c>
      <c r="E12" s="8">
        <f t="shared" si="0"/>
        <v>8.6510199053600143</v>
      </c>
      <c r="F12" s="82">
        <f t="shared" si="1"/>
        <v>8.621135634638124</v>
      </c>
      <c r="G12" s="8">
        <v>5.5282792709400121</v>
      </c>
      <c r="H12" s="9">
        <v>8.9274076779369551</v>
      </c>
      <c r="I12" s="22">
        <v>8.4522576694203178</v>
      </c>
      <c r="J12" s="21">
        <f t="shared" si="2"/>
        <v>-2.2975584163960495E-2</v>
      </c>
      <c r="K12" s="22">
        <v>8.445953533737697</v>
      </c>
      <c r="L12" s="22">
        <f t="shared" si="3"/>
        <v>-2.3704300055449178E-2</v>
      </c>
      <c r="N12" s="4" t="s">
        <v>13</v>
      </c>
      <c r="O12" s="53">
        <f t="shared" si="4"/>
        <v>599.86172023766346</v>
      </c>
      <c r="P12" s="78">
        <f t="shared" si="4"/>
        <v>597.78954490580759</v>
      </c>
      <c r="Q12" s="47">
        <f t="shared" si="4"/>
        <v>383.33088464698045</v>
      </c>
      <c r="R12" s="54">
        <f t="shared" si="4"/>
        <v>619.02644838814842</v>
      </c>
      <c r="S12" s="51">
        <f t="shared" si="5"/>
        <v>-19.164728150484962</v>
      </c>
      <c r="T12" s="48">
        <f t="shared" si="6"/>
        <v>-21.236903482340836</v>
      </c>
      <c r="U12" s="52">
        <f t="shared" si="7"/>
        <v>-235.69556374116797</v>
      </c>
      <c r="V12" s="49">
        <f t="shared" si="8"/>
        <v>-3.0959465787587955E-2</v>
      </c>
      <c r="W12" s="49">
        <f t="shared" si="9"/>
        <v>-3.4306940418520941E-2</v>
      </c>
      <c r="X12" s="50">
        <f t="shared" si="10"/>
        <v>-0.38075200882754479</v>
      </c>
    </row>
    <row r="13" spans="1:24" x14ac:dyDescent="0.3">
      <c r="A13" s="4">
        <v>12</v>
      </c>
      <c r="B13" s="35" t="s">
        <v>14</v>
      </c>
      <c r="C13" s="8">
        <f>+((Normalización!C13*Normalización!$C$21)+(Normalización!D13*Normalización!$D$21)+(Normalización!E13*Normalización!$E$21)+(Normalización!F13*Normalización!$F$21)+(Normalización!G13*Normalización!$G$21)+(Normalización!H13*Normalización!$H$21)+(Normalización!I13*Normalización!$I$21)+(Normalización!J13*Normalización!$J$21)+(Normalización!K13*Normalización!$K$21)+(Normalización!L13*Normalización!$L$21)+(Normalización!M13*Normalización!$M$21)+(Normalización!N13*Normalización!$N$21)+(Normalización!O13*Normalización!$O$21)+(Normalización!P13*Normalización!$P$21)+(Normalización!Q13*Normalización!$Q$21)+(Normalización!R13*Normalización!$R$21)+(Normalización!S13*Normalización!$S$21)+(Normalización!T13*Normalización!$T$21)+(Normalización!U13*Normalización!$U$21)+(Normalización!V13*Normalización!$V$21)+(Normalización!W13*Normalización!$W$21))/100</f>
        <v>1.4307217380129409</v>
      </c>
      <c r="D13" s="8">
        <f>+((Normalización!C13*Normalización!$C$22)+(Normalización!D13*Normalización!$D$22)+(Normalización!E13*Normalización!$E$22)+(Normalización!F13*Normalización!$F$22)+(Normalización!G13*Normalización!$G$22)+(Normalización!H13*Normalización!$H$22)+(Normalización!I13*Normalización!$I$22)+(Normalización!J13*Normalización!$J$22)+(Normalización!K13*Normalización!$K$22)+(Normalización!L13*Normalización!$L$22)+(Normalización!M13*Normalización!$M$22)+(Normalización!N13*Normalización!$N$22)+(Normalización!O13*Normalización!$O$22)+(Normalización!P13*Normalización!$P$22)+(Normalización!Q13*Normalización!$Q$22)+(Normalización!R13*Normalización!$R$22)+(Normalización!S13*Normalización!$S$22)+(Normalización!T13*Normalización!$T$22)+(Normalización!U13*Normalización!$U$22)+(Normalización!V13*Normalización!$V$22)+(Normalización!W13*Normalización!$W$22))/100</f>
        <v>1.4455211530601477</v>
      </c>
      <c r="E13" s="8">
        <f t="shared" si="0"/>
        <v>2.6779066620293674</v>
      </c>
      <c r="F13" s="81">
        <f t="shared" si="1"/>
        <v>2.6980199896480306</v>
      </c>
      <c r="G13" s="8">
        <v>3.218930275185893</v>
      </c>
      <c r="H13" s="9">
        <v>2.6801305110898297</v>
      </c>
      <c r="I13" s="22">
        <v>3.4865000048544048</v>
      </c>
      <c r="J13" s="21">
        <f t="shared" si="2"/>
        <v>0.3019497857375919</v>
      </c>
      <c r="K13" s="22">
        <v>3.4433680344658621</v>
      </c>
      <c r="L13" s="22">
        <f t="shared" si="3"/>
        <v>0.28584318613122006</v>
      </c>
      <c r="N13" s="4" t="s">
        <v>14</v>
      </c>
      <c r="O13" s="53">
        <f t="shared" si="4"/>
        <v>185.68604794511634</v>
      </c>
      <c r="P13" s="78">
        <f t="shared" si="4"/>
        <v>187.08070608219444</v>
      </c>
      <c r="Q13" s="47">
        <f t="shared" si="4"/>
        <v>223.20062528138985</v>
      </c>
      <c r="R13" s="54">
        <f t="shared" si="4"/>
        <v>185.8402496389688</v>
      </c>
      <c r="S13" s="51">
        <f t="shared" si="5"/>
        <v>-0.15420169385245686</v>
      </c>
      <c r="T13" s="48">
        <f t="shared" si="6"/>
        <v>1.2404564432256393</v>
      </c>
      <c r="U13" s="52">
        <f t="shared" si="7"/>
        <v>37.360375642421047</v>
      </c>
      <c r="V13" s="49">
        <f t="shared" si="8"/>
        <v>-8.297540180451971E-4</v>
      </c>
      <c r="W13" s="49">
        <f t="shared" si="9"/>
        <v>6.6748535133560665E-3</v>
      </c>
      <c r="X13" s="50">
        <f t="shared" si="10"/>
        <v>0.20103489806433708</v>
      </c>
    </row>
    <row r="14" spans="1:24" x14ac:dyDescent="0.3">
      <c r="A14" s="4">
        <v>13</v>
      </c>
      <c r="B14" s="35" t="s">
        <v>15</v>
      </c>
      <c r="C14" s="8">
        <f>+((Normalización!C14*Normalización!$C$21)+(Normalización!D14*Normalización!$D$21)+(Normalización!E14*Normalización!$E$21)+(Normalización!F14*Normalización!$F$21)+(Normalización!G14*Normalización!$G$21)+(Normalización!H14*Normalización!$H$21)+(Normalización!I14*Normalización!$I$21)+(Normalización!J14*Normalización!$J$21)+(Normalización!K14*Normalización!$K$21)+(Normalización!L14*Normalización!$L$21)+(Normalización!M14*Normalización!$M$21)+(Normalización!N14*Normalización!$N$21)+(Normalización!O14*Normalización!$O$21)+(Normalización!P14*Normalización!$P$21)+(Normalización!Q14*Normalización!$Q$21)+(Normalización!R14*Normalización!$R$21)+(Normalización!S14*Normalización!$S$21)+(Normalización!T14*Normalización!$T$21)+(Normalización!U14*Normalización!$U$21)+(Normalización!V14*Normalización!$V$21)+(Normalización!W14*Normalización!$W$21))/100</f>
        <v>0.98227797806748118</v>
      </c>
      <c r="D14" s="8">
        <f>+((Normalización!C14*Normalización!$C$22)+(Normalización!D14*Normalización!$D$22)+(Normalización!E14*Normalización!$E$22)+(Normalización!F14*Normalización!$F$22)+(Normalización!G14*Normalización!$G$22)+(Normalización!H14*Normalización!$H$22)+(Normalización!I14*Normalización!$I$22)+(Normalización!J14*Normalización!$J$22)+(Normalización!K14*Normalización!$K$22)+(Normalización!L14*Normalización!$L$22)+(Normalización!M14*Normalización!$M$22)+(Normalización!N14*Normalización!$N$22)+(Normalización!O14*Normalización!$O$22)+(Normalización!P14*Normalización!$P$22)+(Normalización!Q14*Normalización!$Q$22)+(Normalización!R14*Normalización!$R$22)+(Normalización!S14*Normalización!$S$22)+(Normalización!T14*Normalización!$T$22)+(Normalización!U14*Normalización!$U$22)+(Normalización!V14*Normalización!$V$22)+(Normalización!W14*Normalización!$W$22))/100</f>
        <v>1.0147180221327092</v>
      </c>
      <c r="E14" s="8">
        <f t="shared" si="0"/>
        <v>1.8385467079607989</v>
      </c>
      <c r="F14" s="81">
        <f t="shared" si="1"/>
        <v>1.8939394292324452</v>
      </c>
      <c r="G14" s="8">
        <v>2.3545188649218924</v>
      </c>
      <c r="H14" s="9">
        <v>1.742372185701595</v>
      </c>
      <c r="I14" s="22">
        <v>2.8555032107334926</v>
      </c>
      <c r="J14" s="21">
        <f t="shared" si="2"/>
        <v>0.55313063212880698</v>
      </c>
      <c r="K14" s="22">
        <v>2.6654596831471196</v>
      </c>
      <c r="L14" s="22">
        <f t="shared" si="3"/>
        <v>0.44976446429445399</v>
      </c>
      <c r="N14" s="4" t="s">
        <v>15</v>
      </c>
      <c r="O14" s="53">
        <f t="shared" si="4"/>
        <v>127.48482873000179</v>
      </c>
      <c r="P14" s="78">
        <f t="shared" si="4"/>
        <v>131.32576002297773</v>
      </c>
      <c r="Q14" s="47">
        <f t="shared" si="4"/>
        <v>163.26233809368401</v>
      </c>
      <c r="R14" s="54">
        <f t="shared" si="4"/>
        <v>120.81608735654861</v>
      </c>
      <c r="S14" s="51">
        <f t="shared" si="5"/>
        <v>6.6687413734531873</v>
      </c>
      <c r="T14" s="48">
        <f t="shared" si="6"/>
        <v>10.509672666429125</v>
      </c>
      <c r="U14" s="52">
        <f t="shared" si="7"/>
        <v>42.446250737135401</v>
      </c>
      <c r="V14" s="49">
        <f t="shared" si="8"/>
        <v>5.5197461855991156E-2</v>
      </c>
      <c r="W14" s="49">
        <f t="shared" si="9"/>
        <v>8.6989016913064834E-2</v>
      </c>
      <c r="X14" s="50">
        <f t="shared" si="10"/>
        <v>0.35132946005666754</v>
      </c>
    </row>
    <row r="15" spans="1:24" x14ac:dyDescent="0.3">
      <c r="A15" s="4">
        <v>14</v>
      </c>
      <c r="B15" s="35" t="s">
        <v>16</v>
      </c>
      <c r="C15" s="8">
        <f>+((Normalización!C15*Normalización!$C$21)+(Normalización!D15*Normalización!$D$21)+(Normalización!E15*Normalización!$E$21)+(Normalización!F15*Normalización!$F$21)+(Normalización!G15*Normalización!$G$21)+(Normalización!H15*Normalización!$H$21)+(Normalización!I15*Normalización!$I$21)+(Normalización!J15*Normalización!$J$21)+(Normalización!K15*Normalización!$K$21)+(Normalización!L15*Normalización!$L$21)+(Normalización!M15*Normalización!$M$21)+(Normalización!N15*Normalización!$N$21)+(Normalización!O15*Normalización!$O$21)+(Normalización!P15*Normalización!$P$21)+(Normalización!Q15*Normalización!$Q$21)+(Normalización!R15*Normalización!$R$21)+(Normalización!S15*Normalización!$S$21)+(Normalización!T15*Normalización!$T$21)+(Normalización!U15*Normalización!$U$21)+(Normalización!V15*Normalización!$V$21)+(Normalización!W15*Normalización!$W$21))/100</f>
        <v>1.2987121486408346</v>
      </c>
      <c r="D15" s="8">
        <f>+((Normalización!C15*Normalización!$C$22)+(Normalización!D15*Normalización!$D$22)+(Normalización!E15*Normalización!$E$22)+(Normalización!F15*Normalización!$F$22)+(Normalización!G15*Normalización!$G$22)+(Normalización!H15*Normalización!$H$22)+(Normalización!I15*Normalización!$I$22)+(Normalización!J15*Normalización!$J$22)+(Normalización!K15*Normalización!$K$22)+(Normalización!L15*Normalización!$L$22)+(Normalización!M15*Normalización!$M$22)+(Normalización!N15*Normalización!$N$22)+(Normalización!O15*Normalización!$O$22)+(Normalización!P15*Normalización!$P$22)+(Normalización!Q15*Normalización!$Q$22)+(Normalización!R15*Normalización!$R$22)+(Normalización!S15*Normalización!$S$22)+(Normalización!T15*Normalización!$T$22)+(Normalización!U15*Normalización!$U$22)+(Normalización!V15*Normalización!$V$22)+(Normalización!W15*Normalización!$W$22))/100</f>
        <v>1.2890883251003189</v>
      </c>
      <c r="E15" s="8">
        <f t="shared" si="0"/>
        <v>2.4308220267443144</v>
      </c>
      <c r="F15" s="81">
        <f t="shared" si="1"/>
        <v>2.4060430123625047</v>
      </c>
      <c r="G15" s="8">
        <v>4.6163390866081624</v>
      </c>
      <c r="H15" s="9">
        <v>2.0756871153781224</v>
      </c>
      <c r="I15" s="22">
        <v>2.9089182067762418</v>
      </c>
      <c r="J15" s="21">
        <f t="shared" si="2"/>
        <v>0.19668086547342115</v>
      </c>
      <c r="K15" s="22">
        <v>2.835542008643376</v>
      </c>
      <c r="L15" s="22">
        <f t="shared" si="3"/>
        <v>0.16649511047960899</v>
      </c>
      <c r="N15" s="4" t="s">
        <v>16</v>
      </c>
      <c r="O15" s="53">
        <f t="shared" si="4"/>
        <v>168.55319933445074</v>
      </c>
      <c r="P15" s="78">
        <f t="shared" si="4"/>
        <v>166.83502247721609</v>
      </c>
      <c r="Q15" s="47">
        <f t="shared" si="4"/>
        <v>320.09695226540998</v>
      </c>
      <c r="R15" s="54">
        <f t="shared" si="4"/>
        <v>143.92814458031901</v>
      </c>
      <c r="S15" s="51">
        <f t="shared" si="5"/>
        <v>24.625054754131725</v>
      </c>
      <c r="T15" s="48">
        <f t="shared" si="6"/>
        <v>22.906877896897072</v>
      </c>
      <c r="U15" s="52">
        <f t="shared" si="7"/>
        <v>176.16880768509097</v>
      </c>
      <c r="V15" s="49">
        <f t="shared" si="8"/>
        <v>0.17109269924889309</v>
      </c>
      <c r="W15" s="49">
        <f t="shared" si="9"/>
        <v>0.1591549586336389</v>
      </c>
      <c r="X15" s="50">
        <f t="shared" si="10"/>
        <v>1.2240052715108829</v>
      </c>
    </row>
    <row r="16" spans="1:24" x14ac:dyDescent="0.3">
      <c r="A16" s="4">
        <v>15</v>
      </c>
      <c r="B16" s="35" t="s">
        <v>0</v>
      </c>
      <c r="C16" s="8">
        <f>+((Normalización!C16*Normalización!$C$21)+(Normalización!D16*Normalización!$D$21)+(Normalización!E16*Normalización!$E$21)+(Normalización!F16*Normalización!$F$21)+(Normalización!G16*Normalización!$G$21)+(Normalización!H16*Normalización!$H$21)+(Normalización!I16*Normalización!$I$21)+(Normalización!J16*Normalización!$J$21)+(Normalización!K16*Normalización!$K$21)+(Normalización!L16*Normalización!$L$21)+(Normalización!M16*Normalización!$M$21)+(Normalización!N16*Normalización!$N$21)+(Normalización!O16*Normalización!$O$21)+(Normalización!P16*Normalización!$P$21)+(Normalización!Q16*Normalización!$Q$21)+(Normalización!R16*Normalización!$R$21)+(Normalización!S16*Normalización!$S$21)+(Normalización!T16*Normalización!$T$21)+(Normalización!U16*Normalización!$U$21)+(Normalización!V16*Normalización!$V$21)+(Normalización!W16*Normalización!$W$21))/100</f>
        <v>1.082489524348013</v>
      </c>
      <c r="D16" s="8">
        <f>+((Normalización!C16*Normalización!$C$22)+(Normalización!D16*Normalización!$D$22)+(Normalización!E16*Normalización!$E$22)+(Normalización!F16*Normalización!$F$22)+(Normalización!G16*Normalización!$G$22)+(Normalización!H16*Normalización!$H$22)+(Normalización!I16*Normalización!$I$22)+(Normalización!J16*Normalización!$J$22)+(Normalización!K16*Normalización!$K$22)+(Normalización!L16*Normalización!$L$22)+(Normalización!M16*Normalización!$M$22)+(Normalización!N16*Normalización!$N$22)+(Normalización!O16*Normalización!$O$22)+(Normalización!P16*Normalización!$P$22)+(Normalización!Q16*Normalización!$Q$22)+(Normalización!R16*Normalización!$R$22)+(Normalización!S16*Normalización!$S$22)+(Normalización!T16*Normalización!$T$22)+(Normalización!U16*Normalización!$U$22)+(Normalización!V16*Normalización!$V$22)+(Normalización!W16*Normalización!$W$22))/100</f>
        <v>1.0833982127472677</v>
      </c>
      <c r="E16" s="8">
        <f t="shared" si="0"/>
        <v>2.0261143951405636</v>
      </c>
      <c r="F16" s="81">
        <f t="shared" si="1"/>
        <v>2.0221288554325647</v>
      </c>
      <c r="G16" s="8">
        <v>3.3315530158235931</v>
      </c>
      <c r="H16" s="9">
        <v>1.8489247263146558</v>
      </c>
      <c r="I16" s="22">
        <v>2.9539031443483172</v>
      </c>
      <c r="J16" s="21">
        <f t="shared" si="2"/>
        <v>0.4579152842667541</v>
      </c>
      <c r="K16" s="22">
        <v>2.6340297438351721</v>
      </c>
      <c r="L16" s="22">
        <f t="shared" si="3"/>
        <v>0.30003999288126759</v>
      </c>
      <c r="N16" s="4" t="s">
        <v>0</v>
      </c>
      <c r="O16" s="53">
        <f t="shared" si="4"/>
        <v>140.49077215904668</v>
      </c>
      <c r="P16" s="78">
        <f t="shared" si="4"/>
        <v>140.21441483569404</v>
      </c>
      <c r="Q16" s="47">
        <f t="shared" si="4"/>
        <v>231.00988611720797</v>
      </c>
      <c r="R16" s="54">
        <f t="shared" si="4"/>
        <v>128.20444052265822</v>
      </c>
      <c r="S16" s="51">
        <f t="shared" si="5"/>
        <v>12.286331636388468</v>
      </c>
      <c r="T16" s="48">
        <f t="shared" si="6"/>
        <v>12.009974313035826</v>
      </c>
      <c r="U16" s="52">
        <f t="shared" si="7"/>
        <v>102.80544559454975</v>
      </c>
      <c r="V16" s="49">
        <f t="shared" si="8"/>
        <v>9.583390080952027E-2</v>
      </c>
      <c r="W16" s="49">
        <f t="shared" si="9"/>
        <v>9.3678302124903717E-2</v>
      </c>
      <c r="X16" s="50">
        <f t="shared" si="10"/>
        <v>0.80188677689662724</v>
      </c>
    </row>
    <row r="17" spans="1:24" x14ac:dyDescent="0.3">
      <c r="A17" s="4">
        <v>16</v>
      </c>
      <c r="B17" s="35" t="s">
        <v>17</v>
      </c>
      <c r="C17" s="8">
        <f>+((Normalización!C17*Normalización!$C$21)+(Normalización!D17*Normalización!$D$21)+(Normalización!E17*Normalización!$E$21)+(Normalización!F17*Normalización!$F$21)+(Normalización!G17*Normalización!$G$21)+(Normalización!H17*Normalización!$H$21)+(Normalización!I17*Normalización!$I$21)+(Normalización!J17*Normalización!$J$21)+(Normalización!K17*Normalización!$K$21)+(Normalización!L17*Normalización!$L$21)+(Normalización!M17*Normalización!$M$21)+(Normalización!N17*Normalización!$N$21)+(Normalización!O17*Normalización!$O$21)+(Normalización!P17*Normalización!$P$21)+(Normalización!Q17*Normalización!$Q$21)+(Normalización!R17*Normalización!$R$21)+(Normalización!S17*Normalización!$S$21)+(Normalización!T17*Normalización!$T$21)+(Normalización!U17*Normalización!$U$21)+(Normalización!V17*Normalización!$V$21)+(Normalización!W17*Normalización!$W$21))/100</f>
        <v>1.7644425816558322</v>
      </c>
      <c r="D17" s="8">
        <f>+((Normalización!C17*Normalización!$C$22)+(Normalización!D17*Normalización!$D$22)+(Normalización!E17*Normalización!$E$22)+(Normalización!F17*Normalización!$F$22)+(Normalización!G17*Normalización!$G$22)+(Normalización!H17*Normalización!$H$22)+(Normalización!I17*Normalización!$I$22)+(Normalización!J17*Normalización!$J$22)+(Normalización!K17*Normalización!$K$22)+(Normalización!L17*Normalización!$L$22)+(Normalización!M17*Normalización!$M$22)+(Normalización!N17*Normalización!$N$22)+(Normalización!O17*Normalización!$O$22)+(Normalización!P17*Normalización!$P$22)+(Normalización!Q17*Normalización!$Q$22)+(Normalización!R17*Normalización!$R$22)+(Normalización!S17*Normalización!$S$22)+(Normalización!T17*Normalización!$T$22)+(Normalización!U17*Normalización!$U$22)+(Normalización!V17*Normalización!$V$22)+(Normalización!W17*Normalización!$W$22))/100</f>
        <v>1.7618527363823255</v>
      </c>
      <c r="E17" s="8">
        <f t="shared" si="0"/>
        <v>3.302537746261399</v>
      </c>
      <c r="F17" s="81">
        <f t="shared" si="1"/>
        <v>3.2884429892378089</v>
      </c>
      <c r="G17" s="8">
        <v>3.8481905767813811</v>
      </c>
      <c r="H17" s="9">
        <v>3.2155301814612933</v>
      </c>
      <c r="I17" s="22">
        <v>3.5790542382677684</v>
      </c>
      <c r="J17" s="21">
        <f t="shared" si="2"/>
        <v>8.372848798454971E-2</v>
      </c>
      <c r="K17" s="22">
        <v>3.5779691240754419</v>
      </c>
      <c r="L17" s="22">
        <f t="shared" si="3"/>
        <v>8.3399918176814761E-2</v>
      </c>
      <c r="N17" s="4" t="s">
        <v>17</v>
      </c>
      <c r="O17" s="53">
        <f t="shared" si="4"/>
        <v>228.99796732576542</v>
      </c>
      <c r="P17" s="78">
        <f t="shared" si="4"/>
        <v>228.02063687374965</v>
      </c>
      <c r="Q17" s="47">
        <f t="shared" si="4"/>
        <v>266.83353459402093</v>
      </c>
      <c r="R17" s="54">
        <f t="shared" si="4"/>
        <v>222.96486278252607</v>
      </c>
      <c r="S17" s="51">
        <f t="shared" si="5"/>
        <v>6.0331045432393466</v>
      </c>
      <c r="T17" s="48">
        <f t="shared" si="6"/>
        <v>5.0557740912235829</v>
      </c>
      <c r="U17" s="52">
        <f t="shared" si="7"/>
        <v>43.868671811494863</v>
      </c>
      <c r="V17" s="49">
        <f t="shared" si="8"/>
        <v>2.7058543969431966E-2</v>
      </c>
      <c r="W17" s="49">
        <f t="shared" si="9"/>
        <v>2.2675205537452101E-2</v>
      </c>
      <c r="X17" s="50">
        <f t="shared" si="10"/>
        <v>0.1967515027436551</v>
      </c>
    </row>
    <row r="18" spans="1:24" x14ac:dyDescent="0.3">
      <c r="A18" s="4">
        <v>17</v>
      </c>
      <c r="B18" s="35" t="s">
        <v>18</v>
      </c>
      <c r="C18" s="8">
        <f>+((Normalización!C18*Normalización!$C$21)+(Normalización!D18*Normalización!$D$21)+(Normalización!E18*Normalización!$E$21)+(Normalización!F18*Normalización!$F$21)+(Normalización!G18*Normalización!$G$21)+(Normalización!H18*Normalización!$H$21)+(Normalización!I18*Normalización!$I$21)+(Normalización!J18*Normalización!$J$21)+(Normalización!K18*Normalización!$K$21)+(Normalización!L18*Normalización!$L$21)+(Normalización!M18*Normalización!$M$21)+(Normalización!N18*Normalización!$N$21)+(Normalización!O18*Normalización!$O$21)+(Normalización!P18*Normalización!$P$21)+(Normalización!Q18*Normalización!$Q$21)+(Normalización!R18*Normalización!$R$21)+(Normalización!S18*Normalización!$S$21)+(Normalización!T18*Normalización!$T$21)+(Normalización!U18*Normalización!$U$21)+(Normalización!V18*Normalización!$V$21)+(Normalización!W18*Normalización!$W$21))/100</f>
        <v>0.93370036532573575</v>
      </c>
      <c r="D18" s="8">
        <f>+((Normalización!C18*Normalización!$C$22)+(Normalización!D18*Normalización!$D$22)+(Normalización!E18*Normalización!$E$22)+(Normalización!F18*Normalización!$F$22)+(Normalización!G18*Normalización!$G$22)+(Normalización!H18*Normalización!$H$22)+(Normalización!I18*Normalización!$I$22)+(Normalización!J18*Normalización!$J$22)+(Normalización!K18*Normalización!$K$22)+(Normalización!L18*Normalización!$L$22)+(Normalización!M18*Normalización!$M$22)+(Normalización!N18*Normalización!$N$22)+(Normalización!O18*Normalización!$O$22)+(Normalización!P18*Normalización!$P$22)+(Normalización!Q18*Normalización!$Q$22)+(Normalización!R18*Normalización!$R$22)+(Normalización!S18*Normalización!$S$22)+(Normalización!T18*Normalización!$T$22)+(Normalización!U18*Normalización!$U$22)+(Normalización!V18*Normalización!$V$22)+(Normalización!W18*Normalización!$W$22))/100</f>
        <v>0.97928736031545338</v>
      </c>
      <c r="E18" s="8">
        <f t="shared" si="0"/>
        <v>1.7476231486617884</v>
      </c>
      <c r="F18" s="81">
        <f t="shared" si="1"/>
        <v>1.8278092078745307</v>
      </c>
      <c r="G18" s="8">
        <v>4.8836950288848495</v>
      </c>
      <c r="H18" s="9">
        <v>1.3244122232657756</v>
      </c>
      <c r="I18" s="22">
        <v>2.6437304528453676</v>
      </c>
      <c r="J18" s="21">
        <f t="shared" si="2"/>
        <v>0.51275774463719914</v>
      </c>
      <c r="K18" s="22">
        <v>2.7419925178825859</v>
      </c>
      <c r="L18" s="22">
        <f t="shared" si="3"/>
        <v>0.56898386244323806</v>
      </c>
      <c r="N18" s="4" t="s">
        <v>18</v>
      </c>
      <c r="O18" s="53">
        <f>+(E18/100)*$N$1</f>
        <v>121.1801891282084</v>
      </c>
      <c r="P18" s="78">
        <f t="shared" si="4"/>
        <v>126.74029047401997</v>
      </c>
      <c r="Q18" s="47">
        <f t="shared" si="4"/>
        <v>338.63541330287546</v>
      </c>
      <c r="R18" s="54">
        <f t="shared" si="4"/>
        <v>91.834743561248885</v>
      </c>
      <c r="S18" s="51">
        <f t="shared" si="5"/>
        <v>29.345445566959512</v>
      </c>
      <c r="T18" s="48">
        <f t="shared" si="6"/>
        <v>34.905546912771086</v>
      </c>
      <c r="U18" s="52">
        <f t="shared" si="7"/>
        <v>246.80066974162656</v>
      </c>
      <c r="V18" s="49">
        <f t="shared" si="8"/>
        <v>0.31954622432617413</v>
      </c>
      <c r="W18" s="49">
        <f t="shared" si="9"/>
        <v>0.38009086277342241</v>
      </c>
      <c r="X18" s="50">
        <f t="shared" si="10"/>
        <v>2.6874433375754312</v>
      </c>
    </row>
    <row r="19" spans="1:24" x14ac:dyDescent="0.3">
      <c r="A19" s="4">
        <v>18</v>
      </c>
      <c r="B19" s="35" t="s">
        <v>19</v>
      </c>
      <c r="C19" s="8">
        <f>+((Normalización!C19*Normalización!$C$21)+(Normalización!D19*Normalización!$D$21)+(Normalización!E19*Normalización!$E$21)+(Normalización!F19*Normalización!$F$21)+(Normalización!G19*Normalización!$G$21)+(Normalización!H19*Normalización!$H$21)+(Normalización!I19*Normalización!$I$21)+(Normalización!J19*Normalización!$J$21)+(Normalización!K19*Normalización!$K$21)+(Normalización!L19*Normalización!$L$21)+(Normalización!M19*Normalización!$M$21)+(Normalización!N19*Normalización!$N$21)+(Normalización!O19*Normalización!$O$21)+(Normalización!P19*Normalización!$P$21)+(Normalización!Q19*Normalización!$Q$21)+(Normalización!R19*Normalización!$R$21)+(Normalización!S19*Normalización!$S$21)+(Normalización!T19*Normalización!$T$21)+(Normalización!U19*Normalización!$U$21)+(Normalización!V19*Normalización!$V$21)+(Normalización!W19*Normalización!$W$21))/100</f>
        <v>3.4037790942609223</v>
      </c>
      <c r="D19" s="8">
        <f>+((Normalización!C19*Normalización!$C$22)+(Normalización!D19*Normalización!$D$22)+(Normalización!E19*Normalización!$E$22)+(Normalización!F19*Normalización!$F$22)+(Normalización!G19*Normalización!$G$22)+(Normalización!H19*Normalización!$H$22)+(Normalización!I19*Normalización!$I$22)+(Normalización!J19*Normalización!$J$22)+(Normalización!K19*Normalización!$K$22)+(Normalización!L19*Normalización!$L$22)+(Normalización!M19*Normalización!$M$22)+(Normalización!N19*Normalización!$N$22)+(Normalización!O19*Normalización!$O$22)+(Normalización!P19*Normalización!$P$22)+(Normalización!Q19*Normalización!$Q$22)+(Normalización!R19*Normalización!$R$22)+(Normalización!S19*Normalización!$S$22)+(Normalización!T19*Normalización!$T$22)+(Normalización!U19*Normalización!$U$22)+(Normalización!V19*Normalización!$V$22)+(Normalización!W19*Normalización!$W$22))/100</f>
        <v>3.4065559181672849</v>
      </c>
      <c r="E19" s="8">
        <f t="shared" si="0"/>
        <v>6.3709122958158098</v>
      </c>
      <c r="F19" s="83">
        <f t="shared" si="1"/>
        <v>6.3582300014164526</v>
      </c>
      <c r="G19" s="8">
        <v>6.3881503410344065</v>
      </c>
      <c r="H19" s="9">
        <v>6.4138083453094898</v>
      </c>
      <c r="I19" s="22">
        <v>4.9661286595606509</v>
      </c>
      <c r="J19" s="21">
        <f t="shared" si="2"/>
        <v>-0.22049960367179613</v>
      </c>
      <c r="K19" s="22">
        <v>4.9308911762914613</v>
      </c>
      <c r="L19" s="22">
        <f t="shared" si="3"/>
        <v>-0.22603059854867308</v>
      </c>
      <c r="N19" s="4" t="s">
        <v>19</v>
      </c>
      <c r="O19" s="53">
        <f t="shared" si="4"/>
        <v>441.75905859186827</v>
      </c>
      <c r="P19" s="78">
        <f t="shared" si="4"/>
        <v>440.87966829821681</v>
      </c>
      <c r="Q19" s="47">
        <f t="shared" si="4"/>
        <v>442.9543446473258</v>
      </c>
      <c r="R19" s="54">
        <f t="shared" si="4"/>
        <v>444.73347066375999</v>
      </c>
      <c r="S19" s="51">
        <f t="shared" si="5"/>
        <v>-2.9744120718917202</v>
      </c>
      <c r="T19" s="48">
        <f t="shared" si="6"/>
        <v>-3.8538023655431743</v>
      </c>
      <c r="U19" s="52">
        <f t="shared" si="7"/>
        <v>-1.7791260164341907</v>
      </c>
      <c r="V19" s="49">
        <f t="shared" si="8"/>
        <v>-6.6880778445850761E-3</v>
      </c>
      <c r="W19" s="49">
        <f t="shared" si="9"/>
        <v>-8.6654201218348045E-3</v>
      </c>
      <c r="X19" s="50">
        <f t="shared" si="10"/>
        <v>-4.0004320200565605E-3</v>
      </c>
    </row>
    <row r="20" spans="1:24" ht="15" thickBot="1" x14ac:dyDescent="0.35">
      <c r="A20" s="4">
        <v>19</v>
      </c>
      <c r="B20" s="35" t="s">
        <v>20</v>
      </c>
      <c r="C20" s="8">
        <f>+((Normalización!C20*Normalización!$C$21)+(Normalización!D20*Normalización!$D$21)+(Normalización!E20*Normalización!$E$21)+(Normalización!F20*Normalización!$F$21)+(Normalización!G20*Normalización!$G$21)+(Normalización!H20*Normalización!$H$21)+(Normalización!I20*Normalización!$I$21)+(Normalización!J20*Normalización!$J$21)+(Normalización!K20*Normalización!$K$21)+(Normalización!L20*Normalización!$L$21)+(Normalización!M20*Normalización!$M$21)+(Normalización!N20*Normalización!$N$21)+(Normalización!O20*Normalización!$O$21)+(Normalización!P20*Normalización!$P$21)+(Normalización!Q20*Normalización!$Q$21)+(Normalización!R20*Normalización!$R$21)+(Normalización!S20*Normalización!$S$21)+(Normalización!T20*Normalización!$T$21)+(Normalización!U20*Normalización!$U$21)+(Normalización!V20*Normalización!$V$21)+(Normalización!W20*Normalización!$W$21))/100</f>
        <v>6.0997448022296599</v>
      </c>
      <c r="D20" s="8">
        <f>+((Normalización!C20*Normalización!$C$22)+(Normalización!D20*Normalización!$D$22)+(Normalización!E20*Normalización!$E$22)+(Normalización!F20*Normalización!$F$22)+(Normalización!G20*Normalización!$G$22)+(Normalización!H20*Normalización!$H$22)+(Normalización!I20*Normalización!$I$22)+(Normalización!J20*Normalización!$J$22)+(Normalización!K20*Normalización!$K$22)+(Normalización!L20*Normalización!$L$22)+(Normalización!M20*Normalización!$M$22)+(Normalización!N20*Normalización!$N$22)+(Normalización!O20*Normalización!$O$22)+(Normalización!P20*Normalización!$P$22)+(Normalización!Q20*Normalización!$Q$22)+(Normalización!R20*Normalización!$R$22)+(Normalización!S20*Normalización!$S$22)+(Normalización!T20*Normalización!$T$22)+(Normalización!U20*Normalización!$U$22)+(Normalización!V20*Normalización!$V$22)+(Normalización!W20*Normalización!$W$22))/100</f>
        <v>6.0822201519383938</v>
      </c>
      <c r="E20" s="8">
        <f t="shared" si="0"/>
        <v>11.416998014761461</v>
      </c>
      <c r="F20" s="82">
        <f t="shared" si="1"/>
        <v>11.352273549667698</v>
      </c>
      <c r="G20" s="8">
        <v>8.5269035607792922</v>
      </c>
      <c r="H20" s="9">
        <v>11.608747834365836</v>
      </c>
      <c r="I20" s="22">
        <v>9.2683218501754396</v>
      </c>
      <c r="J20" s="21">
        <f t="shared" si="2"/>
        <v>-0.18819974933935507</v>
      </c>
      <c r="K20" s="22">
        <v>9.3261205333238255</v>
      </c>
      <c r="L20" s="22">
        <f t="shared" si="3"/>
        <v>-0.18313723789162986</v>
      </c>
      <c r="N20" s="4" t="s">
        <v>20</v>
      </c>
      <c r="O20" s="53">
        <f t="shared" si="4"/>
        <v>791.65464234355966</v>
      </c>
      <c r="P20" s="78">
        <f t="shared" si="4"/>
        <v>787.16664793395819</v>
      </c>
      <c r="Q20" s="47">
        <f t="shared" si="4"/>
        <v>591.2554929044361</v>
      </c>
      <c r="R20" s="54">
        <f t="shared" si="4"/>
        <v>804.95057483492701</v>
      </c>
      <c r="S20" s="51">
        <f t="shared" si="5"/>
        <v>-13.295932491367353</v>
      </c>
      <c r="T20" s="48">
        <f t="shared" si="6"/>
        <v>-17.783926900968822</v>
      </c>
      <c r="U20" s="52">
        <f t="shared" si="7"/>
        <v>-213.69508193049091</v>
      </c>
      <c r="V20" s="49">
        <f t="shared" si="8"/>
        <v>-1.6517700473838381E-2</v>
      </c>
      <c r="W20" s="49">
        <f>+T20/R20</f>
        <v>-2.2093191131164557E-2</v>
      </c>
      <c r="X20" s="50">
        <f t="shared" si="10"/>
        <v>-0.26547602872923448</v>
      </c>
    </row>
    <row r="21" spans="1:24" ht="15" thickBot="1" x14ac:dyDescent="0.35">
      <c r="A21" s="18">
        <v>20</v>
      </c>
      <c r="B21" s="19" t="s">
        <v>22</v>
      </c>
      <c r="C21" s="20">
        <v>3.79</v>
      </c>
      <c r="D21" s="20">
        <v>3.79</v>
      </c>
      <c r="E21" s="20">
        <v>3.79</v>
      </c>
      <c r="F21" s="84">
        <v>3.79</v>
      </c>
      <c r="G21" s="20">
        <v>3.79</v>
      </c>
      <c r="H21" s="23">
        <v>3.79</v>
      </c>
      <c r="I21" s="20">
        <v>3.79</v>
      </c>
      <c r="J21" s="24">
        <f t="shared" si="2"/>
        <v>0</v>
      </c>
      <c r="K21" s="20">
        <v>3.79</v>
      </c>
      <c r="L21" s="42"/>
      <c r="N21" s="18" t="s">
        <v>22</v>
      </c>
      <c r="O21" s="56">
        <f>+(E21/100)*$N$1</f>
        <v>262.79860000000002</v>
      </c>
      <c r="P21" s="79">
        <f>+O21</f>
        <v>262.79860000000002</v>
      </c>
      <c r="Q21" s="58">
        <f>+(G21/100)*$N$1</f>
        <v>262.79860000000002</v>
      </c>
      <c r="R21" s="59">
        <f t="shared" ref="R21" si="11">+(I21/100)*$N$1</f>
        <v>262.79860000000002</v>
      </c>
      <c r="S21" s="56">
        <f>+R21-O21</f>
        <v>0</v>
      </c>
      <c r="T21" s="60">
        <f t="shared" si="6"/>
        <v>0</v>
      </c>
      <c r="U21" s="61">
        <f t="shared" si="7"/>
        <v>0</v>
      </c>
      <c r="V21" s="62">
        <f t="shared" si="8"/>
        <v>0</v>
      </c>
      <c r="W21" s="62">
        <f>+T21/R21</f>
        <v>0</v>
      </c>
      <c r="X21" s="63">
        <f t="shared" si="10"/>
        <v>0</v>
      </c>
    </row>
    <row r="22" spans="1:24" x14ac:dyDescent="0.3">
      <c r="F22" s="85">
        <f>SUM(F2:F21)</f>
        <v>100.00000000000001</v>
      </c>
      <c r="O22" s="80">
        <f>SUM(O2:O21)</f>
        <v>6934.0000000000009</v>
      </c>
      <c r="P22" s="78">
        <f>+O22</f>
        <v>6934.0000000000009</v>
      </c>
      <c r="Q22" s="80">
        <f>SUM(Q2:Q21)</f>
        <v>6934</v>
      </c>
      <c r="R22" s="80">
        <f>SUM(R2:R21)</f>
        <v>6934</v>
      </c>
    </row>
  </sheetData>
  <conditionalFormatting sqref="S2:S2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:T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:U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:V2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:X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:W2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:X2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Variables</vt:lpstr>
      <vt:lpstr>Normalización</vt:lpstr>
      <vt:lpstr>Índice</vt:lpstr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Felipe López Ospina</dc:creator>
  <cp:lastModifiedBy>JAIME2019</cp:lastModifiedBy>
  <dcterms:created xsi:type="dcterms:W3CDTF">2023-10-20T13:03:07Z</dcterms:created>
  <dcterms:modified xsi:type="dcterms:W3CDTF">2024-08-21T22:13:51Z</dcterms:modified>
</cp:coreProperties>
</file>