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4e74f424bb3d4f94/Desktop/"/>
    </mc:Choice>
  </mc:AlternateContent>
  <xr:revisionPtr revIDLastSave="1807" documentId="11_57BD41BDB9DB643B4F8B47CA9F828E5820D9E680" xr6:coauthVersionLast="45" xr6:coauthVersionMax="45" xr10:uidLastSave="{FA29841B-5845-4DA8-982D-D3BFF079D1C3}"/>
  <bookViews>
    <workbookView xWindow="-120" yWindow="-120" windowWidth="20730" windowHeight="11160" xr2:uid="{00000000-000D-0000-FFFF-FFFF00000000}"/>
  </bookViews>
  <sheets>
    <sheet name="MATRIZ" sheetId="1" r:id="rId1"/>
    <sheet name="PRINCIPALES" sheetId="10" r:id="rId2"/>
    <sheet name="COMPLEMENTARIOS" sheetId="11" r:id="rId3"/>
  </sheets>
  <externalReferences>
    <externalReference r:id="rId4"/>
  </externalReferences>
  <definedNames>
    <definedName name="_xlnm._FilterDatabase" localSheetId="0" hidden="1">MATRIZ!$A$1:$L$77</definedName>
    <definedName name="CONCPETOLINEA">#REF!</definedName>
    <definedName name="DIMENSION">#REF!</definedName>
    <definedName name="INDICADOR">[1]listas!$S$216:$S$275</definedName>
    <definedName name="LINEA">#REF!</definedName>
    <definedName name="NIVEL">#REF!</definedName>
    <definedName name="SECT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22" i="11" l="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J22" i="11"/>
  <c r="AI22" i="11"/>
  <c r="AH22" i="11"/>
  <c r="AG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N22" i="11"/>
  <c r="AK21" i="11"/>
  <c r="AF21" i="11"/>
  <c r="N21" i="11"/>
  <c r="AK20" i="11"/>
  <c r="AF20" i="11"/>
  <c r="N20" i="11"/>
  <c r="AK19" i="11"/>
  <c r="AF19" i="11"/>
  <c r="N19" i="11"/>
  <c r="AK18" i="11"/>
  <c r="AF18" i="11"/>
  <c r="N18" i="11"/>
  <c r="AK17" i="11"/>
  <c r="AF17" i="11"/>
  <c r="N17" i="11"/>
  <c r="AK16" i="11"/>
  <c r="AF16" i="11"/>
  <c r="N16" i="11"/>
  <c r="AK15" i="11"/>
  <c r="AF15" i="11"/>
  <c r="N15" i="11"/>
  <c r="AK14" i="11"/>
  <c r="AF14" i="11"/>
  <c r="N14" i="11"/>
  <c r="AK13" i="11"/>
  <c r="AF13" i="11"/>
  <c r="N13" i="11"/>
  <c r="AK12" i="11"/>
  <c r="AF12" i="11"/>
  <c r="N12" i="11"/>
  <c r="AK11" i="11"/>
  <c r="AF11" i="11"/>
  <c r="N11" i="11"/>
  <c r="AK10" i="11"/>
  <c r="AF10" i="11"/>
  <c r="N10" i="11"/>
  <c r="AK9" i="11"/>
  <c r="AF9" i="11"/>
  <c r="N9" i="11"/>
  <c r="AK8" i="11"/>
  <c r="AF8" i="11"/>
  <c r="N8" i="11"/>
  <c r="AK7" i="11"/>
  <c r="AF7" i="11"/>
  <c r="N7" i="11"/>
  <c r="AK6" i="11"/>
  <c r="AF6" i="11"/>
  <c r="N6" i="11"/>
  <c r="AK5" i="11"/>
  <c r="AF5" i="11"/>
  <c r="N5" i="11"/>
  <c r="AK4" i="11"/>
  <c r="AF4" i="11"/>
  <c r="N4" i="11"/>
  <c r="AK3" i="11"/>
  <c r="AF3" i="11"/>
  <c r="N3" i="11"/>
  <c r="AK2" i="11"/>
  <c r="AF2" i="11"/>
  <c r="N2" i="11"/>
  <c r="AF22" i="11" l="1"/>
  <c r="AK22" i="11"/>
  <c r="AZ22" i="10"/>
  <c r="AX22" i="10"/>
  <c r="AT22" i="10"/>
  <c r="AS22" i="10"/>
  <c r="AO22" i="10"/>
  <c r="AL22" i="10"/>
  <c r="X22" i="10"/>
  <c r="H22" i="10"/>
  <c r="G22" i="10"/>
  <c r="F22" i="10"/>
  <c r="AN12" i="10"/>
  <c r="AN22" i="10" s="1"/>
</calcChain>
</file>

<file path=xl/sharedStrings.xml><?xml version="1.0" encoding="utf-8"?>
<sst xmlns="http://schemas.openxmlformats.org/spreadsheetml/2006/main" count="1061" uniqueCount="469">
  <si>
    <t>Gestión pública local</t>
  </si>
  <si>
    <t>Porcentaje de avance contratado acumulado PDL</t>
  </si>
  <si>
    <t>(Recursos comprometidos / Recursos programados) * 100</t>
  </si>
  <si>
    <t>SDP-MUSI</t>
  </si>
  <si>
    <t>LB: Promedio entre localidades.</t>
  </si>
  <si>
    <t>NA</t>
  </si>
  <si>
    <t>Porcentaje de avance entregado acumulado PDL</t>
  </si>
  <si>
    <t>(Magnitudes entregadas / Magnitudes programadas) * 100</t>
  </si>
  <si>
    <t>Porcentaje de personas que NO practican deporte</t>
  </si>
  <si>
    <t>(Personas que respondieron afirmativamente la opción de respuesta 4 de la pregunta F.35 / Total Habitantes) * 100</t>
  </si>
  <si>
    <t>Encuesta Multipropósito</t>
  </si>
  <si>
    <t>Pregunta F.35: ¿cuántas veces por semana … practicó deporte o realizó actividad física por 30 minutos continuos o más?, Opción 4: No practicó deporte ni tuvo actividad física en el mes. LB: Promedio distrital.</t>
  </si>
  <si>
    <t>(Personas de 10 y más años que respondieron afirmativamente la opción de respuesta 2 de la pregunta J.1 / Total habitantes de 10 y más años) * 100</t>
  </si>
  <si>
    <t>(Personas de 10 y más años que respondieron afirmativamente la opción de respuesta 3 de la pregunta J.1 / Total habitantes de 10 y más años) * 100</t>
  </si>
  <si>
    <t>Porcentaje de malla vial local sin construir</t>
  </si>
  <si>
    <t>(Km Carril malla vial local sin construir / Total Km Carril malla vial local) * 100</t>
  </si>
  <si>
    <t>IDU</t>
  </si>
  <si>
    <t>Porcentaje de malla vial intermedia sin construir</t>
  </si>
  <si>
    <t>(Km Carril malla vial intermedia sin construir / Total Km Carril malla vial intermedia) * 100</t>
  </si>
  <si>
    <t>(Km Carril malla vial local en buen estado / Total Km Carril malla vial local con estado) * 100</t>
  </si>
  <si>
    <t>LB: Promedio distrital.</t>
  </si>
  <si>
    <t>(Km Carril malla vial intermedia en buen estado / Total Km Carril malla vial intermedia con estado) * 100</t>
  </si>
  <si>
    <t>(Km Carril malla vial rural en buen estado / Total Km Carril malla vial rural con estado) * 100</t>
  </si>
  <si>
    <t>Construcción, mantenimiento y dotación de parques vecinales y/o de bolsillo.</t>
  </si>
  <si>
    <t>Parques vecinales y de bolsillo per cápita</t>
  </si>
  <si>
    <t>m2 parques vecinales y de bolsillo / Total Habitantes</t>
  </si>
  <si>
    <t>Base de Datos Geográfica Corporativa SDP / Proyecciones de población DANE-SDP</t>
  </si>
  <si>
    <t>LB: Promedio distrital</t>
  </si>
  <si>
    <t>Porcentaje de personas que pasan su tiempo libre en los parques</t>
  </si>
  <si>
    <t>Tasa de denuncias de delitos sexuales por cada 100 mil habitantes</t>
  </si>
  <si>
    <t>Denuncias de delitos sexuales / (Total Habitantes/100000)</t>
  </si>
  <si>
    <t>Policía Nacional MEBOG (SDSCJ) / Proyecciones de población DANE-SDP</t>
  </si>
  <si>
    <t>Tasa de feminicidios por cada 100 mil mujeres</t>
  </si>
  <si>
    <t>Feminicidios / (Total Mujeres/100000)</t>
  </si>
  <si>
    <t>SDMU</t>
  </si>
  <si>
    <t>Promoción de la convivencia ciudadana.</t>
  </si>
  <si>
    <t>Tasa de comparendos impuestos por cada 100 mil habitantes</t>
  </si>
  <si>
    <t>Número de comparendos / (Total habitantes  / 100000)</t>
  </si>
  <si>
    <t>Incluye todos los comparendos impuestos por cualquiera de las conductas sancionadas por el Código Nacional de Policía. LB: Promedio distrital.</t>
  </si>
  <si>
    <t>Árboles per cápita</t>
  </si>
  <si>
    <t>Individuos arbóreos en suelo urbano / Habitantes urbanos</t>
  </si>
  <si>
    <t>Puntos críticos de residuos sólidos por hectárea</t>
  </si>
  <si>
    <t>Puntos críticos de residuos sólidos / Hectáreas suelo urbano</t>
  </si>
  <si>
    <t>UAESP</t>
  </si>
  <si>
    <t>IDIGER</t>
  </si>
  <si>
    <t>Porcentaje de personas que hacen parte de una organización social</t>
  </si>
  <si>
    <t>(Personas de 10 y más años que respondieron afirmativamente las opciones de respuesta de la 1 a la 15 de la pregunta J.1 / habitantes de 10 y más años) * 100</t>
  </si>
  <si>
    <t>Pregunta J.1: De las siguientes organizaciones, ¿a cuál(es) pertenece …? Incluye todos los tipos de organizaciones sociales. LB: Promedio distrital.</t>
  </si>
  <si>
    <t>10. Coordinar la inspección, vigilancia y control.</t>
  </si>
  <si>
    <t xml:space="preserve">Número de ocupaciones ilegales por hectárea monitoreada </t>
  </si>
  <si>
    <t>Ocupaciones ilegales / Hectáreas monitoreadas</t>
  </si>
  <si>
    <t>SDHT</t>
  </si>
  <si>
    <t>11. Realizar inversiones complementarias a los programas y proyectos de la Administración Distrital en los sectores de Salud, Integración Social, Educación, Mujer, poblaciones, ruralidad, de conformidad con la reglamentación que se expida para el efecto.</t>
  </si>
  <si>
    <t>Dotación pedagógica a colegios.</t>
  </si>
  <si>
    <t>Porcentaje de los colegios oficiales clasificados en las categorías alto, superior y muy superior por rendimiento en las pruebas de Estado</t>
  </si>
  <si>
    <t>(Colegios oficiales con categoría de clasificación muy superior, superior o alto / Total colegios oficial evaluados) * 100</t>
  </si>
  <si>
    <t>Visor Geoestadístico SDP (SED)</t>
  </si>
  <si>
    <t xml:space="preserve">Tasa de cobertura bruta preescolar </t>
  </si>
  <si>
    <t>SED</t>
  </si>
  <si>
    <t>Demanda potencial de Jardines Infantiles</t>
  </si>
  <si>
    <t>Sumatoria total menores de cinco años con encuesta SISBEN</t>
  </si>
  <si>
    <t>Visor Geoestadístico SDP (SISBEN)</t>
  </si>
  <si>
    <t>Porcentaje de adultos mayores en situación de pobreza</t>
  </si>
  <si>
    <t>% de personas con limitaciones permanentes</t>
  </si>
  <si>
    <t>(Personas con limitaciones permanentes / Total personas) * 100</t>
  </si>
  <si>
    <t>Sumatoria de las Unidades de Producción Agrícola y de Unidades de Producción No Agrícola / Hectáreas</t>
  </si>
  <si>
    <t>Censo Agropecuario DANE</t>
  </si>
  <si>
    <t xml:space="preserve">12. Realizar inversiones complementarias a las realizadas por la Administración Central y desarrollar acciones en el ámbito social que promuevan la prevención del embarazo en adolescentes, así como de los factores de riesgo frente al consumo de sustancias psicoactivas. </t>
  </si>
  <si>
    <t>Tasa de Embarazo por cada mil adolecentes femeninas</t>
  </si>
  <si>
    <t>Número de casos de embarazo en adolecentes femeninas de 10 a 19 años / (Total población femenina entre 10 a 19 años / 1000)</t>
  </si>
  <si>
    <t>Visor Geoestadístico SDP (DANE) / Proyecciones de población DANE-SDP</t>
  </si>
  <si>
    <t>Prevalencia de uso de cualquier sustancia ilícita en el último mes</t>
  </si>
  <si>
    <t>(Personas que declaran haber hecho uso de cualquier sustancia ilícita en el último mes / Total habitantes) * 100</t>
  </si>
  <si>
    <t>SDS</t>
  </si>
  <si>
    <t>Incluye: Marihuana, cocaína, bazuco, éxtasis, heroína, inhalables, dick, popper, metanfetamina, metadona sin prescripción, analgésicos opioides sin prescripción, LSD, hongos, yagé, cacao sabanero, ketamina, GHB y 2-CB. LB: Promedio distrital.</t>
  </si>
  <si>
    <t>BOGOTÁ D.C.</t>
  </si>
  <si>
    <t>SD</t>
  </si>
  <si>
    <t>SUMAPAZ</t>
  </si>
  <si>
    <t>CIUDAD BOLÍVAR</t>
  </si>
  <si>
    <t>RAFAEL URIBE U.</t>
  </si>
  <si>
    <t>LA CANDELARIA</t>
  </si>
  <si>
    <t>PUENTE ARANDA</t>
  </si>
  <si>
    <t>ANTONIO NARIÑO</t>
  </si>
  <si>
    <t>LOS MÁRTIRES</t>
  </si>
  <si>
    <t>TEUSAQUILLO</t>
  </si>
  <si>
    <t>BARRIOS UNIDOS</t>
  </si>
  <si>
    <t>SUBA</t>
  </si>
  <si>
    <t>ENGATIVÁ</t>
  </si>
  <si>
    <t>FONTIBÓN</t>
  </si>
  <si>
    <t>KENNEDY</t>
  </si>
  <si>
    <t>BOSA</t>
  </si>
  <si>
    <t>TUNJUELITO</t>
  </si>
  <si>
    <t>USME</t>
  </si>
  <si>
    <t>SAN CRISTÓBAL</t>
  </si>
  <si>
    <t>SANTA FÉ</t>
  </si>
  <si>
    <t>CHAPINERO</t>
  </si>
  <si>
    <t>USAQUÉN</t>
  </si>
  <si>
    <t>% de personas con limitaciones permanentes EM 2017</t>
  </si>
  <si>
    <t>% Personas que hacen parte de una organización social 2017</t>
  </si>
  <si>
    <t>Tasa de Embarazo por cada mil adolecentes femeninas 2018</t>
  </si>
  <si>
    <t>% de adultos mayores pobres por pobreza monetaria 2017</t>
  </si>
  <si>
    <t>Porcentaje de los colegios oficiales clasificados en las categorías alto, superior y muy superior por rendimiento en las pruebas de Estado 2018</t>
  </si>
  <si>
    <t>Ocupaciones ilegales por hectárea monitoreada 2018</t>
  </si>
  <si>
    <t>Árboles per cápita 2018</t>
  </si>
  <si>
    <t>% PER POBREZA MULTI 2017</t>
  </si>
  <si>
    <t>m2 parque vecinal o de bolsillo per cápita 2019</t>
  </si>
  <si>
    <t>% malla vial rural en buen estado 2019-I</t>
  </si>
  <si>
    <t>% malla vial intermedia en buen estado 2019-I</t>
  </si>
  <si>
    <t>% malla vial local en buen estado 2019-I</t>
  </si>
  <si>
    <t>POAI 2020</t>
  </si>
  <si>
    <t>ÁREA RURAL ha</t>
  </si>
  <si>
    <t>ÁREA EXPANSIÓN U. ha</t>
  </si>
  <si>
    <t>ÁREA URBANA ha</t>
  </si>
  <si>
    <t>ÁREA TOTAL ha</t>
  </si>
  <si>
    <t>NOM_LOC</t>
  </si>
  <si>
    <t>COD_LOC</t>
  </si>
  <si>
    <t>Observatorio Distrital de Victimas 2019. Caracterizadas en SIVIC e incluidas en el RUV.</t>
  </si>
  <si>
    <t>MUJER</t>
  </si>
  <si>
    <t>SECTOR</t>
  </si>
  <si>
    <t>LÍNEA</t>
  </si>
  <si>
    <t>FORMULA</t>
  </si>
  <si>
    <t>LB</t>
  </si>
  <si>
    <t>FUENTE</t>
  </si>
  <si>
    <t>OBSERVACIONES</t>
  </si>
  <si>
    <t>(Población matriculada en el nivel de transición / Población que tiene la edad apropiada para cursar el nivel) * 100</t>
  </si>
  <si>
    <t>HAB 2020</t>
  </si>
  <si>
    <t>% de puentes en buen estado 2019-I</t>
  </si>
  <si>
    <t>Dotación a Jardines Infantiles, Centros Amar y Forjar.</t>
  </si>
  <si>
    <t>Subsidio tipo C adulto mayor.</t>
  </si>
  <si>
    <t>Dotación Centros de Desarrollo Comunitario.</t>
  </si>
  <si>
    <t>Dotación Casas de Juventud.</t>
  </si>
  <si>
    <t>Dotación a Centros Crecer, Renacer.</t>
  </si>
  <si>
    <t>Asistencia técnica agropecuaria y ambiental y productividad rural.</t>
  </si>
  <si>
    <t>Prevención del feminicidio y la violencia contra la mujer.</t>
  </si>
  <si>
    <t>Diseño, construcción y conservación (mantenimiento y rehabilitación) de la malla vial local e intermedia urbana o rural.</t>
  </si>
  <si>
    <t>Construcción y/o conservación de elementos del sistema de espacio público peatonal.</t>
  </si>
  <si>
    <t>Construcción y/o conservación de puentes peatonales y/o vehiculares sobre cuerpos de agua (de escala local: urbana y/o rural).</t>
  </si>
  <si>
    <t>Intervención y dotación de salones comunales.</t>
  </si>
  <si>
    <t>Acciones para la disminución de los factores de riesgo frente al consumo de sustancias psicoactivas.</t>
  </si>
  <si>
    <t>(Viviendas con en déficit cualitativo áreas rurales / Total viviendas déficit cualitativo áreas rurales) * 100</t>
  </si>
  <si>
    <t>Porcentaje de malla vial rural en buen estado</t>
  </si>
  <si>
    <t>Porcentaje de malla vial local en buen estado</t>
  </si>
  <si>
    <t>Porcentaje de malla vial intermedia en buen estado</t>
  </si>
  <si>
    <t>% malla vial local sin construir 2019-I</t>
  </si>
  <si>
    <t>% malla vial intermedia sin construir 2019-I</t>
  </si>
  <si>
    <t>(Personas de 5 y más años que respondieron afirmativamente a las opciones de respuesta 2 de la pregunta H.27 / Total habitantes de 5 y más años) * 100</t>
  </si>
  <si>
    <t>Porcentaje de espacios peatonales en buen estado</t>
  </si>
  <si>
    <t>(Puentes peatonales y vehiculares en buen estado de servicio / Total puentes) * 100</t>
  </si>
  <si>
    <t>CONCEPTO</t>
  </si>
  <si>
    <t>Porcentaje de espacios peatonales en buen estado 2018-I</t>
  </si>
  <si>
    <t>Número de bachilleres de los colegios oficiales que acceden a educación superior con apoyo de la SED 2019</t>
  </si>
  <si>
    <t>Número de bachilleres de los colegios oficiales que acceden a educación superior con apoyo de la SED</t>
  </si>
  <si>
    <t>Acceso a educación superior</t>
  </si>
  <si>
    <t>Tasa de casos de lesiones personales por cada 100 mil habitantes</t>
  </si>
  <si>
    <t>Número de casos lesiones personales / (Total habitantes  / 100000)</t>
  </si>
  <si>
    <t>Porcentaje de hogares rurales con acceso a internet</t>
  </si>
  <si>
    <t>(Hogares rurales con acceso a internet / Total hogares) * 100</t>
  </si>
  <si>
    <t>Hogares rurales Déficit cualitativo de vivienda 2017</t>
  </si>
  <si>
    <t>LB: Promedio entre localidades rurales.</t>
  </si>
  <si>
    <t>(Viviendas rurales con acceso a acueducto / Total viviendas rurales) * 100</t>
  </si>
  <si>
    <t>Cobertura acueducto viviendas rurales 2017</t>
  </si>
  <si>
    <t>Porcentaje de hogares rurales con acceso a internet 2017</t>
  </si>
  <si>
    <t>Porcentaje de personas de 5 años y más que asisten a eventos deportivos en su tiempo libre 2017</t>
  </si>
  <si>
    <t>% Personas de 5 años y más que visitaron parques recreativos en su tiempo libre</t>
  </si>
  <si>
    <t>% de personas de 5 años y más que asisten a eventos culturales y artísticos en su tiempo libre 2017</t>
  </si>
  <si>
    <t>% de Personas de 5 años y más que asistieron a exposiciones de arte o museos en su tiempo libre 2017</t>
  </si>
  <si>
    <t>% Personas de 10 años y más que pertenecen a organizaciones artísticas 2017</t>
  </si>
  <si>
    <t>% Personas de 10 años y más que pertenecen a organizaciones deportivas 2017</t>
  </si>
  <si>
    <t>Porcentaje de personas de 10 y más años que pertenecen a organizaciones deportivas</t>
  </si>
  <si>
    <t>Porcentaje de personas de 10 años y más que pertenecen a organizaciones artísticas</t>
  </si>
  <si>
    <t>Porcentaje de personas de 5 años y más que asistieron a exposiciones de arte o museos en su tiempo libre</t>
  </si>
  <si>
    <t>Porcentaje de personas de 5 años y más que asisten a eventos deportivos en su tiempo libre</t>
  </si>
  <si>
    <t>Porcentaje de personas de 5 años y más que asisten a eventos culturales y artísticos en su tiempo libre</t>
  </si>
  <si>
    <t>Pregunta J.1: De las siguientes organizaciones, ¿a cuál(es) pertenece …?, Opción 2: Organización artística (música, danza, teatro, etc.). LB: Promedio distrital.</t>
  </si>
  <si>
    <t>Pregunta J.1: De las siguientes organizaciones, ¿a cuál(es) pertenece …?, Opción 3: Organización deportiva, social o de recreación. LB: Promedio distrital.</t>
  </si>
  <si>
    <t>Pregunta H.27: En su tiempo libre, ¿cuáles de las siguientes actividades realizó … en los ÚLTIMOS 30 DÍAS?. Opción 3: espectáculos de teatro, danza o música en vivo. LB: Promedio distrital.</t>
  </si>
  <si>
    <t>(Personas de 5 y más años que respondieron afirmativamente a la opción de respuesta 3 de la pregunta H.27 / Total habitantes de 5 y más años) * 100</t>
  </si>
  <si>
    <t>(Personas de 5 y más años que respondieron afirmativamente a las opción de respuesta 4 de la pregunta H.27 / Total habitantes de 5 y más años) * 100</t>
  </si>
  <si>
    <t>Pregunta H.27: En su tiempo libre, ¿cuáles de las siguientes actividades realizó … en los ÚLTIMOS 30 DÍAS?. Opción 4: exposiciones de arte o museos.  LB: Promedio distrital.</t>
  </si>
  <si>
    <t>Pregunta H.27: En su tiempo libre, ¿cuáles de las siguientes actividades realizó … en los ÚLTIMOS 30 DÍAS?. Opción 2: Eventos deportivos.  LB: Promedio distrital.</t>
  </si>
  <si>
    <t>% Personas de 5 años y más que asistieron a bibliotecas en su tiempo libre 2017</t>
  </si>
  <si>
    <t>Porcentaje de personas de 5 años y más que asistieron a bibliotecas en su tiempo libre</t>
  </si>
  <si>
    <t>Pregunta H.27: En su tiempo libre, ¿cuáles de las siguientes actividades realizó … en los ÚLTIMOS 30 DÍAS?. Opción 5: Bibliotecas.  LB: Promedio distrital.</t>
  </si>
  <si>
    <t>(Personas de 5 y más años que respondieron afirmativamente a las opción de respuesta 5 de la pregunta H.27 / Total habitantes de 5 y más años) * 100</t>
  </si>
  <si>
    <t>Déficit cualitativo de vivienda rural</t>
  </si>
  <si>
    <t xml:space="preserve"> Porcentaje total del área en amenaza alta distribuido por localidad</t>
  </si>
  <si>
    <t xml:space="preserve"> Porcentaje total del área en amenaza alta distribuido por localidad 2015</t>
  </si>
  <si>
    <t>(Área de amenaza alta de la localidad / Total área amenaza alta) * 100</t>
  </si>
  <si>
    <t>% de los componentes de la Estructura Ecológica Principal en el área por localidad 2017</t>
  </si>
  <si>
    <t>Porcentaje de los componentes de la Estructura Ecológica Principal en el área por localidad</t>
  </si>
  <si>
    <t>(Hectáreas Estructura Ecológica Principal / Hectáreas Totales ) * 100</t>
  </si>
  <si>
    <t>Base de Datos Geográfica Corporativa SDP</t>
  </si>
  <si>
    <t>LB: Promedio Distrital. Definición EEP Decreto 190 de 2004.</t>
  </si>
  <si>
    <t xml:space="preserve">Número de emergencias tramitadas y/o coordinadas </t>
  </si>
  <si>
    <t>Número de emergencias atendidas y reportadas</t>
  </si>
  <si>
    <t>Visor Geoestadístico SDP (IDIGER)</t>
  </si>
  <si>
    <t>Ruralidad</t>
  </si>
  <si>
    <t>Condiciones de salud</t>
  </si>
  <si>
    <t>Inspección, vigilancia y control</t>
  </si>
  <si>
    <t>% Avance Acumulado Contratado ($) PDL 2019-4</t>
  </si>
  <si>
    <t>% Avance Acumulado Entregado ($) PDL 2019-4</t>
  </si>
  <si>
    <t>LB: Promedio distrital. Metodología PCI.</t>
  </si>
  <si>
    <t>LB: Promedio distrital. Metodología URCI.</t>
  </si>
  <si>
    <t>Porcentaje de puentes en buen estado de servicio</t>
  </si>
  <si>
    <t xml:space="preserve">Incluye malla vial local, intermedia, arterial y rural. LB: Promedio distrital. </t>
  </si>
  <si>
    <t>PRESUPUESTO DE INVERSIÓN PER CÁPITA 2020</t>
  </si>
  <si>
    <t>Dotación a Centro de Atención a la diversidad Sexual y de géneros – CAIDSG.</t>
  </si>
  <si>
    <t>(Personas mayores de 5 años que respondieron afirmativamente a la pregunta  H.27 opción 7 / Total habitantes) * 100</t>
  </si>
  <si>
    <t>Acciones complementarias para personas en condición de discapacidad y sus cuidadores.</t>
  </si>
  <si>
    <t>Atención en Casas de Justicia 2019</t>
  </si>
  <si>
    <t>Atención en Casas de Justicia</t>
  </si>
  <si>
    <t>Número de visitas (recepciones)</t>
  </si>
  <si>
    <t>Sistema de Información de Casas de Justicia SICAS (SDSCJ)</t>
  </si>
  <si>
    <t>Número de víctimas</t>
  </si>
  <si>
    <t>Número de víctimas del conflicto armado interno</t>
  </si>
  <si>
    <t>Número de víctimas del conflicto armado interno 2019</t>
  </si>
  <si>
    <t>INFLEXIBLE</t>
  </si>
  <si>
    <t>Procesos de formación y dotación de insumos para los campos artísticos, interculturales, culturales, patrimoniales y deportivos.</t>
  </si>
  <si>
    <t>FLEXIBLE</t>
  </si>
  <si>
    <t>01. Administrar las Alcaldías Locales y los Fondos de Desarrollo Local.</t>
  </si>
  <si>
    <t>02. Realizar inversiones complementarias a las realizadas por el sector en la prestación de servicios culturales, recreativos y deportivos locales.</t>
  </si>
  <si>
    <t>03. Adelantar el diseño, construcción y conservación de la malla vial local e intermedia, del espacio público y peatonal local e intermedio; así como de los puentes peatonales y/o vehiculares que pertenezcan a la malla vial local e intermedia, incluyendo los ubicados sobre cuerpos de agua. Así mismo, podrán coordinar con las entidades del sector movilidad su participación en la conservación de la malla vial y espacio público arterial, sin transporte masivo.</t>
  </si>
  <si>
    <t>04. Adelantar la construcción y mantenimiento de parques vecinales y de bolsillo.</t>
  </si>
  <si>
    <t>05. Desarrollar acciones que promuevan los derechos de las mujeres, desde los enfoques de género, de derechos, diferencial y territorial.</t>
  </si>
  <si>
    <t>06. Promover la seguridad y convivencia ciudadanas.</t>
  </si>
  <si>
    <t>07. Orientar la gestión ambiental.</t>
  </si>
  <si>
    <t>08. Atender y prevenir riesgos de desastres naturales.</t>
  </si>
  <si>
    <t>09. Fomentar la participación ciudadana.</t>
  </si>
  <si>
    <t>Casos de violencia intrafamiliar /(Total Habitantes / 100000)</t>
  </si>
  <si>
    <t>Tasa de casos de violencia intrafamiliar por cada 100 mil habitantes</t>
  </si>
  <si>
    <t>Tasa de casos de Hurto general por cada 100 mil habitantes</t>
  </si>
  <si>
    <t>Número de casos hurto general / (Total habitantes  / 100000)</t>
  </si>
  <si>
    <t>Tasa de hurto general por cada 100 mil habitantes 2019</t>
  </si>
  <si>
    <t>SALUD</t>
  </si>
  <si>
    <t>AMBIENTE</t>
  </si>
  <si>
    <t>GESTIÓN PÚBLICA</t>
  </si>
  <si>
    <t>EDUCACIÓN</t>
  </si>
  <si>
    <t>HÁBITAT</t>
  </si>
  <si>
    <t>INTEGRACIÓN SOCIAL</t>
  </si>
  <si>
    <t>CULTURA, RECREACIÓN Y DEPORTE</t>
  </si>
  <si>
    <t>GOBIERNO</t>
  </si>
  <si>
    <t>SEGURIDAD, CONVIVENCIA Y JUSTICIA</t>
  </si>
  <si>
    <t>COMPETENCIA</t>
  </si>
  <si>
    <t>COMPONENTE</t>
  </si>
  <si>
    <t>Unidades de Producción por hectárea</t>
  </si>
  <si>
    <t>(m2 de andenes, separadores, pompeyanos y plazas-plazoletas del sistema de espacio público local e intermedio construido en buen estado / Total m2 de andenes, separadores, pompeyanos y plazoletas del sistema de espacio público local e intermedio construido) * 100</t>
  </si>
  <si>
    <t>Cobertura Acueducto</t>
  </si>
  <si>
    <t>% Personas de 5 años o más que NO practican ningún deporte ni actividad física 2017</t>
  </si>
  <si>
    <t>Emergencias atendidas y reportadas 2018</t>
  </si>
  <si>
    <t>Tasa bruta de cobertura preescolar SED 2018</t>
  </si>
  <si>
    <t>Prevalencia de uso de cualquier sustancia ilícita en el último mes 2016</t>
  </si>
  <si>
    <t>Tasa de casos de violencia intrafamiliar por cada 100 mil habitantes 2019</t>
  </si>
  <si>
    <t>Tasa de casos de delitos sexuales por cada 100 mil habitantes 2019</t>
  </si>
  <si>
    <t>Tasa de casos de lesiones personales por cada 100 mil habitantes 2019</t>
  </si>
  <si>
    <t>Tasa de comparendos impuestos por cada 100 mil habitantes 2019</t>
  </si>
  <si>
    <t>(Personas mayores de 65 años en situación de pobreza monetaria / Total habitantes) * 100</t>
  </si>
  <si>
    <t>Cambios de hábitos de consumo, separación en la fuente y reciclaje.</t>
  </si>
  <si>
    <t>Participación ciudadana y construcción de confianza</t>
  </si>
  <si>
    <t>Número de Unidades de Producción Rural por hectárea 2014</t>
  </si>
  <si>
    <t>Educación superior y primera infancia (10%)</t>
  </si>
  <si>
    <t>Tasa de feminicidio por cada 100 mil mujeres SDMU 2018</t>
  </si>
  <si>
    <t>% personas que van a trabajar en bicicleta 2017</t>
  </si>
  <si>
    <t>Porcentaje de personas que van a trabajar en bicicleta</t>
  </si>
  <si>
    <t>(Personas que van a trabajar en bicicleta / Total personas) * 100</t>
  </si>
  <si>
    <t>% personas que van a trabajar a pie 2017</t>
  </si>
  <si>
    <t>% personas que van a trabajar en bici-taxi 2017</t>
  </si>
  <si>
    <t>% personas que van a trabajar en modos de transporte no motorizados 2017</t>
  </si>
  <si>
    <t>(Personas que van a trabajar a pie, en bicicleta o bici-taxi / Total personas) * 100</t>
  </si>
  <si>
    <t>Porcentaje de personas que van a trabajar en modos de transporte no motorizados</t>
  </si>
  <si>
    <t>Propósito 1. Hacer un nuevo contrato social con igualdad de oportunidades para la inclusión social, productiva y política</t>
  </si>
  <si>
    <t>Propósito 4. Hacer de Bogotá-región un modelo de movilidad, creatividad y productividad incluyente y sostenible</t>
  </si>
  <si>
    <t>Propósito 2. Cambiar nuestros hábitos de vida para reverdecer a Bogotá y adaptarnos y mitigar el cambio climático.</t>
  </si>
  <si>
    <t>Propósito 5. Construir Bogotá-región con gobierno abierto, transparente y ciudadanía consciente.</t>
  </si>
  <si>
    <t>Propósito 3. Inspirar confianza y legitimidad para vivir sin miedo y ser epicentro de cultura ciudadana, paz y reconciliación.</t>
  </si>
  <si>
    <t>Demanda potencial de Jardines Infantiles 2019</t>
  </si>
  <si>
    <t>INDICADOR RESULTADO</t>
  </si>
  <si>
    <t>PROPÓSITO</t>
  </si>
  <si>
    <t>PRESUPUESTOS PARTICIPATIVOS</t>
  </si>
  <si>
    <t>Desarrollo social y cultural</t>
  </si>
  <si>
    <t>Acceso a la Justicia.</t>
  </si>
  <si>
    <t>Acciones de cuidado y protección para madres gestantes, niños y niñas migrantes.</t>
  </si>
  <si>
    <t>Acueductos veredales y saneamiento básico.</t>
  </si>
  <si>
    <t>Inversiones ambientales sostenibles</t>
  </si>
  <si>
    <t xml:space="preserve">Acuerdos con las redes locales de proteccionistas de animales para urgencias, brigadas médico veterinarias, acciones de esterilización, educación y adopción  </t>
  </si>
  <si>
    <t>Acuerdos para el uso, acceso y aprovechamiento del espacio público.</t>
  </si>
  <si>
    <t>Acuerdos para fortalecer la formalidad.</t>
  </si>
  <si>
    <t>Acuerdos para mejorar el uso de medios de transporte no motorizados.</t>
  </si>
  <si>
    <t>Agricultura urbana.</t>
  </si>
  <si>
    <t>Apoyo para educación inicial.</t>
  </si>
  <si>
    <t>Apoyo para educación superior.</t>
  </si>
  <si>
    <t>Arbolado urbano y/o rural.</t>
  </si>
  <si>
    <t>AMBIENTE / DESARROLLO ECONÓMICO</t>
  </si>
  <si>
    <t>Circulación y apropiación de prácticas artísticas, interculturales, culturales y patrimoniales.</t>
  </si>
  <si>
    <t>Coinversión en la estrategia territorial de salud.</t>
  </si>
  <si>
    <t>Conectividad y redes de comunicación.</t>
  </si>
  <si>
    <t>Construcción de ciudadanía y desarrollo de capacidades para el ejercicio de derechos de las mujeres.</t>
  </si>
  <si>
    <t>Construcción de memoria, verdad, reparación, víctimas, paz y reconciliación.</t>
  </si>
  <si>
    <t>MOVILIDAD</t>
  </si>
  <si>
    <t>Infraestructura</t>
  </si>
  <si>
    <t>Diseño, construcción y conservación de ciclo-infraestructura.</t>
  </si>
  <si>
    <t>Dotación e infraestructura cultural.</t>
  </si>
  <si>
    <t>Dotación para instancias de seguridad.</t>
  </si>
  <si>
    <t>Eco-urbanismo.</t>
  </si>
  <si>
    <t>Educación ambiental.</t>
  </si>
  <si>
    <t>Energías alternativas para el área rural.</t>
  </si>
  <si>
    <t>Escuelas y procesos de formación para la participación ciudadana y/u organizaciones para los procesos de presupuestos participativos.</t>
  </si>
  <si>
    <t>Estrategias de cuidado para cuidadoras, cuidadores y a personas con discapacidad</t>
  </si>
  <si>
    <t>Eventos recreo-deportivos.</t>
  </si>
  <si>
    <t>Fortalecimiento de organizaciones sociales, comunitarias, comunales, propiedad horizontal e instancias y mecanismos de participación, con énfasis en jóvenes y asociatividad productiva.</t>
  </si>
  <si>
    <t>Fortalecimiento institucional.</t>
  </si>
  <si>
    <t>Sistema Bogotá Solidaria (20%)</t>
  </si>
  <si>
    <t>Ingreso mínimo garantizado</t>
  </si>
  <si>
    <t>Iniciativas de interés cultural, artístico, patrimonial y recreo deportivas.</t>
  </si>
  <si>
    <t>Inspección, vigilancia y control.</t>
  </si>
  <si>
    <t>Manejo de emergencias y desastres.</t>
  </si>
  <si>
    <t>Mejoramiento de vivienda rural.</t>
  </si>
  <si>
    <t xml:space="preserve">Mitigación del riesgo. </t>
  </si>
  <si>
    <t>Prevención del embarazo en adolescentes.</t>
  </si>
  <si>
    <t>Prevención y atención de violencia intrafamiliar y sexual para poblaciones en situaciones de riesgo y vulneración de derechos.</t>
  </si>
  <si>
    <t>DESARROLLO ECONÓMICO, INDUSTRIA Y TURISMO</t>
  </si>
  <si>
    <t>Nueva PDD</t>
  </si>
  <si>
    <t>Desarrollo de la Economía Local</t>
  </si>
  <si>
    <t>Reactivación y reconversión verde</t>
  </si>
  <si>
    <t>Reconocimiento de los saberes ancestrales en medicina.</t>
  </si>
  <si>
    <t>Restauración ecológica urbana y/o rural.</t>
  </si>
  <si>
    <t>Terminación de infraestructuras (sedes administrativas locales).</t>
  </si>
  <si>
    <t>Transformación productiva y formación de capacidades</t>
  </si>
  <si>
    <t>Transparencia, control social y rendición de cuentas del Gobierno Local.</t>
  </si>
  <si>
    <t>Revitalización del corazón productivo de las localidades.</t>
  </si>
  <si>
    <t>Apoyo a industrias culturales y creativas.</t>
  </si>
  <si>
    <t>Pregunta H.27: En su tiempo libre, ¿cuáles de las siguientes actividades realizó … en los ÚLTIMOS 30 DÍAS?, Opción 7: Visitó parques recreativos, de diversión o centros interactivos. LB: Promedio distrital.</t>
  </si>
  <si>
    <t>LB: Promedio entre localidades. Incluye amenaza por deslizamiento e inundación.</t>
  </si>
  <si>
    <t>PRESUPUESTOS PARTICIPATIVOS / FLEXIBLE</t>
  </si>
  <si>
    <t>Participación ciudadana y construcción de confianza / Desarrollo social y cultural</t>
  </si>
  <si>
    <t>Dispositivos de Asistencia Personal - DAP - Ayudas Técnicas a personas con discapacidad (no incluidas en el POS).</t>
  </si>
  <si>
    <t>Apoyo y fortalecimiento a las industrias culturales y creativas en las localidades.</t>
  </si>
  <si>
    <t>AÑO</t>
  </si>
  <si>
    <t>2019-4</t>
  </si>
  <si>
    <t>Puntos críticos de residuos sólidos por hectárea de suelo urbano 2019</t>
  </si>
  <si>
    <t>2018-1</t>
  </si>
  <si>
    <t>2019-1</t>
  </si>
  <si>
    <t>DENSIDAD HAB urbanos/ha urbana 2018</t>
  </si>
  <si>
    <t>Árboles por localidad 2020</t>
  </si>
  <si>
    <t>Árboles por habitante 2020</t>
  </si>
  <si>
    <t>Habitantes por árbol 2020</t>
  </si>
  <si>
    <t>Árboles 100.000/Habitantes 2020</t>
  </si>
  <si>
    <t>Hectáreas de Espacio Público Verde (EPV) 2020</t>
  </si>
  <si>
    <t>Huertas asistidas (Agricultura urbana) 2020</t>
  </si>
  <si>
    <t>Huertas familiares (Agricultura urbana) 2020</t>
  </si>
  <si>
    <t>Huertas comunitarias (Agricultura urbana) 2020</t>
  </si>
  <si>
    <t>Huertas escolares (Agricultura urbana) 2020</t>
  </si>
  <si>
    <t>Huertas institucionales (Agricultura urbana) 2020</t>
  </si>
  <si>
    <t>Total huertas (Agricultura urbana) 2020</t>
  </si>
  <si>
    <t>Área (m2) (Agricultura urbana) 2020</t>
  </si>
  <si>
    <t>Personas caacitadas en Agricultura urbana 2018-2019</t>
  </si>
  <si>
    <t>RECICLADORES - Adulto Mayor, de 81 a 100 años, 2020</t>
  </si>
  <si>
    <t>RECICLADORES - Adultos, de 31 a 61 años, 2020</t>
  </si>
  <si>
    <t>RECICLADORES - Jóvenes, de 12 a 30 años, 2020</t>
  </si>
  <si>
    <t>RECICLADORES - Mayores, de 62 a 80 años, 2020</t>
  </si>
  <si>
    <t>RECICLADORES - Sin Dato, 2020</t>
  </si>
  <si>
    <t>RECICLADORES - Total general, 2020</t>
  </si>
  <si>
    <t>RECICLADORES - Género Masculino, 2020</t>
  </si>
  <si>
    <t>RECICLADORES - Género Femenino, 2020</t>
  </si>
  <si>
    <t>PERSONAS ATENDIDAS POR TIPO DE VIOLENCIA INTRAFAMILIAR - Abandono 2020</t>
  </si>
  <si>
    <t>PERSONAS ATENDIDAS POR TIPO DE VIOLENCIA INTRAFAMILIAR - Violencia sexual 2020</t>
  </si>
  <si>
    <t>PERSONAS ATENDIDAS POR TIPO DE VIOLENCIA INTRAFAMILIAR - Violencia física 2020</t>
  </si>
  <si>
    <t>PERSONAS ATENDIDAS POR TIPO DE VIOLENCIA INTRAFAMILIAR - Violencia psicológica 2020</t>
  </si>
  <si>
    <t>PERSONAS ATENDIDAS POR TIPO DE VIOLENCIA INTRAFAMILIAR - Negligencia 2020</t>
  </si>
  <si>
    <t>PERSONAS ATENDIDAS POR TIPO DE VIOLENCIA INTRAFAMILIAR - Violencia económica 2020</t>
  </si>
  <si>
    <t>PERSONAS ATENDIDAS POR TIPO DE VIOLENCIA INTRAFAMILIAR - No reporta 2020</t>
  </si>
  <si>
    <t>PERSONAS ATENDIDAS POR TIPO DE VIOLENCIA INTRAFAMILIAR - TOTAL 2020</t>
  </si>
  <si>
    <t>Área (ha) Potencial Arborización 2020</t>
  </si>
  <si>
    <t>POBLACIÓN ENTRE 18-28 AÑOS 2017</t>
  </si>
  <si>
    <t>Tasa de asistencia escolar por localidad para jóvenes entre 18-25 años URBANO 2017</t>
  </si>
  <si>
    <t>Tasa de asistencia escolar por localidad para jóvenes entre 18-25 años RURAL 2017</t>
  </si>
  <si>
    <t>POBLACIÓN ENTRE 18-28 AÑOS QUE NI ESTUDIA NI TRABAJA "NINIs" 2017</t>
  </si>
  <si>
    <t>PORCENTAJE DE POBLACIÓN ENTRE 18-28 AÑOS QUE NI ESTUDIA NI TRABAJA "NINIs" 2017</t>
  </si>
  <si>
    <t>% de personas de 5 años y más que usan internet URBANO 2017</t>
  </si>
  <si>
    <t>% de personas de 5 años y más que usan internet RURAL 2017</t>
  </si>
  <si>
    <t>Matrícula Oficial (Distrital y Distrital Contratada) 2020</t>
  </si>
  <si>
    <t>Estimado de personas que no usan internet* 2020</t>
  </si>
  <si>
    <t>BENEFICIARIOS EDUCACION SUPERIOR - FACE - FONDO ALIANZA CIUDAD EDUCADORA - SUMA A TU REGION 2016-2019</t>
  </si>
  <si>
    <t>BENEFICIARIOS EDUCACION SUPERIOR - FCB - FONDO CIUDAD BOLIVAR POR UNA FORMACION EN EDUCACION SUPERIOR PARA TODOS 2016-2019</t>
  </si>
  <si>
    <t>BENEFICIARIOS EDUCACION SUPERIOR - FEST - FONDO EDUCACION SUPERIOR PARA TODOS 2016-2019</t>
  </si>
  <si>
    <t>BENEFICIARIOS EDUCACION SUPERIOR - FODESEP - FONDO DE DESARROLLO DE EDUCACION SUPERIOR 2016-2019</t>
  </si>
  <si>
    <t>BENEFICIARIOS EDUCACION SUPERIOR - FRV - FONDO DE REPARACION DE VICTIMAS DEL CONFLICTO ARMADO 2016-2019</t>
  </si>
  <si>
    <t>BENEFICIARIOS EDUCACION SUPERIOR - FTYT - FONDO TECNICA Y TECNOLOGICA 2016-2019</t>
  </si>
  <si>
    <t>BENEFICIARIOS EDUCACION SUPERIOR - FUP - FONDO DE UNIVERSIDADES PUBLICAS 2016-2019</t>
  </si>
  <si>
    <t>BENEFICIARIOS EDUCACION SUPERIOR - TOTAL GENERAL 2016-2019</t>
  </si>
  <si>
    <t>BENEFICIARIOS EDUCACION SUPERIOR - GÉNERO MASCULINO 2016-2019</t>
  </si>
  <si>
    <t>BENEFICIARIOS EDUCACION SUPERIOR - GÉNERO FEMENINO 2016-2019</t>
  </si>
  <si>
    <t>MATRICULA DISTRITAL 2020</t>
  </si>
  <si>
    <t>MATRICULA DISTRITAL CONTRATADA 2020</t>
  </si>
  <si>
    <t>MATRICULA DISTRITAL + DISTRITAL CONTRATADA 2020</t>
  </si>
  <si>
    <t>MATRICULA PRIVADA 2020</t>
  </si>
  <si>
    <t>MATRICULA TOTAL 2020</t>
  </si>
  <si>
    <t>NUMERO DE COLEGIOS OFICIALES 2019</t>
  </si>
  <si>
    <t>NUMERO DE COLEGIOS PRIVADOS 2019</t>
  </si>
  <si>
    <t>NUMERO DE COLEGIOS TOTAL 2019</t>
  </si>
  <si>
    <t>MATRICULA OFICIAL POR GRADO 2018 - Doce - Normal Superior</t>
  </si>
  <si>
    <t>MATRICULA OFICIAL POR GRADO 2018 - Trece - Normal Superior</t>
  </si>
  <si>
    <t>MATRICULA OFICIAL POR GRADO 2018 - Aceleración del Aprendizaje</t>
  </si>
  <si>
    <t>MATRICULA OFICIAL POR GRADO 2018 - Preescolar - Pre-Jardín</t>
  </si>
  <si>
    <t>MATRICULA OFICIAL POR GRADO 2018 - Preescolar - Jardín</t>
  </si>
  <si>
    <t>MATRICULA OFICIAL POR GRADO 2018 - Preescolar - Transición</t>
  </si>
  <si>
    <t>MATRICULA OFICIAL POR GRADO 2018 - Básica primaria - Primero</t>
  </si>
  <si>
    <t>MATRICULA OFICIAL POR GRADO 2018  - Básica primaria - Segundo</t>
  </si>
  <si>
    <t>MATRICULA OFICIAL POR GRADO 2018  - Básica primaria - Tercero</t>
  </si>
  <si>
    <t>MATRICULA OFICIAL POR GRADO 2018  - Básica primaria - Cuarto</t>
  </si>
  <si>
    <t>MATRICULA OFICIAL POR GRADO 2018  - Básica primaria- Quinto</t>
  </si>
  <si>
    <t>MATRICULA OFICIAL POR GRADO 2018 - Básica secundaria - Sexto</t>
  </si>
  <si>
    <t>MATRICULA OFICIAL POR GRADO 2018 -  Básica secundaria -  Séptimo</t>
  </si>
  <si>
    <t>MATRICULA OFICIAL POR GRADO 2018 -  Básica secundaria - Octavo</t>
  </si>
  <si>
    <t>MATRICULA OFICIAL POR GRADO 2018 -  Básica secundaria - Noveno</t>
  </si>
  <si>
    <t>MATRICULA OFICIAL POR GRADO 2018 - Media - Décimo</t>
  </si>
  <si>
    <t>MATRICULA OFICIAL POR GRADO 2018  - Media - Once</t>
  </si>
  <si>
    <t>MATRICULA OFICIAL POR GRADO 2018 - Educación para jóvenes y adultos en Extraedad - Ciclo 1</t>
  </si>
  <si>
    <t>MATRICULA OFICIAL POR GRADO 2018 - Educación para jóvenes y adultos en Extraedad - Ciclo 2</t>
  </si>
  <si>
    <t>MATRICULA OFICIAL POR GRADO 2018 - Educación para jóvenes y adultos en Extraedad - Ciclo 3</t>
  </si>
  <si>
    <t>MATRICULA OFICIAL POR GRADO 2018 - Educación para jóvenes y adultos en Extraedad - Ciclo 4</t>
  </si>
  <si>
    <t>MATRICULA OFICIAL POR GRADO 2018 - Educación para jóvenes y adultos en Extraedad - Ciclo 5</t>
  </si>
  <si>
    <t>MATRICULA OFICIAL POR GRADO 2018 - Educación para jóvenes y adultos en Extraedad - Ciclo 6</t>
  </si>
  <si>
    <t>MATRICULA OFICIAL 2018 Total general</t>
  </si>
  <si>
    <t>MATRICULA NO OFICIAL POR GRADO 2018 - Doce - Normal Superior</t>
  </si>
  <si>
    <t>MATRICULA NO OFICIAL POR GRADO 2018 - Trece - Normal Superior</t>
  </si>
  <si>
    <t>MATRICULA NO OFICIAL POR GRADO 2018 - Aceleración del aprendizaje</t>
  </si>
  <si>
    <t>MATRICULA NO OFICIAL POR GRADO 2018 - Escuela nueva</t>
  </si>
  <si>
    <t>MATRICULA NO OFICIAL POR GRADO 2018 - Modelos de educación con profundización en educación para el trabajo</t>
  </si>
  <si>
    <t>MATRICULA NO OFICIAL POR GRADO 2018 - Programa de educación básica para jóvenes y adultos. UNAD</t>
  </si>
  <si>
    <t>MATRICULA NO OFICIAL POR GRADO 2018 - Programa de educación media para jóvenes y adultos. UNAD</t>
  </si>
  <si>
    <t>MATRICULA NO OFICIAL POR GRADO 2018 - Retos para gigantes</t>
  </si>
  <si>
    <t>MATRICULA NO OFICIAL POR GRADO 2018 - Total general</t>
  </si>
  <si>
    <t>MATRICULA NO OFICIAL POR GRADO 2018 - Preescolar - Pre-Jardín</t>
  </si>
  <si>
    <t>MATRICULA NO OFICIAL POR GRADO 2018 - Preescolar - Jardín</t>
  </si>
  <si>
    <t>MATRICULA NO OFICIAL POR GRADO 2018 - Preescolar - Transición</t>
  </si>
  <si>
    <t>MATRICULA NO OFICIAL POR GRADO 2018 - Básica primaria - Primero</t>
  </si>
  <si>
    <t>MATRICULA NO OFICIAL POR GRADO 2018 - Básica primaria - Segundo</t>
  </si>
  <si>
    <t>MATRICULA NO OFICIAL POR GRADO 2018 - Básica primaria - Tercero</t>
  </si>
  <si>
    <t>MATRICULA NO OFICIAL POR GRADO 2018 - Básica primaria - Cuarto</t>
  </si>
  <si>
    <t>MATRICULA NO OFICIAL POR GRADO 2018 - Básica primaria - Quinto</t>
  </si>
  <si>
    <t>MATRICULA NO OFICIAL POR GRADO 2018 - Básica secundaria - Sexto</t>
  </si>
  <si>
    <t>MATRICULA NO OFICIAL POR GRADO 2018 - Básica secundaria - Septimo</t>
  </si>
  <si>
    <t>MATRICULA NO OFICIAL POR GRADO 2018 - Básica secundaria - Octavo</t>
  </si>
  <si>
    <t>MATRICULA NO OFICIAL POR GRADO 2018 - Básica secundaria - Noveno</t>
  </si>
  <si>
    <t>MATRICULA NO OFICIAL POR GRADO 2018 - Media - Décimo</t>
  </si>
  <si>
    <t>MATRICULA NO OFICIAL POR GRADO 2018 - Media - Once</t>
  </si>
  <si>
    <t>MATRICULA NO OFICIAL POR GRADO 2018 - Educación para jóvenes y adultos en Extraedad - Ciclo 1</t>
  </si>
  <si>
    <t>MATRICULA NO OFICIAL POR GRADO 2018 - Educación para jóvenes y adultos en Extraedad - Ciclo 2</t>
  </si>
  <si>
    <t>MATRICULA NO OFICIAL POR GRADO 2018 - Educación para jóvenes y adultos en Extraedad - Ciclo 3</t>
  </si>
  <si>
    <t>MATRICULA NO OFICIAL POR GRADO 2018 - Educación para jóvenes y adultos en Extraedad - Ciclo 4</t>
  </si>
  <si>
    <t>MATRICULA NO OFICIAL POR GRADO 2018 - Educación para jóvenes y adultos en Extraedad - Ciclo 5</t>
  </si>
  <si>
    <t>MATRICULA NO OFICIAL POR GRADO 2018 - Educación para jóvenes y adultos en Extraedad - Ciclo 6</t>
  </si>
  <si>
    <t>Número de huertas por hectárea urbana</t>
  </si>
  <si>
    <t>Número de huertas / Hectáreas de suelo urbano</t>
  </si>
  <si>
    <t>Total huertas Agricultura urbana por hectárea urbana 2020</t>
  </si>
  <si>
    <t>Secretaría Distrital de Ambiente / Base de Datos Geográfica Corporativa SDP</t>
  </si>
  <si>
    <t>Habitantes por Equipamientos culturales públicos 2017</t>
  </si>
  <si>
    <t>Habitantes por equipamiento cultural público</t>
  </si>
  <si>
    <t>Habitantes / Número de equipamientos culturales públicos</t>
  </si>
  <si>
    <t>Monografías Localidades</t>
  </si>
  <si>
    <t>Índice de Pobreza Multidimensional</t>
  </si>
  <si>
    <t>% POBLACIÓN ENTRE 18-28 AÑOS 2017</t>
  </si>
  <si>
    <t>Porcentaje de población entre 18 y 28 años</t>
  </si>
  <si>
    <t>Proyecciones de población DANE-SDP</t>
  </si>
  <si>
    <t>(Población entre 18 y 28 años / Población Total) * 100</t>
  </si>
  <si>
    <t>Número de establecimientos económicos actividades artísticas y culturales 2017</t>
  </si>
  <si>
    <t>Censo de Establecimientos Económicos Bogotá-Región</t>
  </si>
  <si>
    <t>LB: Promedio entre localidades. El conteo corresponde a los códigos CIIU 9005, 9006, 9007, 9008, 5920, 5811, 5813, 5819, 9101, 5911, 5912, 5913, 5914, 6010, 6020, 9004.</t>
  </si>
  <si>
    <t>Número de establecimientos económicos en actividades artísticas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</si>
</sst>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_-;\-* #,##0.00_-;_-* &quot;-&quot;_-;_-@_-"/>
    <numFmt numFmtId="165" formatCode="_(* #,##0.00_);_(* \(#,##0.00\);_(* \-??_);_(@_)"/>
    <numFmt numFmtId="166" formatCode="_(* #,##0.00_);_(* \(#,##0.00\);_(* &quot;-&quot;??_);_(@_)"/>
    <numFmt numFmtId="167" formatCode="_-* #,##0.0_-;\-* #,##0.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002060"/>
      <name val="Arial Narrow"/>
      <family val="2"/>
    </font>
    <font>
      <sz val="11"/>
      <color rgb="FF002060"/>
      <name val="Calibri"/>
      <family val="2"/>
      <scheme val="minor"/>
    </font>
    <font>
      <sz val="10"/>
      <color rgb="FF002060"/>
      <name val="Arial Narrow"/>
      <family val="2"/>
    </font>
    <font>
      <i/>
      <sz val="10"/>
      <color rgb="FF002060"/>
      <name val="Arial Narrow"/>
      <family val="2"/>
    </font>
    <font>
      <b/>
      <i/>
      <sz val="10"/>
      <color rgb="FF002060"/>
      <name val="Arial Narrow"/>
      <family val="2"/>
    </font>
    <font>
      <i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/>
    <xf numFmtId="164" fontId="3" fillId="0" borderId="1" xfId="1" applyNumberFormat="1" applyFont="1" applyFill="1" applyBorder="1"/>
    <xf numFmtId="41" fontId="3" fillId="0" borderId="1" xfId="1" applyFont="1" applyBorder="1"/>
    <xf numFmtId="41" fontId="7" fillId="0" borderId="1" xfId="1" applyFont="1" applyFill="1" applyBorder="1"/>
    <xf numFmtId="41" fontId="3" fillId="0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6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8" fillId="2" borderId="0" xfId="0" applyFont="1" applyFill="1"/>
    <xf numFmtId="164" fontId="3" fillId="0" borderId="1" xfId="1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41" fontId="7" fillId="0" borderId="1" xfId="1" applyFont="1" applyBorder="1"/>
    <xf numFmtId="0" fontId="9" fillId="0" borderId="0" xfId="0" applyFont="1"/>
    <xf numFmtId="0" fontId="8" fillId="0" borderId="0" xfId="0" applyNumberFormat="1" applyFont="1" applyAlignment="1">
      <alignment horizont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left" indent="2"/>
    </xf>
    <xf numFmtId="42" fontId="3" fillId="0" borderId="1" xfId="2" applyFont="1" applyFill="1" applyBorder="1"/>
    <xf numFmtId="167" fontId="7" fillId="0" borderId="1" xfId="1" applyNumberFormat="1" applyFont="1" applyFill="1" applyBorder="1"/>
    <xf numFmtId="42" fontId="7" fillId="0" borderId="1" xfId="2" applyFont="1" applyFill="1" applyBorder="1"/>
    <xf numFmtId="0" fontId="8" fillId="0" borderId="0" xfId="0" applyFont="1" applyFill="1"/>
    <xf numFmtId="41" fontId="8" fillId="0" borderId="0" xfId="0" applyNumberFormat="1" applyFont="1" applyFill="1"/>
    <xf numFmtId="41" fontId="3" fillId="0" borderId="1" xfId="1" applyNumberFormat="1" applyFont="1" applyFill="1" applyBorder="1"/>
    <xf numFmtId="167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/>
    <xf numFmtId="41" fontId="3" fillId="0" borderId="1" xfId="0" applyNumberFormat="1" applyFont="1" applyFill="1" applyBorder="1"/>
    <xf numFmtId="164" fontId="7" fillId="0" borderId="1" xfId="0" applyNumberFormat="1" applyFont="1" applyFill="1" applyBorder="1"/>
    <xf numFmtId="2" fontId="3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left"/>
    </xf>
    <xf numFmtId="164" fontId="7" fillId="0" borderId="1" xfId="1" applyNumberFormat="1" applyFont="1" applyFill="1" applyBorder="1"/>
    <xf numFmtId="167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/>
    <xf numFmtId="2" fontId="7" fillId="0" borderId="1" xfId="0" applyNumberFormat="1" applyFont="1" applyFill="1" applyBorder="1"/>
    <xf numFmtId="164" fontId="7" fillId="0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/>
    <xf numFmtId="41" fontId="12" fillId="0" borderId="1" xfId="1" applyFont="1" applyBorder="1"/>
    <xf numFmtId="164" fontId="12" fillId="0" borderId="1" xfId="1" applyNumberFormat="1" applyFont="1" applyBorder="1"/>
    <xf numFmtId="167" fontId="13" fillId="0" borderId="1" xfId="1" applyNumberFormat="1" applyFont="1" applyBorder="1"/>
    <xf numFmtId="10" fontId="12" fillId="0" borderId="1" xfId="3" applyNumberFormat="1" applyFont="1" applyBorder="1" applyAlignment="1">
      <alignment horizontal="right" vertical="center"/>
    </xf>
    <xf numFmtId="41" fontId="13" fillId="0" borderId="1" xfId="1" applyNumberFormat="1" applyFont="1" applyBorder="1"/>
    <xf numFmtId="0" fontId="11" fillId="0" borderId="0" xfId="0" applyFont="1"/>
    <xf numFmtId="0" fontId="14" fillId="0" borderId="1" xfId="0" applyFont="1" applyBorder="1"/>
    <xf numFmtId="41" fontId="13" fillId="0" borderId="1" xfId="1" applyFont="1" applyBorder="1"/>
    <xf numFmtId="164" fontId="13" fillId="0" borderId="1" xfId="1" applyNumberFormat="1" applyFont="1" applyBorder="1"/>
    <xf numFmtId="0" fontId="1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7" fontId="3" fillId="0" borderId="1" xfId="0" applyNumberFormat="1" applyFont="1" applyFill="1" applyBorder="1"/>
  </cellXfs>
  <cellStyles count="7">
    <cellStyle name="Millares [0]" xfId="1" builtinId="6"/>
    <cellStyle name="Millares [0] 2" xfId="6" xr:uid="{00000000-0005-0000-0000-000001000000}"/>
    <cellStyle name="Millares 2" xfId="5" xr:uid="{00000000-0005-0000-0000-000002000000}"/>
    <cellStyle name="Moneda [0]" xfId="2" builtinId="7"/>
    <cellStyle name="Normal" xfId="0" builtinId="0"/>
    <cellStyle name="Normal 2 3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nandez/Desktop/VISOR%20MUSI%2031%20DE%20MARZO%202019%2007%20DESBLOQUE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Promedio Sector"/>
      <sheetName val="Base de Datos MUSI 2017-2020"/>
      <sheetName val="Inf Ejec"/>
      <sheetName val="NomLocIE"/>
      <sheetName val="PMR"/>
      <sheetName val="NomLocPMR"/>
      <sheetName val="Dashboard"/>
      <sheetName val="INFORME INDICADOR SECTORIAL"/>
      <sheetName val="LINEA DE TIEMPO"/>
      <sheetName val="DBO1"/>
      <sheetName val="DB02"/>
      <sheetName val="DB03"/>
      <sheetName val="DB04"/>
      <sheetName val="DB05"/>
      <sheetName val="DB06"/>
      <sheetName val="DB07"/>
      <sheetName val="DB08"/>
      <sheetName val="DB09"/>
      <sheetName val="DB10"/>
      <sheetName val="DB11"/>
      <sheetName val="DB12"/>
      <sheetName val="AGREGACION"/>
      <sheetName val="AI1"/>
      <sheetName val="AI2"/>
      <sheetName val="ATotal"/>
      <sheetName val="AP1"/>
      <sheetName val="AP2"/>
      <sheetName val="AP3"/>
      <sheetName val="AE5"/>
      <sheetName val="AE6"/>
      <sheetName val="AE7"/>
      <sheetName val="IA03"/>
      <sheetName val="Entregables (2)"/>
      <sheetName val="Indicadores agregados"/>
      <sheetName val="listas"/>
      <sheetName val="Protocolo MU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16">
          <cell r="S216" t="str">
            <v>Jardines infantiles adecuados</v>
          </cell>
        </row>
        <row r="217">
          <cell r="S217" t="str">
            <v>Jardines infantiles dotados</v>
          </cell>
        </row>
        <row r="218">
          <cell r="S218" t="str">
            <v>Personas vinculadas a acciones de promoción del buen trato infantil</v>
          </cell>
        </row>
        <row r="219">
          <cell r="S219" t="str">
            <v>Personas con subsidio tipo C  beneficiadas</v>
          </cell>
        </row>
        <row r="220">
          <cell r="S220" t="str">
            <v xml:space="preserve"> Personas beneficiadas con ayudas técnicas no POS </v>
          </cell>
        </row>
        <row r="221">
          <cell r="S221" t="str">
            <v xml:space="preserve"> Obras de mitigación de riesgo realizadas  </v>
          </cell>
        </row>
        <row r="222">
          <cell r="S222" t="str">
            <v>IED dotados con material pedagógico</v>
          </cell>
        </row>
        <row r="223">
          <cell r="S223" t="str">
            <v>Eventos artísticos y culturales realizados</v>
          </cell>
        </row>
        <row r="224">
          <cell r="S224" t="str">
            <v>Eventos de recreación y deporte realizados</v>
          </cell>
        </row>
        <row r="225">
          <cell r="S225" t="str">
            <v>Personas vinculadas a procesos de  formación artística y cultural</v>
          </cell>
        </row>
        <row r="226">
          <cell r="S226" t="str">
            <v>Personas vinculadas a procesos de  formación deportiva</v>
          </cell>
        </row>
        <row r="227">
          <cell r="S227" t="str">
            <v xml:space="preserve">Demandas  de titulación predial presentadas </v>
          </cell>
        </row>
        <row r="228">
          <cell r="S228" t="str">
            <v xml:space="preserve">Estudios preliminares para la regularización urbanística (levantamiento topográficos y análisis de los mismos)  a asentamientos de origen informal previamente legalizados y priorizados en los territorios diagnosticados por la SDHT
</v>
          </cell>
        </row>
        <row r="229">
          <cell r="S229" t="str">
            <v>Parques vecinales y/o de bolsillo construidos</v>
          </cell>
        </row>
        <row r="230">
          <cell r="S230" t="str">
            <v>Parques vecinales y/o de bolsillo intervenidos</v>
          </cell>
        </row>
        <row r="231">
          <cell r="S231" t="str">
            <v xml:space="preserve"> Km/carril de malla vial rural construidos </v>
          </cell>
        </row>
        <row r="232">
          <cell r="S232" t="str">
            <v>Km/carril de malla vial local construido</v>
          </cell>
        </row>
        <row r="233">
          <cell r="S233" t="str">
            <v>Km/carril de malla vial local mantenido</v>
          </cell>
        </row>
        <row r="234">
          <cell r="S234" t="str">
            <v>Km/carril de malla vial rural mantenidos</v>
          </cell>
        </row>
        <row r="235">
          <cell r="S235" t="str">
            <v>m2 de espacio público construidos</v>
          </cell>
        </row>
        <row r="236">
          <cell r="S236" t="str">
            <v>m2 de espacio público mantenidos</v>
          </cell>
        </row>
        <row r="237">
          <cell r="S237" t="str">
            <v>Puentes vehiculares y/o peatonales, de escala local sobre cuerpos de agua intervenidos</v>
          </cell>
        </row>
        <row r="238">
          <cell r="S238" t="str">
            <v>Dotaciones para seguridad realizadas</v>
          </cell>
        </row>
        <row r="239">
          <cell r="S239" t="str">
            <v>Personas vinculadas a ejercicios de convivencia ciudadana</v>
          </cell>
        </row>
        <row r="240">
          <cell r="S240" t="str">
            <v>Líneas telefónicas satelitales instaladas y/o mantenidas</v>
          </cell>
        </row>
        <row r="241">
          <cell r="S241" t="str">
            <v>Portales interactivos con operación sostenible garantizada</v>
          </cell>
        </row>
        <row r="242">
          <cell r="S242" t="str">
            <v>Arboles sembrados o intervenidos</v>
          </cell>
        </row>
        <row r="243">
          <cell r="S243" t="str">
            <v>Hectáreas de espacio público intervenidas  con acciones de renaturalización y/o ecourbanismo</v>
          </cell>
        </row>
        <row r="244">
          <cell r="S244" t="str">
            <v>m2 de espacio público intervenidos con acciones de jardinería, muros verdes y/o paisajismo</v>
          </cell>
        </row>
        <row r="245">
          <cell r="S245" t="str">
            <v>Personas beneficiadas a través de emprendimientos rurales</v>
          </cell>
        </row>
        <row r="246">
          <cell r="S246" t="str">
            <v>Personas beneficiadas con acciones de asesoría técnica agropecuaria y/o asistencia en tecnologías ambientales sostenibles</v>
          </cell>
        </row>
        <row r="247">
          <cell r="S247" t="str">
            <v>Ediles con pago de honorarios cubierto</v>
          </cell>
        </row>
        <row r="248">
          <cell r="S248" t="str">
            <v>Estrategias de fortalecimiento institucional realizadas</v>
          </cell>
        </row>
        <row r="249">
          <cell r="S249" t="str">
            <v>Acciones de inspección, vigilancia y control realizadas</v>
          </cell>
        </row>
        <row r="250">
          <cell r="S250" t="str">
            <v>Organizaciones, instancias y expresiones sociales ciudadanas fortalecidas para la participación</v>
          </cell>
        </row>
        <row r="251">
          <cell r="S251" t="str">
            <v>Personas vinculadas a procesos de participación ciudadana y/o control social</v>
          </cell>
        </row>
        <row r="252">
          <cell r="S252" t="str">
            <v>Sede administrativa local adecuada</v>
          </cell>
        </row>
        <row r="253">
          <cell r="S253" t="str">
            <v>Camión de bomberos adquirido</v>
          </cell>
        </row>
        <row r="254">
          <cell r="S254" t="str">
            <v>Estrategias integrales para la prevención del riesgo natural y antrópico realizadas</v>
          </cell>
        </row>
        <row r="255">
          <cell r="S255" t="str">
            <v>Personas formadas en  hotelería y turismo y/o ecoturismo y/o comunicación y mercadeo y/o publicidad y/o administración e ingles</v>
          </cell>
        </row>
        <row r="256">
          <cell r="S256" t="str">
            <v>Personas vinculadas a procesos integrales en materia de paz y reconciliación</v>
          </cell>
        </row>
        <row r="257">
          <cell r="S257" t="str">
            <v>Casas de la participación ciudadana  local acondicionadas</v>
          </cell>
        </row>
        <row r="258">
          <cell r="S258" t="str">
            <v>Niños y niñas vinculados a estrategias orientadas a la atención nutricional y prevención de enfermedades prevalentes de la primera infancia</v>
          </cell>
        </row>
        <row r="259">
          <cell r="S259" t="str">
            <v>Construcciones de planteles educativos apoyadas</v>
          </cell>
        </row>
        <row r="260">
          <cell r="S260" t="str">
            <v>CAIs construidos y dotados</v>
          </cell>
        </row>
        <row r="261">
          <cell r="S261" t="str">
            <v>Personas vinculadas en acciones contra la violencia y discriminación de la mujer</v>
          </cell>
        </row>
        <row r="262">
          <cell r="S262" t="str">
            <v>Jóvenes con acciones de ampliación de oportunidades de generación de ingresos y de estabilidad económica beneficiados</v>
          </cell>
        </row>
        <row r="263">
          <cell r="S263" t="str">
            <v>Procesos de recolección y clasificación de residuos sólidos aprovechables implementados</v>
          </cell>
        </row>
        <row r="264">
          <cell r="S264" t="str">
            <v>Centros de Atención Inmediata 
adquiridos y/o construidos</v>
          </cell>
        </row>
        <row r="265">
          <cell r="S265" t="str">
            <v>Estrategias para el fortalecimiento de la apropiación de las TIC implementadas</v>
          </cell>
        </row>
        <row r="266">
          <cell r="S266" t="str">
            <v>Cupos de Educación Técnica, Tecnológica y profesional promovidos</v>
          </cell>
        </row>
        <row r="267">
          <cell r="S267" t="str">
            <v>Procesos de reconocimiento e identificación de necesidades  y acciones para la legalización y funcionamiento de acueductos veredales durante la vigencia  del Plan</v>
          </cell>
        </row>
        <row r="268">
          <cell r="S268" t="str">
            <v>Personas beneficiadas</v>
          </cell>
        </row>
        <row r="269">
          <cell r="S269" t="str">
            <v>Personas beneficiadas en estrategias para el cierre de brechas de género</v>
          </cell>
        </row>
        <row r="270">
          <cell r="S270" t="str">
            <v>Personas vinculadas en el proyecto estratégico ecoturístico de conservación ambiental</v>
          </cell>
        </row>
        <row r="271">
          <cell r="S271" t="str">
            <v>Acciones realizadas para el desarrollo de segmentos, actividades, productos y/o servicios turísticos</v>
          </cell>
        </row>
        <row r="272">
          <cell r="S272" t="str">
            <v>Acciones de protección animal realizadas</v>
          </cell>
        </row>
        <row r="273">
          <cell r="S273" t="str">
            <v>Estrategias  implementadas del plan de acción de la política de bienestar animal</v>
          </cell>
        </row>
        <row r="274">
          <cell r="S274" t="str">
            <v>Acciones de agricultura urbana implementadas</v>
          </cell>
        </row>
        <row r="275">
          <cell r="S275" t="str">
            <v>Salones comunales intervenidos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E1" zoomScaleNormal="100" workbookViewId="0">
      <pane ySplit="1" topLeftCell="A2" activePane="bottomLeft" state="frozen"/>
      <selection pane="bottomLeft" activeCell="G4" sqref="G4"/>
    </sheetView>
  </sheetViews>
  <sheetFormatPr baseColWidth="10" defaultRowHeight="15" x14ac:dyDescent="0.25"/>
  <cols>
    <col min="1" max="2" width="14.28515625" style="17" customWidth="1"/>
    <col min="3" max="3" width="21.42578125" style="17" customWidth="1"/>
    <col min="4" max="4" width="14.28515625" style="17" customWidth="1"/>
    <col min="5" max="5" width="21.42578125" style="17" customWidth="1"/>
    <col min="6" max="6" width="28.5703125" style="17" customWidth="1"/>
    <col min="7" max="7" width="24.7109375" style="17" customWidth="1"/>
    <col min="8" max="8" width="27.42578125" style="17" customWidth="1"/>
    <col min="9" max="9" width="9" style="17" bestFit="1" customWidth="1"/>
    <col min="10" max="10" width="9" style="32" customWidth="1"/>
    <col min="11" max="11" width="19.85546875" style="17" customWidth="1"/>
    <col min="12" max="12" width="44.7109375" style="17" customWidth="1"/>
    <col min="13" max="13" width="19.5703125" style="17" customWidth="1"/>
    <col min="14" max="16384" width="11.42578125" style="17"/>
  </cols>
  <sheetData>
    <row r="1" spans="1:12" ht="30" customHeight="1" x14ac:dyDescent="0.25">
      <c r="A1" s="9" t="s">
        <v>118</v>
      </c>
      <c r="B1" s="9" t="s">
        <v>242</v>
      </c>
      <c r="C1" s="9" t="s">
        <v>276</v>
      </c>
      <c r="D1" s="9" t="s">
        <v>243</v>
      </c>
      <c r="E1" s="9" t="s">
        <v>119</v>
      </c>
      <c r="F1" s="9" t="s">
        <v>148</v>
      </c>
      <c r="G1" s="9" t="s">
        <v>275</v>
      </c>
      <c r="H1" s="9" t="s">
        <v>120</v>
      </c>
      <c r="I1" s="9" t="s">
        <v>121</v>
      </c>
      <c r="J1" s="22" t="s">
        <v>336</v>
      </c>
      <c r="K1" s="9" t="s">
        <v>122</v>
      </c>
      <c r="L1" s="9" t="s">
        <v>123</v>
      </c>
    </row>
    <row r="2" spans="1:12" ht="44.25" customHeight="1" x14ac:dyDescent="0.25">
      <c r="A2" s="2" t="s">
        <v>234</v>
      </c>
      <c r="B2" s="15" t="s">
        <v>225</v>
      </c>
      <c r="C2" s="15" t="s">
        <v>271</v>
      </c>
      <c r="D2" s="2" t="s">
        <v>277</v>
      </c>
      <c r="E2" s="16" t="s">
        <v>282</v>
      </c>
      <c r="F2" s="15" t="s">
        <v>283</v>
      </c>
      <c r="G2" s="12"/>
      <c r="H2" s="11"/>
      <c r="I2" s="14"/>
      <c r="J2" s="23"/>
      <c r="K2" s="11"/>
      <c r="L2" s="11"/>
    </row>
    <row r="3" spans="1:12" ht="44.25" customHeight="1" x14ac:dyDescent="0.25">
      <c r="A3" s="2" t="s">
        <v>234</v>
      </c>
      <c r="B3" s="15" t="s">
        <v>225</v>
      </c>
      <c r="C3" s="15" t="s">
        <v>271</v>
      </c>
      <c r="D3" s="2" t="s">
        <v>277</v>
      </c>
      <c r="E3" s="16" t="s">
        <v>282</v>
      </c>
      <c r="F3" s="15" t="s">
        <v>287</v>
      </c>
      <c r="G3" s="3" t="s">
        <v>452</v>
      </c>
      <c r="H3" s="1" t="s">
        <v>453</v>
      </c>
      <c r="I3" s="14">
        <v>0.02</v>
      </c>
      <c r="J3" s="23">
        <v>2020</v>
      </c>
      <c r="K3" s="1" t="s">
        <v>455</v>
      </c>
      <c r="L3" s="11" t="s">
        <v>20</v>
      </c>
    </row>
    <row r="4" spans="1:12" ht="44.25" customHeight="1" x14ac:dyDescent="0.25">
      <c r="A4" s="2" t="s">
        <v>234</v>
      </c>
      <c r="B4" s="15" t="s">
        <v>225</v>
      </c>
      <c r="C4" s="15" t="s">
        <v>271</v>
      </c>
      <c r="D4" s="2" t="s">
        <v>277</v>
      </c>
      <c r="E4" s="16" t="s">
        <v>282</v>
      </c>
      <c r="F4" s="15" t="s">
        <v>290</v>
      </c>
      <c r="G4" s="12" t="s">
        <v>39</v>
      </c>
      <c r="H4" s="2" t="s">
        <v>40</v>
      </c>
      <c r="I4" s="14">
        <v>0.16</v>
      </c>
      <c r="J4" s="23">
        <v>2018</v>
      </c>
      <c r="K4" s="1" t="s">
        <v>26</v>
      </c>
      <c r="L4" s="11" t="s">
        <v>20</v>
      </c>
    </row>
    <row r="5" spans="1:12" ht="44.25" customHeight="1" x14ac:dyDescent="0.25">
      <c r="A5" s="2" t="s">
        <v>234</v>
      </c>
      <c r="B5" s="15" t="s">
        <v>225</v>
      </c>
      <c r="C5" s="15" t="s">
        <v>271</v>
      </c>
      <c r="D5" s="2" t="s">
        <v>277</v>
      </c>
      <c r="E5" s="16" t="s">
        <v>282</v>
      </c>
      <c r="F5" s="15" t="s">
        <v>302</v>
      </c>
      <c r="G5" s="12"/>
      <c r="H5" s="11"/>
      <c r="I5" s="14"/>
      <c r="J5" s="23"/>
      <c r="K5" s="11"/>
      <c r="L5" s="11"/>
    </row>
    <row r="6" spans="1:12" ht="44.25" customHeight="1" x14ac:dyDescent="0.25">
      <c r="A6" s="2" t="s">
        <v>234</v>
      </c>
      <c r="B6" s="15" t="s">
        <v>225</v>
      </c>
      <c r="C6" s="15" t="s">
        <v>271</v>
      </c>
      <c r="D6" s="2" t="s">
        <v>277</v>
      </c>
      <c r="E6" s="16" t="s">
        <v>282</v>
      </c>
      <c r="F6" s="15" t="s">
        <v>303</v>
      </c>
      <c r="G6" s="12"/>
      <c r="H6" s="11"/>
      <c r="I6" s="14"/>
      <c r="J6" s="23"/>
      <c r="K6" s="11"/>
      <c r="L6" s="11"/>
    </row>
    <row r="7" spans="1:12" ht="44.25" customHeight="1" x14ac:dyDescent="0.25">
      <c r="A7" s="2" t="s">
        <v>234</v>
      </c>
      <c r="B7" s="15" t="s">
        <v>226</v>
      </c>
      <c r="C7" s="15" t="s">
        <v>271</v>
      </c>
      <c r="D7" s="2" t="s">
        <v>277</v>
      </c>
      <c r="E7" s="16" t="s">
        <v>282</v>
      </c>
      <c r="F7" s="15" t="s">
        <v>314</v>
      </c>
      <c r="G7" s="3" t="s">
        <v>194</v>
      </c>
      <c r="H7" s="2" t="s">
        <v>193</v>
      </c>
      <c r="I7" s="14">
        <v>1</v>
      </c>
      <c r="J7" s="23">
        <v>2018</v>
      </c>
      <c r="K7" s="2" t="s">
        <v>195</v>
      </c>
      <c r="L7" s="13" t="s">
        <v>4</v>
      </c>
    </row>
    <row r="8" spans="1:12" ht="44.25" customHeight="1" x14ac:dyDescent="0.25">
      <c r="A8" s="2" t="s">
        <v>234</v>
      </c>
      <c r="B8" s="15" t="s">
        <v>226</v>
      </c>
      <c r="C8" s="15" t="s">
        <v>271</v>
      </c>
      <c r="D8" s="2" t="s">
        <v>277</v>
      </c>
      <c r="E8" s="16" t="s">
        <v>282</v>
      </c>
      <c r="F8" s="15" t="s">
        <v>316</v>
      </c>
      <c r="G8" s="3" t="s">
        <v>185</v>
      </c>
      <c r="H8" s="2" t="s">
        <v>187</v>
      </c>
      <c r="I8" s="14">
        <v>5.01</v>
      </c>
      <c r="J8" s="23">
        <v>2015</v>
      </c>
      <c r="K8" s="13" t="s">
        <v>44</v>
      </c>
      <c r="L8" s="2" t="s">
        <v>331</v>
      </c>
    </row>
    <row r="9" spans="1:12" ht="44.25" customHeight="1" x14ac:dyDescent="0.25">
      <c r="A9" s="2" t="s">
        <v>234</v>
      </c>
      <c r="B9" s="15" t="s">
        <v>225</v>
      </c>
      <c r="C9" s="15" t="s">
        <v>271</v>
      </c>
      <c r="D9" s="2" t="s">
        <v>277</v>
      </c>
      <c r="E9" s="16" t="s">
        <v>282</v>
      </c>
      <c r="F9" s="15" t="s">
        <v>324</v>
      </c>
      <c r="G9" s="3" t="s">
        <v>189</v>
      </c>
      <c r="H9" s="2" t="s">
        <v>190</v>
      </c>
      <c r="I9" s="14">
        <v>58.6</v>
      </c>
      <c r="J9" s="23">
        <v>2017</v>
      </c>
      <c r="K9" s="2" t="s">
        <v>191</v>
      </c>
      <c r="L9" s="2" t="s">
        <v>192</v>
      </c>
    </row>
    <row r="10" spans="1:12" ht="44.25" customHeight="1" x14ac:dyDescent="0.25">
      <c r="A10" s="2" t="s">
        <v>291</v>
      </c>
      <c r="B10" s="15" t="s">
        <v>52</v>
      </c>
      <c r="C10" s="15" t="s">
        <v>271</v>
      </c>
      <c r="D10" s="2" t="s">
        <v>277</v>
      </c>
      <c r="E10" s="16" t="s">
        <v>196</v>
      </c>
      <c r="F10" s="15" t="s">
        <v>132</v>
      </c>
      <c r="G10" s="3" t="s">
        <v>244</v>
      </c>
      <c r="H10" s="3" t="s">
        <v>65</v>
      </c>
      <c r="I10" s="14">
        <v>0.04</v>
      </c>
      <c r="J10" s="23">
        <v>2014</v>
      </c>
      <c r="K10" s="13" t="s">
        <v>66</v>
      </c>
      <c r="L10" s="13" t="s">
        <v>20</v>
      </c>
    </row>
    <row r="11" spans="1:12" ht="44.25" customHeight="1" x14ac:dyDescent="0.25">
      <c r="A11" s="2" t="s">
        <v>239</v>
      </c>
      <c r="B11" s="15" t="s">
        <v>220</v>
      </c>
      <c r="C11" s="15" t="s">
        <v>269</v>
      </c>
      <c r="D11" s="2" t="s">
        <v>277</v>
      </c>
      <c r="E11" s="16" t="s">
        <v>278</v>
      </c>
      <c r="F11" s="15" t="s">
        <v>292</v>
      </c>
      <c r="G11" s="19" t="s">
        <v>170</v>
      </c>
      <c r="H11" s="19" t="s">
        <v>177</v>
      </c>
      <c r="I11" s="14">
        <v>4.43</v>
      </c>
      <c r="J11" s="23">
        <v>2017</v>
      </c>
      <c r="K11" s="13" t="s">
        <v>10</v>
      </c>
      <c r="L11" s="2" t="s">
        <v>178</v>
      </c>
    </row>
    <row r="12" spans="1:12" ht="44.25" customHeight="1" x14ac:dyDescent="0.25">
      <c r="A12" s="2" t="s">
        <v>239</v>
      </c>
      <c r="B12" s="15" t="s">
        <v>220</v>
      </c>
      <c r="C12" s="15" t="s">
        <v>269</v>
      </c>
      <c r="D12" s="2" t="s">
        <v>277</v>
      </c>
      <c r="E12" s="16" t="s">
        <v>278</v>
      </c>
      <c r="F12" s="15" t="s">
        <v>292</v>
      </c>
      <c r="G12" s="19" t="s">
        <v>181</v>
      </c>
      <c r="H12" s="19" t="s">
        <v>183</v>
      </c>
      <c r="I12" s="14">
        <v>4.43</v>
      </c>
      <c r="J12" s="23">
        <v>2017</v>
      </c>
      <c r="K12" s="13" t="s">
        <v>10</v>
      </c>
      <c r="L12" s="2" t="s">
        <v>182</v>
      </c>
    </row>
    <row r="13" spans="1:12" ht="44.25" customHeight="1" x14ac:dyDescent="0.25">
      <c r="A13" s="2" t="s">
        <v>239</v>
      </c>
      <c r="B13" s="15" t="s">
        <v>320</v>
      </c>
      <c r="C13" s="15" t="s">
        <v>270</v>
      </c>
      <c r="D13" s="2" t="s">
        <v>277</v>
      </c>
      <c r="E13" s="16" t="s">
        <v>278</v>
      </c>
      <c r="F13" s="15" t="s">
        <v>335</v>
      </c>
      <c r="G13" s="3" t="s">
        <v>468</v>
      </c>
      <c r="H13" s="3" t="s">
        <v>468</v>
      </c>
      <c r="I13" s="14">
        <v>36.299999999999997</v>
      </c>
      <c r="J13" s="23">
        <v>2017</v>
      </c>
      <c r="K13" s="1" t="s">
        <v>466</v>
      </c>
      <c r="L13" s="1" t="s">
        <v>467</v>
      </c>
    </row>
    <row r="14" spans="1:12" ht="44.25" customHeight="1" x14ac:dyDescent="0.25">
      <c r="A14" s="2" t="s">
        <v>239</v>
      </c>
      <c r="B14" s="15" t="s">
        <v>220</v>
      </c>
      <c r="C14" s="15" t="s">
        <v>269</v>
      </c>
      <c r="D14" s="2" t="s">
        <v>277</v>
      </c>
      <c r="E14" s="16" t="s">
        <v>278</v>
      </c>
      <c r="F14" s="15" t="s">
        <v>292</v>
      </c>
      <c r="G14" s="19" t="s">
        <v>172</v>
      </c>
      <c r="H14" s="19" t="s">
        <v>176</v>
      </c>
      <c r="I14" s="14">
        <v>6.96</v>
      </c>
      <c r="J14" s="23">
        <v>2017</v>
      </c>
      <c r="K14" s="13" t="s">
        <v>10</v>
      </c>
      <c r="L14" s="2" t="s">
        <v>175</v>
      </c>
    </row>
    <row r="15" spans="1:12" ht="44.25" customHeight="1" x14ac:dyDescent="0.25">
      <c r="A15" s="2" t="s">
        <v>239</v>
      </c>
      <c r="B15" s="15" t="s">
        <v>220</v>
      </c>
      <c r="C15" s="15" t="s">
        <v>269</v>
      </c>
      <c r="D15" s="2" t="s">
        <v>277</v>
      </c>
      <c r="E15" s="16" t="s">
        <v>278</v>
      </c>
      <c r="F15" s="15" t="s">
        <v>307</v>
      </c>
      <c r="G15" s="19" t="s">
        <v>171</v>
      </c>
      <c r="H15" s="19" t="s">
        <v>145</v>
      </c>
      <c r="I15" s="14">
        <v>11.97</v>
      </c>
      <c r="J15" s="23">
        <v>2017</v>
      </c>
      <c r="K15" s="13" t="s">
        <v>10</v>
      </c>
      <c r="L15" s="2" t="s">
        <v>179</v>
      </c>
    </row>
    <row r="16" spans="1:12" ht="44.25" customHeight="1" x14ac:dyDescent="0.25">
      <c r="A16" s="2" t="s">
        <v>239</v>
      </c>
      <c r="B16" s="15" t="s">
        <v>220</v>
      </c>
      <c r="C16" s="15" t="s">
        <v>269</v>
      </c>
      <c r="D16" s="2" t="s">
        <v>277</v>
      </c>
      <c r="E16" s="16" t="s">
        <v>278</v>
      </c>
      <c r="F16" s="15" t="s">
        <v>312</v>
      </c>
      <c r="G16" s="12"/>
      <c r="H16" s="11"/>
      <c r="I16" s="14"/>
      <c r="J16" s="23"/>
      <c r="K16" s="11"/>
      <c r="L16" s="11"/>
    </row>
    <row r="17" spans="1:12" ht="44.25" customHeight="1" x14ac:dyDescent="0.25">
      <c r="A17" s="2" t="s">
        <v>239</v>
      </c>
      <c r="B17" s="15" t="s">
        <v>220</v>
      </c>
      <c r="C17" s="15" t="s">
        <v>269</v>
      </c>
      <c r="D17" s="2" t="s">
        <v>277</v>
      </c>
      <c r="E17" s="16" t="s">
        <v>278</v>
      </c>
      <c r="F17" s="15" t="s">
        <v>217</v>
      </c>
      <c r="G17" s="19" t="s">
        <v>8</v>
      </c>
      <c r="H17" s="19" t="s">
        <v>9</v>
      </c>
      <c r="I17" s="14">
        <v>52.53</v>
      </c>
      <c r="J17" s="23">
        <v>2017</v>
      </c>
      <c r="K17" s="13" t="s">
        <v>10</v>
      </c>
      <c r="L17" s="2" t="s">
        <v>11</v>
      </c>
    </row>
    <row r="18" spans="1:12" ht="44.25" customHeight="1" x14ac:dyDescent="0.25">
      <c r="A18" s="2" t="s">
        <v>239</v>
      </c>
      <c r="B18" s="15" t="s">
        <v>220</v>
      </c>
      <c r="C18" s="15" t="s">
        <v>269</v>
      </c>
      <c r="D18" s="2" t="s">
        <v>277</v>
      </c>
      <c r="E18" s="16" t="s">
        <v>278</v>
      </c>
      <c r="F18" s="15" t="s">
        <v>217</v>
      </c>
      <c r="G18" s="19" t="s">
        <v>169</v>
      </c>
      <c r="H18" s="19" t="s">
        <v>12</v>
      </c>
      <c r="I18" s="14">
        <v>0.75</v>
      </c>
      <c r="J18" s="23">
        <v>2017</v>
      </c>
      <c r="K18" s="13" t="s">
        <v>10</v>
      </c>
      <c r="L18" s="2" t="s">
        <v>173</v>
      </c>
    </row>
    <row r="19" spans="1:12" ht="44.25" customHeight="1" x14ac:dyDescent="0.25">
      <c r="A19" s="2" t="s">
        <v>239</v>
      </c>
      <c r="B19" s="15" t="s">
        <v>220</v>
      </c>
      <c r="C19" s="15" t="s">
        <v>269</v>
      </c>
      <c r="D19" s="2" t="s">
        <v>277</v>
      </c>
      <c r="E19" s="16" t="s">
        <v>278</v>
      </c>
      <c r="F19" s="15" t="s">
        <v>217</v>
      </c>
      <c r="G19" s="19" t="s">
        <v>168</v>
      </c>
      <c r="H19" s="19" t="s">
        <v>13</v>
      </c>
      <c r="I19" s="14">
        <v>1.79</v>
      </c>
      <c r="J19" s="23">
        <v>2017</v>
      </c>
      <c r="K19" s="13" t="s">
        <v>10</v>
      </c>
      <c r="L19" s="2" t="s">
        <v>174</v>
      </c>
    </row>
    <row r="20" spans="1:12" ht="44.25" customHeight="1" x14ac:dyDescent="0.25">
      <c r="A20" s="2" t="s">
        <v>239</v>
      </c>
      <c r="B20" s="15" t="s">
        <v>222</v>
      </c>
      <c r="C20" s="15" t="s">
        <v>271</v>
      </c>
      <c r="D20" s="2" t="s">
        <v>277</v>
      </c>
      <c r="E20" s="16" t="s">
        <v>298</v>
      </c>
      <c r="F20" s="15" t="s">
        <v>23</v>
      </c>
      <c r="G20" s="19" t="s">
        <v>24</v>
      </c>
      <c r="H20" s="2" t="s">
        <v>25</v>
      </c>
      <c r="I20" s="18">
        <v>2.19</v>
      </c>
      <c r="J20" s="24">
        <v>2019</v>
      </c>
      <c r="K20" s="2" t="s">
        <v>26</v>
      </c>
      <c r="L20" s="2" t="s">
        <v>27</v>
      </c>
    </row>
    <row r="21" spans="1:12" ht="44.25" customHeight="1" x14ac:dyDescent="0.25">
      <c r="A21" s="2" t="s">
        <v>239</v>
      </c>
      <c r="B21" s="15" t="s">
        <v>222</v>
      </c>
      <c r="C21" s="15" t="s">
        <v>271</v>
      </c>
      <c r="D21" s="2" t="s">
        <v>277</v>
      </c>
      <c r="E21" s="16" t="s">
        <v>298</v>
      </c>
      <c r="F21" s="15" t="s">
        <v>23</v>
      </c>
      <c r="G21" s="19" t="s">
        <v>28</v>
      </c>
      <c r="H21" s="2" t="s">
        <v>207</v>
      </c>
      <c r="I21" s="14">
        <v>28.16</v>
      </c>
      <c r="J21" s="23">
        <v>2017</v>
      </c>
      <c r="K21" s="13" t="s">
        <v>10</v>
      </c>
      <c r="L21" s="1" t="s">
        <v>330</v>
      </c>
    </row>
    <row r="22" spans="1:12" ht="44.25" customHeight="1" x14ac:dyDescent="0.25">
      <c r="A22" s="2" t="s">
        <v>239</v>
      </c>
      <c r="B22" s="15" t="s">
        <v>220</v>
      </c>
      <c r="C22" s="15" t="s">
        <v>269</v>
      </c>
      <c r="D22" s="2" t="s">
        <v>277</v>
      </c>
      <c r="E22" s="16" t="s">
        <v>298</v>
      </c>
      <c r="F22" s="15" t="s">
        <v>300</v>
      </c>
      <c r="G22" s="3" t="s">
        <v>457</v>
      </c>
      <c r="H22" s="1" t="s">
        <v>458</v>
      </c>
      <c r="I22" s="14">
        <v>21781</v>
      </c>
      <c r="J22" s="23">
        <v>2017</v>
      </c>
      <c r="K22" s="11" t="s">
        <v>459</v>
      </c>
      <c r="L22" s="2" t="s">
        <v>27</v>
      </c>
    </row>
    <row r="23" spans="1:12" ht="44.25" customHeight="1" x14ac:dyDescent="0.25">
      <c r="A23" s="2" t="s">
        <v>319</v>
      </c>
      <c r="B23" s="15" t="s">
        <v>320</v>
      </c>
      <c r="C23" s="15" t="s">
        <v>270</v>
      </c>
      <c r="D23" s="2" t="s">
        <v>277</v>
      </c>
      <c r="E23" s="16" t="s">
        <v>321</v>
      </c>
      <c r="F23" s="15" t="s">
        <v>322</v>
      </c>
      <c r="G23" s="12"/>
      <c r="H23" s="11"/>
      <c r="I23" s="14"/>
      <c r="J23" s="23"/>
      <c r="K23" s="11"/>
      <c r="L23" s="11"/>
    </row>
    <row r="24" spans="1:12" ht="44.25" customHeight="1" x14ac:dyDescent="0.25">
      <c r="A24" s="2" t="s">
        <v>319</v>
      </c>
      <c r="B24" s="15" t="s">
        <v>320</v>
      </c>
      <c r="C24" s="15" t="s">
        <v>270</v>
      </c>
      <c r="D24" s="2" t="s">
        <v>277</v>
      </c>
      <c r="E24" s="16" t="s">
        <v>321</v>
      </c>
      <c r="F24" s="15" t="s">
        <v>329</v>
      </c>
      <c r="G24" s="3" t="s">
        <v>468</v>
      </c>
      <c r="H24" s="3" t="s">
        <v>468</v>
      </c>
      <c r="I24" s="14">
        <v>36.299999999999997</v>
      </c>
      <c r="J24" s="23">
        <v>2017</v>
      </c>
      <c r="K24" s="1" t="s">
        <v>466</v>
      </c>
      <c r="L24" s="1" t="s">
        <v>467</v>
      </c>
    </row>
    <row r="25" spans="1:12" ht="44.25" customHeight="1" x14ac:dyDescent="0.25">
      <c r="A25" s="2" t="s">
        <v>319</v>
      </c>
      <c r="B25" s="15" t="s">
        <v>320</v>
      </c>
      <c r="C25" s="15" t="s">
        <v>270</v>
      </c>
      <c r="D25" s="2" t="s">
        <v>277</v>
      </c>
      <c r="E25" s="16" t="s">
        <v>321</v>
      </c>
      <c r="F25" s="15" t="s">
        <v>328</v>
      </c>
      <c r="G25" s="12"/>
      <c r="H25" s="11"/>
      <c r="I25" s="14"/>
      <c r="J25" s="23"/>
      <c r="K25" s="11"/>
      <c r="L25" s="11"/>
    </row>
    <row r="26" spans="1:12" ht="44.25" customHeight="1" x14ac:dyDescent="0.25">
      <c r="A26" s="2" t="s">
        <v>319</v>
      </c>
      <c r="B26" s="15" t="s">
        <v>320</v>
      </c>
      <c r="C26" s="15" t="s">
        <v>270</v>
      </c>
      <c r="D26" s="2" t="s">
        <v>277</v>
      </c>
      <c r="E26" s="16" t="s">
        <v>321</v>
      </c>
      <c r="F26" s="15" t="s">
        <v>326</v>
      </c>
      <c r="G26" s="12"/>
      <c r="H26" s="11"/>
      <c r="I26" s="14"/>
      <c r="J26" s="23"/>
      <c r="K26" s="11"/>
      <c r="L26" s="11"/>
    </row>
    <row r="27" spans="1:12" ht="44.25" customHeight="1" x14ac:dyDescent="0.25">
      <c r="A27" s="2" t="s">
        <v>236</v>
      </c>
      <c r="B27" s="15" t="s">
        <v>52</v>
      </c>
      <c r="C27" s="15" t="s">
        <v>269</v>
      </c>
      <c r="D27" s="2" t="s">
        <v>216</v>
      </c>
      <c r="E27" s="16" t="s">
        <v>259</v>
      </c>
      <c r="F27" s="15" t="s">
        <v>288</v>
      </c>
      <c r="G27" s="3" t="s">
        <v>59</v>
      </c>
      <c r="H27" s="2" t="s">
        <v>60</v>
      </c>
      <c r="I27" s="18">
        <v>13899</v>
      </c>
      <c r="J27" s="24">
        <v>2019</v>
      </c>
      <c r="K27" s="2" t="s">
        <v>61</v>
      </c>
      <c r="L27" s="13" t="s">
        <v>4</v>
      </c>
    </row>
    <row r="28" spans="1:12" ht="44.25" customHeight="1" x14ac:dyDescent="0.25">
      <c r="A28" s="2" t="s">
        <v>236</v>
      </c>
      <c r="B28" s="15" t="s">
        <v>52</v>
      </c>
      <c r="C28" s="15" t="s">
        <v>269</v>
      </c>
      <c r="D28" s="2" t="s">
        <v>216</v>
      </c>
      <c r="E28" s="16" t="s">
        <v>259</v>
      </c>
      <c r="F28" s="15" t="s">
        <v>289</v>
      </c>
      <c r="G28" s="12" t="s">
        <v>152</v>
      </c>
      <c r="H28" s="3" t="s">
        <v>151</v>
      </c>
      <c r="I28" s="14">
        <v>230.35</v>
      </c>
      <c r="J28" s="23">
        <v>2019</v>
      </c>
      <c r="K28" s="2" t="s">
        <v>56</v>
      </c>
      <c r="L28" s="13" t="s">
        <v>4</v>
      </c>
    </row>
    <row r="29" spans="1:12" ht="44.25" customHeight="1" x14ac:dyDescent="0.25">
      <c r="A29" s="2" t="s">
        <v>236</v>
      </c>
      <c r="B29" s="15" t="s">
        <v>52</v>
      </c>
      <c r="C29" s="15" t="s">
        <v>269</v>
      </c>
      <c r="D29" s="2" t="s">
        <v>277</v>
      </c>
      <c r="E29" s="16" t="s">
        <v>298</v>
      </c>
      <c r="F29" s="15" t="s">
        <v>53</v>
      </c>
      <c r="G29" s="3" t="s">
        <v>54</v>
      </c>
      <c r="H29" s="2" t="s">
        <v>55</v>
      </c>
      <c r="I29" s="18">
        <v>60.23</v>
      </c>
      <c r="J29" s="24">
        <v>2018</v>
      </c>
      <c r="K29" s="2" t="s">
        <v>56</v>
      </c>
      <c r="L29" s="13" t="s">
        <v>20</v>
      </c>
    </row>
    <row r="30" spans="1:12" ht="44.25" customHeight="1" x14ac:dyDescent="0.25">
      <c r="A30" s="2" t="s">
        <v>235</v>
      </c>
      <c r="B30" s="15" t="s">
        <v>224</v>
      </c>
      <c r="C30" s="15" t="s">
        <v>273</v>
      </c>
      <c r="D30" s="2" t="s">
        <v>277</v>
      </c>
      <c r="E30" s="16" t="s">
        <v>278</v>
      </c>
      <c r="F30" s="15" t="s">
        <v>296</v>
      </c>
      <c r="G30" s="12" t="s">
        <v>213</v>
      </c>
      <c r="H30" s="2" t="s">
        <v>214</v>
      </c>
      <c r="I30" s="18">
        <v>10529</v>
      </c>
      <c r="J30" s="24">
        <v>2019</v>
      </c>
      <c r="K30" s="13" t="s">
        <v>116</v>
      </c>
      <c r="L30" s="13" t="s">
        <v>4</v>
      </c>
    </row>
    <row r="31" spans="1:12" ht="44.25" customHeight="1" x14ac:dyDescent="0.25">
      <c r="A31" s="2" t="s">
        <v>235</v>
      </c>
      <c r="B31" s="15" t="s">
        <v>52</v>
      </c>
      <c r="C31" s="15" t="s">
        <v>272</v>
      </c>
      <c r="D31" s="2" t="s">
        <v>277</v>
      </c>
      <c r="E31" s="16" t="s">
        <v>196</v>
      </c>
      <c r="F31" s="15" t="s">
        <v>294</v>
      </c>
      <c r="G31" s="1" t="s">
        <v>155</v>
      </c>
      <c r="H31" s="2" t="s">
        <v>156</v>
      </c>
      <c r="I31" s="14">
        <v>13</v>
      </c>
      <c r="J31" s="23">
        <v>2017</v>
      </c>
      <c r="K31" s="13" t="s">
        <v>10</v>
      </c>
      <c r="L31" s="13" t="s">
        <v>20</v>
      </c>
    </row>
    <row r="32" spans="1:12" ht="44.25" customHeight="1" x14ac:dyDescent="0.25">
      <c r="A32" s="2" t="s">
        <v>240</v>
      </c>
      <c r="B32" s="15" t="s">
        <v>227</v>
      </c>
      <c r="C32" s="15" t="s">
        <v>272</v>
      </c>
      <c r="D32" s="2" t="s">
        <v>218</v>
      </c>
      <c r="E32" s="16" t="s">
        <v>257</v>
      </c>
      <c r="F32" s="15" t="s">
        <v>327</v>
      </c>
      <c r="G32" s="12"/>
      <c r="H32" s="11"/>
      <c r="I32" s="14"/>
      <c r="J32" s="23"/>
      <c r="K32" s="11"/>
      <c r="L32" s="11"/>
    </row>
    <row r="33" spans="1:13" ht="44.25" customHeight="1" x14ac:dyDescent="0.25">
      <c r="A33" s="2" t="s">
        <v>240</v>
      </c>
      <c r="B33" s="15" t="s">
        <v>219</v>
      </c>
      <c r="C33" s="15" t="s">
        <v>272</v>
      </c>
      <c r="D33" s="2" t="s">
        <v>216</v>
      </c>
      <c r="E33" s="16" t="s">
        <v>0</v>
      </c>
      <c r="F33" s="15" t="s">
        <v>309</v>
      </c>
      <c r="G33" s="1" t="s">
        <v>1</v>
      </c>
      <c r="H33" s="1" t="s">
        <v>2</v>
      </c>
      <c r="I33" s="18">
        <v>71.099999999999994</v>
      </c>
      <c r="J33" s="24" t="s">
        <v>337</v>
      </c>
      <c r="K33" s="13" t="s">
        <v>3</v>
      </c>
      <c r="L33" s="13" t="s">
        <v>4</v>
      </c>
      <c r="M33" s="20"/>
    </row>
    <row r="34" spans="1:13" ht="44.25" customHeight="1" x14ac:dyDescent="0.25">
      <c r="A34" s="2" t="s">
        <v>240</v>
      </c>
      <c r="B34" s="15" t="s">
        <v>219</v>
      </c>
      <c r="C34" s="15" t="s">
        <v>272</v>
      </c>
      <c r="D34" s="2" t="s">
        <v>216</v>
      </c>
      <c r="E34" s="16" t="s">
        <v>0</v>
      </c>
      <c r="F34" s="15" t="s">
        <v>309</v>
      </c>
      <c r="G34" s="1" t="s">
        <v>6</v>
      </c>
      <c r="H34" s="1" t="s">
        <v>7</v>
      </c>
      <c r="I34" s="18">
        <v>51.8</v>
      </c>
      <c r="J34" s="24" t="s">
        <v>337</v>
      </c>
      <c r="K34" s="13" t="s">
        <v>3</v>
      </c>
      <c r="L34" s="13" t="s">
        <v>4</v>
      </c>
      <c r="M34" s="20"/>
    </row>
    <row r="35" spans="1:13" ht="44.25" customHeight="1" x14ac:dyDescent="0.25">
      <c r="A35" s="2" t="s">
        <v>240</v>
      </c>
      <c r="B35" s="15" t="s">
        <v>219</v>
      </c>
      <c r="C35" s="15" t="s">
        <v>272</v>
      </c>
      <c r="D35" s="2" t="s">
        <v>216</v>
      </c>
      <c r="E35" s="16" t="s">
        <v>0</v>
      </c>
      <c r="F35" s="15" t="s">
        <v>325</v>
      </c>
      <c r="G35" s="12"/>
      <c r="H35" s="11"/>
      <c r="I35" s="14"/>
      <c r="J35" s="23"/>
      <c r="K35" s="11"/>
      <c r="L35" s="11"/>
    </row>
    <row r="36" spans="1:13" ht="44.25" customHeight="1" x14ac:dyDescent="0.25">
      <c r="A36" s="2" t="s">
        <v>240</v>
      </c>
      <c r="B36" s="15" t="s">
        <v>48</v>
      </c>
      <c r="C36" s="15" t="s">
        <v>272</v>
      </c>
      <c r="D36" s="2" t="s">
        <v>216</v>
      </c>
      <c r="E36" s="16" t="s">
        <v>198</v>
      </c>
      <c r="F36" s="15" t="s">
        <v>313</v>
      </c>
      <c r="G36" s="3" t="s">
        <v>49</v>
      </c>
      <c r="H36" s="2" t="s">
        <v>50</v>
      </c>
      <c r="I36" s="18">
        <v>5.23</v>
      </c>
      <c r="J36" s="24">
        <v>2018</v>
      </c>
      <c r="K36" s="13" t="s">
        <v>51</v>
      </c>
      <c r="L36" s="13" t="s">
        <v>20</v>
      </c>
    </row>
    <row r="37" spans="1:13" ht="44.25" customHeight="1" x14ac:dyDescent="0.25">
      <c r="A37" s="2" t="s">
        <v>240</v>
      </c>
      <c r="B37" s="15" t="s">
        <v>48</v>
      </c>
      <c r="C37" s="15" t="s">
        <v>272</v>
      </c>
      <c r="D37" s="2" t="s">
        <v>216</v>
      </c>
      <c r="E37" s="16" t="s">
        <v>198</v>
      </c>
      <c r="F37" s="15" t="s">
        <v>313</v>
      </c>
      <c r="G37" s="3" t="s">
        <v>36</v>
      </c>
      <c r="H37" s="2" t="s">
        <v>37</v>
      </c>
      <c r="I37" s="18">
        <v>5913</v>
      </c>
      <c r="J37" s="24">
        <v>2019</v>
      </c>
      <c r="K37" s="2" t="s">
        <v>31</v>
      </c>
      <c r="L37" s="2" t="s">
        <v>38</v>
      </c>
    </row>
    <row r="38" spans="1:13" ht="44.25" customHeight="1" x14ac:dyDescent="0.25">
      <c r="A38" s="2" t="s">
        <v>240</v>
      </c>
      <c r="B38" s="15" t="s">
        <v>224</v>
      </c>
      <c r="C38" s="15" t="s">
        <v>273</v>
      </c>
      <c r="D38" s="2" t="s">
        <v>277</v>
      </c>
      <c r="E38" s="16" t="s">
        <v>278</v>
      </c>
      <c r="F38" s="15" t="s">
        <v>284</v>
      </c>
      <c r="G38" s="12"/>
      <c r="H38" s="11"/>
      <c r="I38" s="14"/>
      <c r="J38" s="23"/>
      <c r="K38" s="11"/>
      <c r="L38" s="11"/>
    </row>
    <row r="39" spans="1:13" ht="44.25" customHeight="1" x14ac:dyDescent="0.25">
      <c r="A39" s="2" t="s">
        <v>240</v>
      </c>
      <c r="B39" s="15" t="s">
        <v>224</v>
      </c>
      <c r="C39" s="15" t="s">
        <v>273</v>
      </c>
      <c r="D39" s="2" t="s">
        <v>277</v>
      </c>
      <c r="E39" s="16" t="s">
        <v>278</v>
      </c>
      <c r="F39" s="15" t="s">
        <v>285</v>
      </c>
      <c r="G39" s="12"/>
      <c r="H39" s="11"/>
      <c r="I39" s="14"/>
      <c r="J39" s="23"/>
      <c r="K39" s="11"/>
      <c r="L39" s="11"/>
    </row>
    <row r="40" spans="1:13" ht="44.25" customHeight="1" x14ac:dyDescent="0.25">
      <c r="A40" s="2" t="s">
        <v>240</v>
      </c>
      <c r="B40" s="15" t="s">
        <v>224</v>
      </c>
      <c r="C40" s="15" t="s">
        <v>273</v>
      </c>
      <c r="D40" s="2" t="s">
        <v>277</v>
      </c>
      <c r="E40" s="16" t="s">
        <v>278</v>
      </c>
      <c r="F40" s="15" t="s">
        <v>286</v>
      </c>
      <c r="G40" s="3" t="s">
        <v>268</v>
      </c>
      <c r="H40" s="1" t="s">
        <v>267</v>
      </c>
      <c r="I40" s="14">
        <v>20.100000000000001</v>
      </c>
      <c r="J40" s="23">
        <v>2017</v>
      </c>
      <c r="K40" s="13" t="s">
        <v>10</v>
      </c>
      <c r="L40" s="13" t="s">
        <v>20</v>
      </c>
    </row>
    <row r="41" spans="1:13" ht="44.25" customHeight="1" x14ac:dyDescent="0.25">
      <c r="A41" s="2" t="s">
        <v>240</v>
      </c>
      <c r="B41" s="15" t="s">
        <v>227</v>
      </c>
      <c r="C41" s="15" t="s">
        <v>272</v>
      </c>
      <c r="D41" s="2" t="s">
        <v>277</v>
      </c>
      <c r="E41" s="16" t="s">
        <v>298</v>
      </c>
      <c r="F41" s="15" t="s">
        <v>137</v>
      </c>
      <c r="G41" s="12"/>
      <c r="H41" s="11"/>
      <c r="I41" s="14"/>
      <c r="J41" s="23"/>
      <c r="K41" s="11"/>
      <c r="L41" s="11"/>
    </row>
    <row r="42" spans="1:13" ht="44.25" customHeight="1" x14ac:dyDescent="0.25">
      <c r="A42" s="2" t="s">
        <v>240</v>
      </c>
      <c r="B42" s="15" t="s">
        <v>227</v>
      </c>
      <c r="C42" s="15" t="s">
        <v>272</v>
      </c>
      <c r="D42" s="2" t="s">
        <v>332</v>
      </c>
      <c r="E42" s="16" t="s">
        <v>333</v>
      </c>
      <c r="F42" s="15" t="s">
        <v>305</v>
      </c>
      <c r="G42" s="12"/>
      <c r="H42" s="11"/>
      <c r="I42" s="14"/>
      <c r="J42" s="23"/>
      <c r="K42" s="11"/>
      <c r="L42" s="11"/>
    </row>
    <row r="43" spans="1:13" ht="44.25" customHeight="1" x14ac:dyDescent="0.25">
      <c r="A43" s="2" t="s">
        <v>240</v>
      </c>
      <c r="B43" s="15" t="s">
        <v>227</v>
      </c>
      <c r="C43" s="15" t="s">
        <v>272</v>
      </c>
      <c r="D43" s="2" t="s">
        <v>332</v>
      </c>
      <c r="E43" s="16" t="s">
        <v>333</v>
      </c>
      <c r="F43" s="15" t="s">
        <v>308</v>
      </c>
      <c r="G43" s="19" t="s">
        <v>45</v>
      </c>
      <c r="H43" s="19" t="s">
        <v>46</v>
      </c>
      <c r="I43" s="14">
        <v>17.75</v>
      </c>
      <c r="J43" s="23">
        <v>2017</v>
      </c>
      <c r="K43" s="13" t="s">
        <v>10</v>
      </c>
      <c r="L43" s="1" t="s">
        <v>47</v>
      </c>
    </row>
    <row r="44" spans="1:13" ht="44.25" customHeight="1" x14ac:dyDescent="0.25">
      <c r="A44" s="2" t="s">
        <v>237</v>
      </c>
      <c r="B44" s="15" t="s">
        <v>225</v>
      </c>
      <c r="C44" s="15" t="s">
        <v>271</v>
      </c>
      <c r="D44" s="2" t="s">
        <v>277</v>
      </c>
      <c r="E44" s="16" t="s">
        <v>282</v>
      </c>
      <c r="F44" s="15" t="s">
        <v>256</v>
      </c>
      <c r="G44" s="3" t="s">
        <v>41</v>
      </c>
      <c r="H44" s="2" t="s">
        <v>42</v>
      </c>
      <c r="I44" s="14">
        <v>0.02</v>
      </c>
      <c r="J44" s="23">
        <v>2019</v>
      </c>
      <c r="K44" s="13" t="s">
        <v>43</v>
      </c>
      <c r="L44" s="13" t="s">
        <v>20</v>
      </c>
    </row>
    <row r="45" spans="1:13" ht="44.25" customHeight="1" x14ac:dyDescent="0.25">
      <c r="A45" s="2" t="s">
        <v>237</v>
      </c>
      <c r="B45" s="15" t="s">
        <v>52</v>
      </c>
      <c r="C45" s="15" t="s">
        <v>269</v>
      </c>
      <c r="D45" s="2" t="s">
        <v>277</v>
      </c>
      <c r="E45" s="16" t="s">
        <v>196</v>
      </c>
      <c r="F45" s="15" t="s">
        <v>281</v>
      </c>
      <c r="G45" s="11" t="s">
        <v>246</v>
      </c>
      <c r="H45" s="2" t="s">
        <v>159</v>
      </c>
      <c r="I45" s="14">
        <v>65.8</v>
      </c>
      <c r="J45" s="23">
        <v>2017</v>
      </c>
      <c r="K45" s="13" t="s">
        <v>10</v>
      </c>
      <c r="L45" s="13" t="s">
        <v>20</v>
      </c>
    </row>
    <row r="46" spans="1:13" ht="44.25" customHeight="1" x14ac:dyDescent="0.25">
      <c r="A46" s="2" t="s">
        <v>237</v>
      </c>
      <c r="B46" s="15" t="s">
        <v>52</v>
      </c>
      <c r="C46" s="15" t="s">
        <v>271</v>
      </c>
      <c r="D46" s="2" t="s">
        <v>277</v>
      </c>
      <c r="E46" s="16" t="s">
        <v>196</v>
      </c>
      <c r="F46" s="15" t="s">
        <v>304</v>
      </c>
      <c r="G46" s="12"/>
      <c r="H46" s="11"/>
      <c r="I46" s="14"/>
      <c r="J46" s="23"/>
      <c r="K46" s="11"/>
      <c r="L46" s="11"/>
    </row>
    <row r="47" spans="1:13" ht="44.25" customHeight="1" x14ac:dyDescent="0.25">
      <c r="A47" s="2" t="s">
        <v>237</v>
      </c>
      <c r="B47" s="15" t="s">
        <v>52</v>
      </c>
      <c r="C47" s="15" t="s">
        <v>269</v>
      </c>
      <c r="D47" s="2" t="s">
        <v>277</v>
      </c>
      <c r="E47" s="16" t="s">
        <v>196</v>
      </c>
      <c r="F47" s="15" t="s">
        <v>315</v>
      </c>
      <c r="G47" s="11" t="s">
        <v>184</v>
      </c>
      <c r="H47" s="1" t="s">
        <v>139</v>
      </c>
      <c r="I47" s="14">
        <v>31.8</v>
      </c>
      <c r="J47" s="23">
        <v>2017</v>
      </c>
      <c r="K47" s="13" t="s">
        <v>10</v>
      </c>
      <c r="L47" s="2" t="s">
        <v>158</v>
      </c>
    </row>
    <row r="48" spans="1:13" ht="44.25" customHeight="1" x14ac:dyDescent="0.25">
      <c r="A48" s="2" t="s">
        <v>238</v>
      </c>
      <c r="B48" s="15" t="s">
        <v>52</v>
      </c>
      <c r="C48" s="15" t="s">
        <v>269</v>
      </c>
      <c r="D48" s="2" t="s">
        <v>216</v>
      </c>
      <c r="E48" s="16" t="s">
        <v>310</v>
      </c>
      <c r="F48" s="15" t="s">
        <v>311</v>
      </c>
      <c r="G48" s="12" t="s">
        <v>460</v>
      </c>
      <c r="H48" s="12" t="s">
        <v>460</v>
      </c>
      <c r="I48" s="14">
        <v>4.8</v>
      </c>
      <c r="J48" s="23">
        <v>2017</v>
      </c>
      <c r="K48" s="13" t="s">
        <v>10</v>
      </c>
      <c r="L48" s="13" t="s">
        <v>20</v>
      </c>
    </row>
    <row r="49" spans="1:12" ht="44.25" customHeight="1" x14ac:dyDescent="0.25">
      <c r="A49" s="2" t="s">
        <v>238</v>
      </c>
      <c r="B49" s="15" t="s">
        <v>52</v>
      </c>
      <c r="C49" s="15" t="s">
        <v>269</v>
      </c>
      <c r="D49" s="2" t="s">
        <v>216</v>
      </c>
      <c r="E49" s="16" t="s">
        <v>310</v>
      </c>
      <c r="F49" s="15" t="s">
        <v>128</v>
      </c>
      <c r="G49" s="3" t="s">
        <v>62</v>
      </c>
      <c r="H49" s="1" t="s">
        <v>255</v>
      </c>
      <c r="I49" s="18">
        <v>14.24</v>
      </c>
      <c r="J49" s="24">
        <v>2017</v>
      </c>
      <c r="K49" s="13" t="s">
        <v>10</v>
      </c>
      <c r="L49" s="13" t="s">
        <v>20</v>
      </c>
    </row>
    <row r="50" spans="1:12" ht="44.25" customHeight="1" x14ac:dyDescent="0.25">
      <c r="A50" s="2" t="s">
        <v>238</v>
      </c>
      <c r="B50" s="15" t="s">
        <v>223</v>
      </c>
      <c r="C50" s="15" t="s">
        <v>269</v>
      </c>
      <c r="D50" s="2" t="s">
        <v>277</v>
      </c>
      <c r="E50" s="16" t="s">
        <v>278</v>
      </c>
      <c r="F50" s="15" t="s">
        <v>318</v>
      </c>
      <c r="G50" s="19" t="s">
        <v>229</v>
      </c>
      <c r="H50" s="1" t="s">
        <v>228</v>
      </c>
      <c r="I50" s="14">
        <v>413.48</v>
      </c>
      <c r="J50" s="23">
        <v>2019</v>
      </c>
      <c r="K50" s="11" t="s">
        <v>31</v>
      </c>
      <c r="L50" s="11" t="s">
        <v>20</v>
      </c>
    </row>
    <row r="51" spans="1:12" ht="44.25" customHeight="1" x14ac:dyDescent="0.25">
      <c r="A51" s="2" t="s">
        <v>238</v>
      </c>
      <c r="B51" s="15" t="s">
        <v>223</v>
      </c>
      <c r="C51" s="15" t="s">
        <v>269</v>
      </c>
      <c r="D51" s="2" t="s">
        <v>277</v>
      </c>
      <c r="E51" s="16" t="s">
        <v>278</v>
      </c>
      <c r="F51" s="15" t="s">
        <v>318</v>
      </c>
      <c r="G51" s="19" t="s">
        <v>29</v>
      </c>
      <c r="H51" s="1" t="s">
        <v>30</v>
      </c>
      <c r="I51" s="14">
        <v>65</v>
      </c>
      <c r="J51" s="23">
        <v>2019</v>
      </c>
      <c r="K51" s="13" t="s">
        <v>31</v>
      </c>
      <c r="L51" s="13" t="s">
        <v>20</v>
      </c>
    </row>
    <row r="52" spans="1:12" ht="44.25" customHeight="1" x14ac:dyDescent="0.25">
      <c r="A52" s="2" t="s">
        <v>238</v>
      </c>
      <c r="B52" s="15" t="s">
        <v>52</v>
      </c>
      <c r="C52" s="15" t="s">
        <v>269</v>
      </c>
      <c r="D52" s="2" t="s">
        <v>277</v>
      </c>
      <c r="E52" s="16" t="s">
        <v>298</v>
      </c>
      <c r="F52" s="15" t="s">
        <v>206</v>
      </c>
      <c r="G52" s="12"/>
      <c r="H52" s="11"/>
      <c r="I52" s="14"/>
      <c r="J52" s="23"/>
      <c r="K52" s="11"/>
      <c r="L52" s="11"/>
    </row>
    <row r="53" spans="1:12" ht="44.25" customHeight="1" x14ac:dyDescent="0.25">
      <c r="A53" s="2" t="s">
        <v>238</v>
      </c>
      <c r="B53" s="15" t="s">
        <v>52</v>
      </c>
      <c r="C53" s="15" t="s">
        <v>269</v>
      </c>
      <c r="D53" s="2" t="s">
        <v>277</v>
      </c>
      <c r="E53" s="16" t="s">
        <v>298</v>
      </c>
      <c r="F53" s="15" t="s">
        <v>131</v>
      </c>
      <c r="G53" s="12"/>
      <c r="H53" s="11"/>
      <c r="I53" s="14"/>
      <c r="J53" s="23"/>
      <c r="K53" s="11"/>
      <c r="L53" s="11"/>
    </row>
    <row r="54" spans="1:12" ht="44.25" customHeight="1" x14ac:dyDescent="0.25">
      <c r="A54" s="2" t="s">
        <v>238</v>
      </c>
      <c r="B54" s="15" t="s">
        <v>52</v>
      </c>
      <c r="C54" s="15" t="s">
        <v>269</v>
      </c>
      <c r="D54" s="2" t="s">
        <v>277</v>
      </c>
      <c r="E54" s="16" t="s">
        <v>298</v>
      </c>
      <c r="F54" s="15" t="s">
        <v>127</v>
      </c>
      <c r="G54" s="12" t="s">
        <v>57</v>
      </c>
      <c r="H54" s="1" t="s">
        <v>124</v>
      </c>
      <c r="I54" s="18">
        <v>72.430000000000007</v>
      </c>
      <c r="J54" s="24">
        <v>2018</v>
      </c>
      <c r="K54" s="13" t="s">
        <v>58</v>
      </c>
      <c r="L54" s="13" t="s">
        <v>20</v>
      </c>
    </row>
    <row r="55" spans="1:12" ht="44.25" customHeight="1" x14ac:dyDescent="0.25">
      <c r="A55" s="2" t="s">
        <v>238</v>
      </c>
      <c r="B55" s="15" t="s">
        <v>52</v>
      </c>
      <c r="C55" s="15" t="s">
        <v>269</v>
      </c>
      <c r="D55" s="2" t="s">
        <v>277</v>
      </c>
      <c r="E55" s="16" t="s">
        <v>298</v>
      </c>
      <c r="F55" s="15" t="s">
        <v>130</v>
      </c>
      <c r="G55" s="3" t="s">
        <v>462</v>
      </c>
      <c r="H55" s="1" t="s">
        <v>464</v>
      </c>
      <c r="I55" s="14">
        <v>19.2</v>
      </c>
      <c r="J55" s="23">
        <v>2017</v>
      </c>
      <c r="K55" s="1" t="s">
        <v>463</v>
      </c>
      <c r="L55" s="13" t="s">
        <v>20</v>
      </c>
    </row>
    <row r="56" spans="1:12" ht="44.25" customHeight="1" x14ac:dyDescent="0.25">
      <c r="A56" s="2" t="s">
        <v>238</v>
      </c>
      <c r="B56" s="15" t="s">
        <v>52</v>
      </c>
      <c r="C56" s="15" t="s">
        <v>269</v>
      </c>
      <c r="D56" s="2" t="s">
        <v>277</v>
      </c>
      <c r="E56" s="16" t="s">
        <v>298</v>
      </c>
      <c r="F56" s="15" t="s">
        <v>129</v>
      </c>
      <c r="G56" s="12"/>
      <c r="H56" s="11"/>
      <c r="I56" s="14"/>
      <c r="J56" s="23"/>
      <c r="K56" s="11"/>
      <c r="L56" s="11"/>
    </row>
    <row r="57" spans="1:12" ht="44.25" customHeight="1" x14ac:dyDescent="0.25">
      <c r="A57" s="2" t="s">
        <v>297</v>
      </c>
      <c r="B57" s="15" t="s">
        <v>221</v>
      </c>
      <c r="C57" s="15" t="s">
        <v>270</v>
      </c>
      <c r="D57" s="2" t="s">
        <v>277</v>
      </c>
      <c r="E57" s="16" t="s">
        <v>298</v>
      </c>
      <c r="F57" s="15" t="s">
        <v>135</v>
      </c>
      <c r="G57" s="1" t="s">
        <v>146</v>
      </c>
      <c r="H57" s="2" t="s">
        <v>245</v>
      </c>
      <c r="I57" s="14">
        <v>46</v>
      </c>
      <c r="J57" s="23" t="s">
        <v>339</v>
      </c>
      <c r="K57" s="13" t="s">
        <v>16</v>
      </c>
      <c r="L57" s="13" t="s">
        <v>20</v>
      </c>
    </row>
    <row r="58" spans="1:12" ht="44.25" customHeight="1" x14ac:dyDescent="0.25">
      <c r="A58" s="2" t="s">
        <v>297</v>
      </c>
      <c r="B58" s="15" t="s">
        <v>221</v>
      </c>
      <c r="C58" s="15" t="s">
        <v>270</v>
      </c>
      <c r="D58" s="2" t="s">
        <v>277</v>
      </c>
      <c r="E58" s="16" t="s">
        <v>298</v>
      </c>
      <c r="F58" s="15" t="s">
        <v>136</v>
      </c>
      <c r="G58" s="1" t="s">
        <v>203</v>
      </c>
      <c r="H58" s="2" t="s">
        <v>147</v>
      </c>
      <c r="I58" s="10">
        <v>14</v>
      </c>
      <c r="J58" s="23" t="s">
        <v>340</v>
      </c>
      <c r="K58" s="2" t="s">
        <v>16</v>
      </c>
      <c r="L58" s="2" t="s">
        <v>204</v>
      </c>
    </row>
    <row r="59" spans="1:12" ht="44.25" customHeight="1" x14ac:dyDescent="0.25">
      <c r="A59" s="2" t="s">
        <v>297</v>
      </c>
      <c r="B59" s="15" t="s">
        <v>221</v>
      </c>
      <c r="C59" s="15" t="s">
        <v>270</v>
      </c>
      <c r="D59" s="2" t="s">
        <v>277</v>
      </c>
      <c r="E59" s="16" t="s">
        <v>298</v>
      </c>
      <c r="F59" s="15" t="s">
        <v>134</v>
      </c>
      <c r="G59" s="19" t="s">
        <v>14</v>
      </c>
      <c r="H59" s="1" t="s">
        <v>15</v>
      </c>
      <c r="I59" s="10">
        <v>9</v>
      </c>
      <c r="J59" s="23" t="s">
        <v>340</v>
      </c>
      <c r="K59" s="2" t="s">
        <v>16</v>
      </c>
      <c r="L59" s="2" t="s">
        <v>20</v>
      </c>
    </row>
    <row r="60" spans="1:12" ht="44.25" customHeight="1" x14ac:dyDescent="0.25">
      <c r="A60" s="2" t="s">
        <v>297</v>
      </c>
      <c r="B60" s="15" t="s">
        <v>221</v>
      </c>
      <c r="C60" s="15" t="s">
        <v>270</v>
      </c>
      <c r="D60" s="2" t="s">
        <v>277</v>
      </c>
      <c r="E60" s="16" t="s">
        <v>298</v>
      </c>
      <c r="F60" s="15" t="s">
        <v>134</v>
      </c>
      <c r="G60" s="19" t="s">
        <v>17</v>
      </c>
      <c r="H60" s="1" t="s">
        <v>18</v>
      </c>
      <c r="I60" s="10">
        <v>1</v>
      </c>
      <c r="J60" s="23" t="s">
        <v>340</v>
      </c>
      <c r="K60" s="2" t="s">
        <v>16</v>
      </c>
      <c r="L60" s="2" t="s">
        <v>20</v>
      </c>
    </row>
    <row r="61" spans="1:12" ht="44.25" customHeight="1" x14ac:dyDescent="0.25">
      <c r="A61" s="2" t="s">
        <v>297</v>
      </c>
      <c r="B61" s="15" t="s">
        <v>221</v>
      </c>
      <c r="C61" s="15" t="s">
        <v>270</v>
      </c>
      <c r="D61" s="2" t="s">
        <v>277</v>
      </c>
      <c r="E61" s="16" t="s">
        <v>298</v>
      </c>
      <c r="F61" s="15" t="s">
        <v>134</v>
      </c>
      <c r="G61" s="1" t="s">
        <v>141</v>
      </c>
      <c r="H61" s="2" t="s">
        <v>19</v>
      </c>
      <c r="I61" s="10">
        <v>46</v>
      </c>
      <c r="J61" s="23" t="s">
        <v>340</v>
      </c>
      <c r="K61" s="2" t="s">
        <v>16</v>
      </c>
      <c r="L61" s="2" t="s">
        <v>201</v>
      </c>
    </row>
    <row r="62" spans="1:12" ht="44.25" customHeight="1" x14ac:dyDescent="0.25">
      <c r="A62" s="2" t="s">
        <v>297</v>
      </c>
      <c r="B62" s="15" t="s">
        <v>221</v>
      </c>
      <c r="C62" s="15" t="s">
        <v>270</v>
      </c>
      <c r="D62" s="2" t="s">
        <v>277</v>
      </c>
      <c r="E62" s="16" t="s">
        <v>298</v>
      </c>
      <c r="F62" s="15" t="s">
        <v>134</v>
      </c>
      <c r="G62" s="1" t="s">
        <v>142</v>
      </c>
      <c r="H62" s="1" t="s">
        <v>21</v>
      </c>
      <c r="I62" s="10">
        <v>57</v>
      </c>
      <c r="J62" s="23" t="s">
        <v>340</v>
      </c>
      <c r="K62" s="2" t="s">
        <v>16</v>
      </c>
      <c r="L62" s="2" t="s">
        <v>201</v>
      </c>
    </row>
    <row r="63" spans="1:12" ht="44.25" customHeight="1" x14ac:dyDescent="0.25">
      <c r="A63" s="2" t="s">
        <v>297</v>
      </c>
      <c r="B63" s="15" t="s">
        <v>221</v>
      </c>
      <c r="C63" s="15" t="s">
        <v>270</v>
      </c>
      <c r="D63" s="2" t="s">
        <v>277</v>
      </c>
      <c r="E63" s="16" t="s">
        <v>298</v>
      </c>
      <c r="F63" s="15" t="s">
        <v>134</v>
      </c>
      <c r="G63" s="1" t="s">
        <v>140</v>
      </c>
      <c r="H63" s="2" t="s">
        <v>22</v>
      </c>
      <c r="I63" s="10">
        <v>8</v>
      </c>
      <c r="J63" s="23" t="s">
        <v>340</v>
      </c>
      <c r="K63" s="2" t="s">
        <v>16</v>
      </c>
      <c r="L63" s="2" t="s">
        <v>202</v>
      </c>
    </row>
    <row r="64" spans="1:12" ht="44.25" customHeight="1" x14ac:dyDescent="0.25">
      <c r="A64" s="2" t="s">
        <v>297</v>
      </c>
      <c r="B64" s="15" t="s">
        <v>221</v>
      </c>
      <c r="C64" s="15" t="s">
        <v>270</v>
      </c>
      <c r="D64" s="2" t="s">
        <v>277</v>
      </c>
      <c r="E64" s="16" t="s">
        <v>298</v>
      </c>
      <c r="F64" s="15" t="s">
        <v>299</v>
      </c>
      <c r="G64" s="1" t="s">
        <v>262</v>
      </c>
      <c r="H64" s="1" t="s">
        <v>263</v>
      </c>
      <c r="I64" s="10">
        <v>6.8</v>
      </c>
      <c r="J64" s="25">
        <v>2017</v>
      </c>
      <c r="K64" s="2" t="s">
        <v>10</v>
      </c>
      <c r="L64" s="2" t="s">
        <v>20</v>
      </c>
    </row>
    <row r="65" spans="1:12" ht="44.25" customHeight="1" x14ac:dyDescent="0.25">
      <c r="A65" s="2" t="s">
        <v>117</v>
      </c>
      <c r="B65" s="15" t="s">
        <v>223</v>
      </c>
      <c r="C65" s="15" t="s">
        <v>273</v>
      </c>
      <c r="D65" s="2" t="s">
        <v>277</v>
      </c>
      <c r="E65" s="16" t="s">
        <v>278</v>
      </c>
      <c r="F65" s="15" t="s">
        <v>295</v>
      </c>
      <c r="G65" s="12"/>
      <c r="H65" s="11"/>
      <c r="I65" s="14"/>
      <c r="J65" s="23"/>
      <c r="K65" s="11"/>
      <c r="L65" s="11"/>
    </row>
    <row r="66" spans="1:12" ht="44.25" customHeight="1" x14ac:dyDescent="0.25">
      <c r="A66" s="2" t="s">
        <v>117</v>
      </c>
      <c r="B66" s="15" t="s">
        <v>223</v>
      </c>
      <c r="C66" s="15" t="s">
        <v>269</v>
      </c>
      <c r="D66" s="2" t="s">
        <v>277</v>
      </c>
      <c r="E66" s="16" t="s">
        <v>278</v>
      </c>
      <c r="F66" s="15" t="s">
        <v>306</v>
      </c>
      <c r="G66" s="3" t="s">
        <v>63</v>
      </c>
      <c r="H66" s="1" t="s">
        <v>64</v>
      </c>
      <c r="I66" s="10">
        <v>3.8</v>
      </c>
      <c r="J66" s="25">
        <v>2017</v>
      </c>
      <c r="K66" s="2" t="s">
        <v>10</v>
      </c>
      <c r="L66" s="2" t="s">
        <v>20</v>
      </c>
    </row>
    <row r="67" spans="1:12" ht="44.25" customHeight="1" x14ac:dyDescent="0.25">
      <c r="A67" s="2" t="s">
        <v>117</v>
      </c>
      <c r="B67" s="15" t="s">
        <v>223</v>
      </c>
      <c r="C67" s="15" t="s">
        <v>273</v>
      </c>
      <c r="D67" s="2" t="s">
        <v>277</v>
      </c>
      <c r="E67" s="16" t="s">
        <v>278</v>
      </c>
      <c r="F67" s="15" t="s">
        <v>133</v>
      </c>
      <c r="G67" s="3" t="s">
        <v>32</v>
      </c>
      <c r="H67" s="1" t="s">
        <v>33</v>
      </c>
      <c r="I67" s="10">
        <v>3.22</v>
      </c>
      <c r="J67" s="25">
        <v>2018</v>
      </c>
      <c r="K67" s="2" t="s">
        <v>34</v>
      </c>
      <c r="L67" s="2" t="s">
        <v>4</v>
      </c>
    </row>
    <row r="68" spans="1:12" ht="44.25" customHeight="1" x14ac:dyDescent="0.25">
      <c r="A68" s="2" t="s">
        <v>233</v>
      </c>
      <c r="B68" s="15" t="s">
        <v>52</v>
      </c>
      <c r="C68" s="15" t="s">
        <v>269</v>
      </c>
      <c r="D68" s="2" t="s">
        <v>218</v>
      </c>
      <c r="E68" s="16" t="s">
        <v>197</v>
      </c>
      <c r="F68" s="15" t="s">
        <v>334</v>
      </c>
      <c r="G68" s="3" t="s">
        <v>63</v>
      </c>
      <c r="H68" s="1" t="s">
        <v>64</v>
      </c>
      <c r="I68" s="10">
        <v>3.8</v>
      </c>
      <c r="J68" s="25">
        <v>2017</v>
      </c>
      <c r="K68" s="2" t="s">
        <v>10</v>
      </c>
      <c r="L68" s="2" t="s">
        <v>20</v>
      </c>
    </row>
    <row r="69" spans="1:12" ht="44.25" customHeight="1" x14ac:dyDescent="0.25">
      <c r="A69" s="2" t="s">
        <v>233</v>
      </c>
      <c r="B69" s="15" t="s">
        <v>52</v>
      </c>
      <c r="C69" s="15" t="s">
        <v>269</v>
      </c>
      <c r="D69" s="2" t="s">
        <v>218</v>
      </c>
      <c r="E69" s="16" t="s">
        <v>197</v>
      </c>
      <c r="F69" s="15" t="s">
        <v>208</v>
      </c>
      <c r="G69" s="3" t="s">
        <v>63</v>
      </c>
      <c r="H69" s="1" t="s">
        <v>64</v>
      </c>
      <c r="I69" s="10">
        <v>3.8</v>
      </c>
      <c r="J69" s="25">
        <v>2017</v>
      </c>
      <c r="K69" s="2" t="s">
        <v>10</v>
      </c>
      <c r="L69" s="2" t="s">
        <v>20</v>
      </c>
    </row>
    <row r="70" spans="1:12" ht="44.25" customHeight="1" x14ac:dyDescent="0.25">
      <c r="A70" s="2" t="s">
        <v>233</v>
      </c>
      <c r="B70" s="15" t="s">
        <v>52</v>
      </c>
      <c r="C70" s="15" t="s">
        <v>269</v>
      </c>
      <c r="D70" s="2" t="s">
        <v>218</v>
      </c>
      <c r="E70" s="16" t="s">
        <v>197</v>
      </c>
      <c r="F70" s="15" t="s">
        <v>280</v>
      </c>
      <c r="G70" s="12"/>
      <c r="H70" s="11"/>
      <c r="I70" s="14"/>
      <c r="J70" s="23"/>
      <c r="K70" s="11"/>
      <c r="L70" s="11"/>
    </row>
    <row r="71" spans="1:12" ht="44.25" customHeight="1" x14ac:dyDescent="0.25">
      <c r="A71" s="2" t="s">
        <v>233</v>
      </c>
      <c r="B71" s="15" t="s">
        <v>67</v>
      </c>
      <c r="C71" s="15" t="s">
        <v>269</v>
      </c>
      <c r="D71" s="2" t="s">
        <v>218</v>
      </c>
      <c r="E71" s="16" t="s">
        <v>197</v>
      </c>
      <c r="F71" s="15" t="s">
        <v>138</v>
      </c>
      <c r="G71" s="3" t="s">
        <v>71</v>
      </c>
      <c r="H71" s="2" t="s">
        <v>72</v>
      </c>
      <c r="I71" s="18">
        <v>4.5999999999999996</v>
      </c>
      <c r="J71" s="24">
        <v>2016</v>
      </c>
      <c r="K71" s="13" t="s">
        <v>73</v>
      </c>
      <c r="L71" s="2" t="s">
        <v>74</v>
      </c>
    </row>
    <row r="72" spans="1:12" ht="44.25" customHeight="1" x14ac:dyDescent="0.25">
      <c r="A72" s="2" t="s">
        <v>233</v>
      </c>
      <c r="B72" s="15" t="s">
        <v>52</v>
      </c>
      <c r="C72" s="15" t="s">
        <v>269</v>
      </c>
      <c r="D72" s="2" t="s">
        <v>218</v>
      </c>
      <c r="E72" s="16" t="s">
        <v>197</v>
      </c>
      <c r="F72" s="15" t="s">
        <v>293</v>
      </c>
      <c r="G72" s="12"/>
      <c r="H72" s="11"/>
      <c r="I72" s="14"/>
      <c r="J72" s="23"/>
      <c r="K72" s="11"/>
      <c r="L72" s="11"/>
    </row>
    <row r="73" spans="1:12" ht="44.25" customHeight="1" x14ac:dyDescent="0.25">
      <c r="A73" s="2" t="s">
        <v>233</v>
      </c>
      <c r="B73" s="15" t="s">
        <v>67</v>
      </c>
      <c r="C73" s="15" t="s">
        <v>269</v>
      </c>
      <c r="D73" s="2" t="s">
        <v>218</v>
      </c>
      <c r="E73" s="16" t="s">
        <v>197</v>
      </c>
      <c r="F73" s="15" t="s">
        <v>317</v>
      </c>
      <c r="G73" s="3" t="s">
        <v>68</v>
      </c>
      <c r="H73" s="2" t="s">
        <v>69</v>
      </c>
      <c r="I73" s="18">
        <v>19.170000000000002</v>
      </c>
      <c r="J73" s="24">
        <v>2018</v>
      </c>
      <c r="K73" s="2" t="s">
        <v>70</v>
      </c>
      <c r="L73" s="13" t="s">
        <v>20</v>
      </c>
    </row>
    <row r="74" spans="1:12" ht="44.25" customHeight="1" x14ac:dyDescent="0.25">
      <c r="A74" s="2" t="s">
        <v>233</v>
      </c>
      <c r="B74" s="15" t="s">
        <v>52</v>
      </c>
      <c r="C74" s="15" t="s">
        <v>269</v>
      </c>
      <c r="D74" s="2" t="s">
        <v>218</v>
      </c>
      <c r="E74" s="16" t="s">
        <v>197</v>
      </c>
      <c r="F74" s="15" t="s">
        <v>323</v>
      </c>
      <c r="G74" s="12"/>
      <c r="H74" s="11"/>
      <c r="I74" s="14"/>
      <c r="J74" s="23"/>
      <c r="K74" s="11"/>
      <c r="L74" s="11"/>
    </row>
    <row r="75" spans="1:12" ht="44.25" customHeight="1" x14ac:dyDescent="0.25">
      <c r="A75" s="2" t="s">
        <v>241</v>
      </c>
      <c r="B75" s="15" t="s">
        <v>224</v>
      </c>
      <c r="C75" s="15" t="s">
        <v>273</v>
      </c>
      <c r="D75" s="2" t="s">
        <v>277</v>
      </c>
      <c r="E75" s="16" t="s">
        <v>278</v>
      </c>
      <c r="F75" s="15" t="s">
        <v>279</v>
      </c>
      <c r="G75" s="3" t="s">
        <v>210</v>
      </c>
      <c r="H75" s="1" t="s">
        <v>211</v>
      </c>
      <c r="I75" s="10">
        <v>36661</v>
      </c>
      <c r="J75" s="25">
        <v>2019</v>
      </c>
      <c r="K75" s="1" t="s">
        <v>212</v>
      </c>
      <c r="L75" s="1" t="s">
        <v>4</v>
      </c>
    </row>
    <row r="76" spans="1:12" ht="44.25" customHeight="1" x14ac:dyDescent="0.25">
      <c r="A76" s="2" t="s">
        <v>241</v>
      </c>
      <c r="B76" s="15" t="s">
        <v>224</v>
      </c>
      <c r="C76" s="15" t="s">
        <v>273</v>
      </c>
      <c r="D76" s="2" t="s">
        <v>277</v>
      </c>
      <c r="E76" s="16" t="s">
        <v>278</v>
      </c>
      <c r="F76" s="15" t="s">
        <v>301</v>
      </c>
      <c r="G76" s="3" t="s">
        <v>230</v>
      </c>
      <c r="H76" s="2" t="s">
        <v>231</v>
      </c>
      <c r="I76" s="21">
        <v>2796</v>
      </c>
      <c r="J76" s="26">
        <v>2019</v>
      </c>
      <c r="K76" s="2" t="s">
        <v>31</v>
      </c>
      <c r="L76" s="2" t="s">
        <v>20</v>
      </c>
    </row>
    <row r="77" spans="1:12" ht="44.25" customHeight="1" x14ac:dyDescent="0.25">
      <c r="A77" s="2" t="s">
        <v>241</v>
      </c>
      <c r="B77" s="15" t="s">
        <v>224</v>
      </c>
      <c r="C77" s="15" t="s">
        <v>273</v>
      </c>
      <c r="D77" s="2" t="s">
        <v>277</v>
      </c>
      <c r="E77" s="16" t="s">
        <v>278</v>
      </c>
      <c r="F77" s="15" t="s">
        <v>35</v>
      </c>
      <c r="G77" s="3" t="s">
        <v>153</v>
      </c>
      <c r="H77" s="2" t="s">
        <v>154</v>
      </c>
      <c r="I77" s="21">
        <v>333.75923644003024</v>
      </c>
      <c r="J77" s="26">
        <v>2019</v>
      </c>
      <c r="K77" s="2" t="s">
        <v>31</v>
      </c>
      <c r="L77" s="2" t="s">
        <v>20</v>
      </c>
    </row>
  </sheetData>
  <autoFilter ref="A1:L77" xr:uid="{00000000-0009-0000-0000-000000000000}">
    <sortState xmlns:xlrd2="http://schemas.microsoft.com/office/spreadsheetml/2017/richdata2" ref="A2:L77">
      <sortCondition ref="A2:A77"/>
      <sortCondition ref="D2:D77"/>
      <sortCondition ref="E2:E77"/>
    </sortState>
  </autoFilter>
  <dataValidations count="2">
    <dataValidation type="list" allowBlank="1" showInputMessage="1" showErrorMessage="1" sqref="D55:E55 D15:E15 D18:E19 E21" xr:uid="{00000000-0002-0000-0000-000000000000}">
      <formula1>LINEA</formula1>
    </dataValidation>
    <dataValidation type="list" allowBlank="1" showInputMessage="1" showErrorMessage="1" sqref="A15 A18:A19 A21 A55" xr:uid="{00000000-0002-0000-0000-000001000000}">
      <formula1>SECTOR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A8DB-9451-401E-81B0-8D1C90B86A55}">
  <dimension ref="A1:BL2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5" sqref="H5"/>
    </sheetView>
  </sheetViews>
  <sheetFormatPr baseColWidth="10" defaultRowHeight="15" x14ac:dyDescent="0.25"/>
  <cols>
    <col min="1" max="1" width="9.28515625" style="17" bestFit="1" customWidth="1"/>
    <col min="2" max="2" width="17.42578125" style="17" bestFit="1" customWidth="1"/>
    <col min="3" max="4" width="12" style="17" customWidth="1"/>
    <col min="5" max="5" width="10.5703125" style="17" customWidth="1"/>
    <col min="6" max="6" width="9.5703125" style="17" bestFit="1" customWidth="1"/>
    <col min="7" max="7" width="11.42578125" style="17" bestFit="1" customWidth="1"/>
    <col min="8" max="8" width="10.5703125" style="17" bestFit="1" customWidth="1"/>
    <col min="9" max="9" width="15.7109375" style="17" bestFit="1" customWidth="1"/>
    <col min="10" max="20" width="10.5703125" style="17" customWidth="1"/>
    <col min="21" max="21" width="9.28515625" style="17" customWidth="1"/>
    <col min="22" max="30" width="10.5703125" style="17" customWidth="1"/>
    <col min="31" max="31" width="11" style="17" customWidth="1"/>
    <col min="32" max="41" width="10.5703125" style="17" customWidth="1"/>
    <col min="42" max="16384" width="11.42578125" style="17"/>
  </cols>
  <sheetData>
    <row r="1" spans="1:64" s="67" customFormat="1" ht="165.75" x14ac:dyDescent="0.25">
      <c r="A1" s="27" t="s">
        <v>115</v>
      </c>
      <c r="B1" s="27" t="s">
        <v>114</v>
      </c>
      <c r="C1" s="27" t="s">
        <v>125</v>
      </c>
      <c r="D1" s="66" t="s">
        <v>341</v>
      </c>
      <c r="E1" s="66" t="s">
        <v>113</v>
      </c>
      <c r="F1" s="66" t="s">
        <v>112</v>
      </c>
      <c r="G1" s="66" t="s">
        <v>111</v>
      </c>
      <c r="H1" s="66" t="s">
        <v>110</v>
      </c>
      <c r="I1" s="66" t="s">
        <v>109</v>
      </c>
      <c r="J1" s="66" t="s">
        <v>205</v>
      </c>
      <c r="K1" s="66" t="s">
        <v>104</v>
      </c>
      <c r="L1" s="66" t="s">
        <v>199</v>
      </c>
      <c r="M1" s="66" t="s">
        <v>200</v>
      </c>
      <c r="N1" s="66" t="s">
        <v>247</v>
      </c>
      <c r="O1" s="66" t="s">
        <v>166</v>
      </c>
      <c r="P1" s="66" t="s">
        <v>167</v>
      </c>
      <c r="Q1" s="66" t="s">
        <v>164</v>
      </c>
      <c r="R1" s="66" t="s">
        <v>180</v>
      </c>
      <c r="S1" s="66" t="s">
        <v>165</v>
      </c>
      <c r="T1" s="66" t="s">
        <v>162</v>
      </c>
      <c r="U1" s="66" t="s">
        <v>126</v>
      </c>
      <c r="V1" s="66" t="s">
        <v>108</v>
      </c>
      <c r="W1" s="66" t="s">
        <v>107</v>
      </c>
      <c r="X1" s="66" t="s">
        <v>106</v>
      </c>
      <c r="Y1" s="66" t="s">
        <v>143</v>
      </c>
      <c r="Z1" s="66" t="s">
        <v>144</v>
      </c>
      <c r="AA1" s="66" t="s">
        <v>265</v>
      </c>
      <c r="AB1" s="66" t="s">
        <v>264</v>
      </c>
      <c r="AC1" s="66" t="s">
        <v>261</v>
      </c>
      <c r="AD1" s="66" t="s">
        <v>266</v>
      </c>
      <c r="AE1" s="66" t="s">
        <v>149</v>
      </c>
      <c r="AF1" s="66" t="s">
        <v>105</v>
      </c>
      <c r="AG1" s="66" t="s">
        <v>163</v>
      </c>
      <c r="AH1" s="66" t="s">
        <v>251</v>
      </c>
      <c r="AI1" s="66" t="s">
        <v>252</v>
      </c>
      <c r="AJ1" s="66" t="s">
        <v>232</v>
      </c>
      <c r="AK1" s="66" t="s">
        <v>253</v>
      </c>
      <c r="AL1" s="66" t="s">
        <v>260</v>
      </c>
      <c r="AM1" s="66" t="s">
        <v>254</v>
      </c>
      <c r="AN1" s="66" t="s">
        <v>209</v>
      </c>
      <c r="AO1" s="66" t="s">
        <v>215</v>
      </c>
      <c r="AP1" s="66" t="s">
        <v>103</v>
      </c>
      <c r="AQ1" s="66" t="s">
        <v>188</v>
      </c>
      <c r="AR1" s="66" t="s">
        <v>338</v>
      </c>
      <c r="AS1" s="66" t="s">
        <v>186</v>
      </c>
      <c r="AT1" s="66" t="s">
        <v>248</v>
      </c>
      <c r="AU1" s="66" t="s">
        <v>98</v>
      </c>
      <c r="AV1" s="66" t="s">
        <v>102</v>
      </c>
      <c r="AW1" s="66" t="s">
        <v>101</v>
      </c>
      <c r="AX1" s="66" t="s">
        <v>150</v>
      </c>
      <c r="AY1" s="66" t="s">
        <v>249</v>
      </c>
      <c r="AZ1" s="66" t="s">
        <v>274</v>
      </c>
      <c r="BA1" s="66" t="s">
        <v>100</v>
      </c>
      <c r="BB1" s="66" t="s">
        <v>97</v>
      </c>
      <c r="BC1" s="66" t="s">
        <v>258</v>
      </c>
      <c r="BD1" s="66" t="s">
        <v>160</v>
      </c>
      <c r="BE1" s="66" t="s">
        <v>161</v>
      </c>
      <c r="BF1" s="66" t="s">
        <v>157</v>
      </c>
      <c r="BG1" s="66" t="s">
        <v>99</v>
      </c>
      <c r="BH1" s="66" t="s">
        <v>250</v>
      </c>
      <c r="BI1" s="66" t="s">
        <v>454</v>
      </c>
      <c r="BJ1" s="66" t="s">
        <v>456</v>
      </c>
      <c r="BK1" s="66" t="s">
        <v>461</v>
      </c>
      <c r="BL1" s="66" t="s">
        <v>465</v>
      </c>
    </row>
    <row r="2" spans="1:64" x14ac:dyDescent="0.25">
      <c r="A2" s="28">
        <v>1</v>
      </c>
      <c r="B2" s="28" t="s">
        <v>96</v>
      </c>
      <c r="C2" s="6">
        <v>476931</v>
      </c>
      <c r="D2" s="8">
        <v>139.4655172413793</v>
      </c>
      <c r="E2" s="4">
        <v>6520.1</v>
      </c>
      <c r="F2" s="4">
        <v>3364</v>
      </c>
      <c r="G2" s="4">
        <v>290.7</v>
      </c>
      <c r="H2" s="4">
        <v>2865.4</v>
      </c>
      <c r="I2" s="35">
        <v>39047750000</v>
      </c>
      <c r="J2" s="35">
        <v>82001.390218906978</v>
      </c>
      <c r="K2" s="4">
        <v>2.6</v>
      </c>
      <c r="L2" s="4">
        <v>88.272717984489475</v>
      </c>
      <c r="M2" s="4">
        <v>50.076493084734729</v>
      </c>
      <c r="N2" s="34">
        <v>37.200000000000003</v>
      </c>
      <c r="O2" s="5">
        <v>0.81880681927386645</v>
      </c>
      <c r="P2" s="5">
        <v>3.0182483700329521</v>
      </c>
      <c r="Q2" s="5">
        <v>15.674749765622165</v>
      </c>
      <c r="R2" s="5">
        <v>8.6437670444474346</v>
      </c>
      <c r="S2" s="5">
        <v>9.4796812034314204</v>
      </c>
      <c r="T2" s="5">
        <v>18.039038057835267</v>
      </c>
      <c r="U2" s="8">
        <v>12.76595744680851</v>
      </c>
      <c r="V2" s="8">
        <v>36</v>
      </c>
      <c r="W2" s="8">
        <v>52</v>
      </c>
      <c r="X2" s="8">
        <v>3</v>
      </c>
      <c r="Y2" s="8">
        <v>0</v>
      </c>
      <c r="Z2" s="8">
        <v>3.4284260473717501</v>
      </c>
      <c r="AA2" s="4">
        <v>0.2</v>
      </c>
      <c r="AB2" s="4">
        <v>12.2</v>
      </c>
      <c r="AC2" s="4">
        <v>6.8</v>
      </c>
      <c r="AD2" s="4">
        <v>19.2</v>
      </c>
      <c r="AE2" s="40">
        <v>42.884056907967199</v>
      </c>
      <c r="AF2" s="41">
        <v>3.9207648303048188</v>
      </c>
      <c r="AG2" s="5">
        <v>34.576592968451358</v>
      </c>
      <c r="AH2" s="42">
        <v>333.27453253364246</v>
      </c>
      <c r="AI2" s="42">
        <v>60.270819683147685</v>
      </c>
      <c r="AJ2" s="43">
        <v>3889.8829024074726</v>
      </c>
      <c r="AK2" s="42">
        <v>189.84258185911327</v>
      </c>
      <c r="AL2" s="42">
        <v>2.36</v>
      </c>
      <c r="AM2" s="43">
        <v>4407.7499453992568</v>
      </c>
      <c r="AN2" s="43">
        <v>34973</v>
      </c>
      <c r="AO2" s="43">
        <v>5416</v>
      </c>
      <c r="AP2" s="42">
        <v>0.24539711229809746</v>
      </c>
      <c r="AQ2" s="42">
        <v>44.4</v>
      </c>
      <c r="AR2" s="44">
        <v>1.0998810939357907E-2</v>
      </c>
      <c r="AS2" s="42">
        <v>1.6</v>
      </c>
      <c r="AT2" s="42">
        <v>3</v>
      </c>
      <c r="AU2" s="42">
        <v>14.6</v>
      </c>
      <c r="AV2" s="5">
        <v>1.9017013232514177</v>
      </c>
      <c r="AW2" s="45">
        <v>60</v>
      </c>
      <c r="AX2" s="45">
        <v>148</v>
      </c>
      <c r="AY2" s="42">
        <v>87.388209527285994</v>
      </c>
      <c r="AZ2" s="8">
        <v>11198</v>
      </c>
      <c r="BA2" s="33">
        <v>7.28</v>
      </c>
      <c r="BB2" s="42">
        <v>4</v>
      </c>
      <c r="BC2" s="42">
        <v>2.8966287429329239E-2</v>
      </c>
      <c r="BD2" s="42">
        <v>56.6</v>
      </c>
      <c r="BE2" s="42">
        <v>24.528301886792452</v>
      </c>
      <c r="BF2" s="42">
        <v>11.32</v>
      </c>
      <c r="BG2" s="42">
        <v>13.912855910267472</v>
      </c>
      <c r="BH2" s="42">
        <v>2.9</v>
      </c>
      <c r="BI2" s="42">
        <v>2.1997621878715814E-2</v>
      </c>
      <c r="BJ2" s="43">
        <v>67740.857142857145</v>
      </c>
      <c r="BK2" s="68">
        <v>18.347159936625097</v>
      </c>
      <c r="BL2" s="68">
        <v>44</v>
      </c>
    </row>
    <row r="3" spans="1:64" x14ac:dyDescent="0.25">
      <c r="A3" s="28">
        <v>2</v>
      </c>
      <c r="B3" s="28" t="s">
        <v>95</v>
      </c>
      <c r="C3" s="6">
        <v>125294</v>
      </c>
      <c r="D3" s="8">
        <v>112.93369913123</v>
      </c>
      <c r="E3" s="4">
        <v>3800.9</v>
      </c>
      <c r="F3" s="4">
        <v>1093.5</v>
      </c>
      <c r="G3" s="4">
        <v>0</v>
      </c>
      <c r="H3" s="4">
        <v>2707.4</v>
      </c>
      <c r="I3" s="35">
        <v>18096766000</v>
      </c>
      <c r="J3" s="35">
        <v>143910.66401590456</v>
      </c>
      <c r="K3" s="4">
        <v>2.2000000000000002</v>
      </c>
      <c r="L3" s="4">
        <v>90.686779461144013</v>
      </c>
      <c r="M3" s="4">
        <v>57.156359184485694</v>
      </c>
      <c r="N3" s="34">
        <v>31.1</v>
      </c>
      <c r="O3" s="5">
        <v>2.2276446663713605</v>
      </c>
      <c r="P3" s="5">
        <v>3.5734611202834943</v>
      </c>
      <c r="Q3" s="5">
        <v>25.32745942898562</v>
      </c>
      <c r="R3" s="5">
        <v>16.822526476865459</v>
      </c>
      <c r="S3" s="5">
        <v>20.270188861595457</v>
      </c>
      <c r="T3" s="5">
        <v>20.571666733781662</v>
      </c>
      <c r="U3" s="8">
        <v>12.5</v>
      </c>
      <c r="V3" s="8">
        <v>37</v>
      </c>
      <c r="W3" s="8">
        <v>43</v>
      </c>
      <c r="X3" s="8">
        <v>11</v>
      </c>
      <c r="Y3" s="8">
        <v>0</v>
      </c>
      <c r="Z3" s="8">
        <v>2.3652530819649504</v>
      </c>
      <c r="AA3" s="4">
        <v>0.1</v>
      </c>
      <c r="AB3" s="4">
        <v>20.7</v>
      </c>
      <c r="AC3" s="4">
        <v>5.8</v>
      </c>
      <c r="AD3" s="4">
        <v>26.6</v>
      </c>
      <c r="AE3" s="40">
        <v>45.156499814084903</v>
      </c>
      <c r="AF3" s="41">
        <v>3.271919089805408</v>
      </c>
      <c r="AG3" s="5">
        <v>31.594209318245881</v>
      </c>
      <c r="AH3" s="42">
        <v>359.44333996023857</v>
      </c>
      <c r="AI3" s="42">
        <v>105.76540755467197</v>
      </c>
      <c r="AJ3" s="43">
        <v>18125.646123260438</v>
      </c>
      <c r="AK3" s="42">
        <v>487.47514910536779</v>
      </c>
      <c r="AL3" s="42">
        <v>0</v>
      </c>
      <c r="AM3" s="43">
        <v>16854.87077534791</v>
      </c>
      <c r="AN3" s="43">
        <v>33341</v>
      </c>
      <c r="AO3" s="43">
        <v>1913</v>
      </c>
      <c r="AP3" s="42">
        <v>0.44817115140129399</v>
      </c>
      <c r="AQ3" s="42">
        <v>66.099999999999994</v>
      </c>
      <c r="AR3" s="44">
        <v>1.2802926383173296E-2</v>
      </c>
      <c r="AS3" s="42">
        <v>0</v>
      </c>
      <c r="AT3" s="42">
        <v>0</v>
      </c>
      <c r="AU3" s="42">
        <v>14.9</v>
      </c>
      <c r="AV3" s="5">
        <v>2.4511278195488724</v>
      </c>
      <c r="AW3" s="45">
        <v>50</v>
      </c>
      <c r="AX3" s="45">
        <v>8</v>
      </c>
      <c r="AY3" s="42">
        <v>82.943469785575047</v>
      </c>
      <c r="AZ3" s="8">
        <v>1488</v>
      </c>
      <c r="BA3" s="33">
        <v>6.96</v>
      </c>
      <c r="BB3" s="42">
        <v>4.4000000000000004</v>
      </c>
      <c r="BC3" s="42">
        <v>1.8837260840658933E-2</v>
      </c>
      <c r="BD3" s="42">
        <v>16.13</v>
      </c>
      <c r="BE3" s="42">
        <v>33.333333333333329</v>
      </c>
      <c r="BF3" s="42">
        <v>52.69</v>
      </c>
      <c r="BG3" s="42">
        <v>12.323140118667274</v>
      </c>
      <c r="BH3" s="42">
        <v>4.5999999999999996</v>
      </c>
      <c r="BI3" s="42">
        <v>4.9382716049382713E-2</v>
      </c>
      <c r="BJ3" s="43">
        <v>63295.5</v>
      </c>
      <c r="BK3" s="68">
        <v>20.896841143970413</v>
      </c>
      <c r="BL3" s="68">
        <v>87</v>
      </c>
    </row>
    <row r="4" spans="1:64" x14ac:dyDescent="0.25">
      <c r="A4" s="28">
        <v>3</v>
      </c>
      <c r="B4" s="28" t="s">
        <v>94</v>
      </c>
      <c r="C4" s="6">
        <v>91111</v>
      </c>
      <c r="D4" s="8">
        <v>135.36076143690514</v>
      </c>
      <c r="E4" s="4">
        <v>4517</v>
      </c>
      <c r="F4" s="4">
        <v>651.4</v>
      </c>
      <c r="G4" s="4">
        <v>0</v>
      </c>
      <c r="H4" s="4">
        <v>3865.6</v>
      </c>
      <c r="I4" s="35">
        <v>27944830000</v>
      </c>
      <c r="J4" s="35">
        <v>302138.9339388042</v>
      </c>
      <c r="K4" s="4">
        <v>6.6</v>
      </c>
      <c r="L4" s="4">
        <v>81.315988923200138</v>
      </c>
      <c r="M4" s="4">
        <v>67.386550627995845</v>
      </c>
      <c r="N4" s="34">
        <v>50.2</v>
      </c>
      <c r="O4" s="5">
        <v>1.0345022036237368</v>
      </c>
      <c r="P4" s="5">
        <v>1.9143669589992431</v>
      </c>
      <c r="Q4" s="5">
        <v>8.7358945822018441</v>
      </c>
      <c r="R4" s="5">
        <v>6.6339569514312426</v>
      </c>
      <c r="S4" s="5">
        <v>6.8071217112585138</v>
      </c>
      <c r="T4" s="5">
        <v>11.935304723322798</v>
      </c>
      <c r="U4" s="8">
        <v>14.814814814814815</v>
      </c>
      <c r="V4" s="8">
        <v>45</v>
      </c>
      <c r="W4" s="8">
        <v>54</v>
      </c>
      <c r="X4" s="8">
        <v>4</v>
      </c>
      <c r="Y4" s="8">
        <v>0.30313880100019314</v>
      </c>
      <c r="Z4" s="8">
        <v>2.169995567514031</v>
      </c>
      <c r="AA4" s="4">
        <v>0.2</v>
      </c>
      <c r="AB4" s="4">
        <v>31.9</v>
      </c>
      <c r="AC4" s="4">
        <v>2.9</v>
      </c>
      <c r="AD4" s="4">
        <v>35</v>
      </c>
      <c r="AE4" s="40">
        <v>60.791479368990906</v>
      </c>
      <c r="AF4" s="41">
        <v>2.4034706166172342</v>
      </c>
      <c r="AG4" s="5">
        <v>23.739827716689664</v>
      </c>
      <c r="AH4" s="42">
        <v>620.60763325764947</v>
      </c>
      <c r="AI4" s="42">
        <v>175.15407071034704</v>
      </c>
      <c r="AJ4" s="43">
        <v>14506.433127905719</v>
      </c>
      <c r="AK4" s="42">
        <v>920.09947021299593</v>
      </c>
      <c r="AL4" s="42">
        <v>10.77</v>
      </c>
      <c r="AM4" s="43">
        <v>53882.581900746023</v>
      </c>
      <c r="AN4" s="43" t="s">
        <v>5</v>
      </c>
      <c r="AO4" s="43">
        <v>3188</v>
      </c>
      <c r="AP4" s="42">
        <v>0.66551364347766917</v>
      </c>
      <c r="AQ4" s="42">
        <v>85.1</v>
      </c>
      <c r="AR4" s="44">
        <v>3.0703101013202335E-2</v>
      </c>
      <c r="AS4" s="42">
        <v>0</v>
      </c>
      <c r="AT4" s="42">
        <v>1</v>
      </c>
      <c r="AU4" s="42">
        <v>11.2</v>
      </c>
      <c r="AV4" s="5">
        <v>2.1350174491549549</v>
      </c>
      <c r="AW4" s="45">
        <v>23.08</v>
      </c>
      <c r="AX4" s="45">
        <v>38</v>
      </c>
      <c r="AY4" s="42">
        <v>60.952380952380956</v>
      </c>
      <c r="AZ4" s="8">
        <v>3515</v>
      </c>
      <c r="BA4" s="33">
        <v>20.03</v>
      </c>
      <c r="BB4" s="42">
        <v>4.7</v>
      </c>
      <c r="BC4" s="42">
        <v>0.10114859271523179</v>
      </c>
      <c r="BD4" s="42">
        <v>4.63</v>
      </c>
      <c r="BE4" s="42">
        <v>8.3333333333333321</v>
      </c>
      <c r="BF4" s="42">
        <v>83.33</v>
      </c>
      <c r="BG4" s="42">
        <v>37.24308453098439</v>
      </c>
      <c r="BH4" s="42">
        <v>7.5</v>
      </c>
      <c r="BI4" s="42">
        <v>6.140620202640467E-2</v>
      </c>
      <c r="BJ4" s="43">
        <v>3282.7931034482758</v>
      </c>
      <c r="BK4" s="68">
        <v>17.853090331726914</v>
      </c>
      <c r="BL4" s="68">
        <v>73</v>
      </c>
    </row>
    <row r="5" spans="1:64" x14ac:dyDescent="0.25">
      <c r="A5" s="28">
        <v>4</v>
      </c>
      <c r="B5" s="28" t="s">
        <v>93</v>
      </c>
      <c r="C5" s="6">
        <v>387560</v>
      </c>
      <c r="D5" s="8">
        <v>236.71413663986252</v>
      </c>
      <c r="E5" s="4">
        <v>4909.7999999999993</v>
      </c>
      <c r="F5" s="4">
        <v>1629.1</v>
      </c>
      <c r="G5" s="4">
        <v>0</v>
      </c>
      <c r="H5" s="4">
        <v>3280.7</v>
      </c>
      <c r="I5" s="35">
        <v>66737057000</v>
      </c>
      <c r="J5" s="35">
        <v>171144.79477875086</v>
      </c>
      <c r="K5" s="4">
        <v>7.8</v>
      </c>
      <c r="L5" s="4">
        <v>78.204289059842637</v>
      </c>
      <c r="M5" s="4">
        <v>57.916246680915862</v>
      </c>
      <c r="N5" s="34">
        <v>58.7</v>
      </c>
      <c r="O5" s="5">
        <v>0.52575666171678415</v>
      </c>
      <c r="P5" s="5">
        <v>1.504894454069216</v>
      </c>
      <c r="Q5" s="5">
        <v>3.1344898527409972</v>
      </c>
      <c r="R5" s="5">
        <v>3.6263075939446443</v>
      </c>
      <c r="S5" s="5">
        <v>2.1348278369013736</v>
      </c>
      <c r="T5" s="5">
        <v>7.8689853772222902</v>
      </c>
      <c r="U5" s="8">
        <v>7.8947368421052628</v>
      </c>
      <c r="V5" s="8">
        <v>50</v>
      </c>
      <c r="W5" s="8">
        <v>53</v>
      </c>
      <c r="X5" s="8">
        <v>2</v>
      </c>
      <c r="Y5" s="8">
        <v>1.8842915648274883</v>
      </c>
      <c r="Z5" s="8">
        <v>6.2273408673911623</v>
      </c>
      <c r="AA5" s="4">
        <v>0.2</v>
      </c>
      <c r="AB5" s="4">
        <v>11.9</v>
      </c>
      <c r="AC5" s="4">
        <v>1.5</v>
      </c>
      <c r="AD5" s="4">
        <v>13.6</v>
      </c>
      <c r="AE5" s="40">
        <v>52.547815816674579</v>
      </c>
      <c r="AF5" s="41">
        <v>2.1731510818215645</v>
      </c>
      <c r="AG5" s="5">
        <v>24.624102833807697</v>
      </c>
      <c r="AH5" s="42">
        <v>657.5286258318481</v>
      </c>
      <c r="AI5" s="42">
        <v>97.449640333893242</v>
      </c>
      <c r="AJ5" s="43">
        <v>1441.485337675826</v>
      </c>
      <c r="AK5" s="42">
        <v>361.0765620792676</v>
      </c>
      <c r="AL5" s="42">
        <v>2.48</v>
      </c>
      <c r="AM5" s="43">
        <v>4398.8254753875544</v>
      </c>
      <c r="AN5" s="43">
        <v>25970</v>
      </c>
      <c r="AO5" s="43">
        <v>15448</v>
      </c>
      <c r="AP5" s="42">
        <v>0.16126556215656937</v>
      </c>
      <c r="AQ5" s="42">
        <v>66.7</v>
      </c>
      <c r="AR5" s="44">
        <v>1.5345896507273955E-2</v>
      </c>
      <c r="AS5" s="42">
        <v>0</v>
      </c>
      <c r="AT5" s="42">
        <v>1</v>
      </c>
      <c r="AU5" s="42">
        <v>9</v>
      </c>
      <c r="AV5" s="5">
        <v>2.1997256950868875</v>
      </c>
      <c r="AW5" s="45">
        <v>41.07</v>
      </c>
      <c r="AX5" s="45">
        <v>476</v>
      </c>
      <c r="AY5" s="42">
        <v>75.719915125795694</v>
      </c>
      <c r="AZ5" s="8">
        <v>20903</v>
      </c>
      <c r="BA5" s="33">
        <v>17.61</v>
      </c>
      <c r="BB5" s="42">
        <v>4</v>
      </c>
      <c r="BC5" s="42">
        <v>2.103209680860792E-2</v>
      </c>
      <c r="BD5" s="42">
        <v>15.56</v>
      </c>
      <c r="BE5" s="42">
        <v>15.555555555555555</v>
      </c>
      <c r="BF5" s="42">
        <v>68.89</v>
      </c>
      <c r="BG5" s="42">
        <v>26.361452215696744</v>
      </c>
      <c r="BH5" s="42">
        <v>5.9</v>
      </c>
      <c r="BI5" s="42">
        <v>3.6830151617457493E-2</v>
      </c>
      <c r="BJ5" s="43">
        <v>20755.684210526317</v>
      </c>
      <c r="BK5" s="68">
        <v>19.265775338959902</v>
      </c>
      <c r="BL5" s="68">
        <v>5</v>
      </c>
    </row>
    <row r="6" spans="1:64" x14ac:dyDescent="0.25">
      <c r="A6" s="28">
        <v>5</v>
      </c>
      <c r="B6" s="28" t="s">
        <v>92</v>
      </c>
      <c r="C6" s="6">
        <v>348332</v>
      </c>
      <c r="D6" s="8">
        <v>161.87541575596313</v>
      </c>
      <c r="E6" s="4">
        <v>21506.6</v>
      </c>
      <c r="F6" s="4">
        <v>2104.6</v>
      </c>
      <c r="G6" s="4">
        <v>901.9</v>
      </c>
      <c r="H6" s="4">
        <v>18500.099999999999</v>
      </c>
      <c r="I6" s="35">
        <v>63483203000</v>
      </c>
      <c r="J6" s="35">
        <v>183642.531292578</v>
      </c>
      <c r="K6" s="4">
        <v>10.9</v>
      </c>
      <c r="L6" s="4">
        <v>61.607441746216111</v>
      </c>
      <c r="M6" s="4">
        <v>49.557240372084294</v>
      </c>
      <c r="N6" s="34">
        <v>61.8</v>
      </c>
      <c r="O6" s="5">
        <v>0.53871997041072728</v>
      </c>
      <c r="P6" s="5">
        <v>1.5798020923842848</v>
      </c>
      <c r="Q6" s="5">
        <v>2.9829600427400602</v>
      </c>
      <c r="R6" s="5">
        <v>4.7479598666134377</v>
      </c>
      <c r="S6" s="5">
        <v>1.89279172439706</v>
      </c>
      <c r="T6" s="5">
        <v>8.2372777869102691</v>
      </c>
      <c r="U6" s="8">
        <v>2.3255813953488373</v>
      </c>
      <c r="V6" s="8">
        <v>23</v>
      </c>
      <c r="W6" s="8">
        <v>63</v>
      </c>
      <c r="X6" s="8">
        <v>9</v>
      </c>
      <c r="Y6" s="8">
        <v>6.5276102158519258</v>
      </c>
      <c r="Z6" s="8">
        <v>42.510048529743294</v>
      </c>
      <c r="AA6" s="4">
        <v>0.1</v>
      </c>
      <c r="AB6" s="4">
        <v>13.6</v>
      </c>
      <c r="AC6" s="4">
        <v>1.4</v>
      </c>
      <c r="AD6" s="4">
        <v>15.1</v>
      </c>
      <c r="AE6" s="40">
        <v>49.024582984868793</v>
      </c>
      <c r="AF6" s="41">
        <v>2.568718497151393</v>
      </c>
      <c r="AG6" s="5">
        <v>20.955002583190474</v>
      </c>
      <c r="AH6" s="42">
        <v>625.12836682682985</v>
      </c>
      <c r="AI6" s="42">
        <v>123.23215375670038</v>
      </c>
      <c r="AJ6" s="43">
        <v>1363.0749025858502</v>
      </c>
      <c r="AK6" s="42">
        <v>428.70904194232389</v>
      </c>
      <c r="AL6" s="42">
        <v>3.42</v>
      </c>
      <c r="AM6" s="43">
        <v>6391.0046313304729</v>
      </c>
      <c r="AN6" s="43">
        <v>36246</v>
      </c>
      <c r="AO6" s="43">
        <v>15969</v>
      </c>
      <c r="AP6" s="42">
        <v>0.2605970946598451</v>
      </c>
      <c r="AQ6" s="42">
        <v>82.8</v>
      </c>
      <c r="AR6" s="44">
        <v>8.5526940986410723E-3</v>
      </c>
      <c r="AS6" s="42">
        <v>0.9</v>
      </c>
      <c r="AT6" s="42">
        <v>2</v>
      </c>
      <c r="AU6" s="42">
        <v>13.3</v>
      </c>
      <c r="AV6" s="5">
        <v>4.6902862805027992</v>
      </c>
      <c r="AW6" s="45">
        <v>33.33</v>
      </c>
      <c r="AX6" s="45">
        <v>235</v>
      </c>
      <c r="AY6" s="42">
        <v>84.382603406326027</v>
      </c>
      <c r="AZ6" s="8">
        <v>24128</v>
      </c>
      <c r="BA6" s="33">
        <v>31.17</v>
      </c>
      <c r="BB6" s="42">
        <v>3.7</v>
      </c>
      <c r="BC6" s="42">
        <v>0.10653996464883975</v>
      </c>
      <c r="BD6" s="42">
        <v>80.650000000000006</v>
      </c>
      <c r="BE6" s="42">
        <v>3.9663461538461537</v>
      </c>
      <c r="BF6" s="42">
        <v>27.16</v>
      </c>
      <c r="BG6" s="42">
        <v>31.645569620253166</v>
      </c>
      <c r="BH6" s="42">
        <v>3.8</v>
      </c>
      <c r="BI6" s="42">
        <v>2.0906585574455953E-2</v>
      </c>
      <c r="BJ6" s="43">
        <v>11727.620689655172</v>
      </c>
      <c r="BK6" s="68">
        <v>20.575987908250855</v>
      </c>
      <c r="BL6" s="68">
        <v>15</v>
      </c>
    </row>
    <row r="7" spans="1:64" x14ac:dyDescent="0.25">
      <c r="A7" s="28">
        <v>6</v>
      </c>
      <c r="B7" s="28" t="s">
        <v>91</v>
      </c>
      <c r="C7" s="6">
        <v>183067</v>
      </c>
      <c r="D7" s="8">
        <v>188.05670467157702</v>
      </c>
      <c r="E7" s="4">
        <v>991.1</v>
      </c>
      <c r="F7" s="4">
        <v>991.1</v>
      </c>
      <c r="G7" s="4">
        <v>0</v>
      </c>
      <c r="H7" s="4">
        <v>0</v>
      </c>
      <c r="I7" s="35">
        <v>27946936000</v>
      </c>
      <c r="J7" s="35">
        <v>151274.66805237546</v>
      </c>
      <c r="K7" s="4">
        <v>5</v>
      </c>
      <c r="L7" s="4">
        <v>84.725890827672742</v>
      </c>
      <c r="M7" s="4">
        <v>70.518088563811247</v>
      </c>
      <c r="N7" s="34">
        <v>53</v>
      </c>
      <c r="O7" s="5">
        <v>0.58155832548637831</v>
      </c>
      <c r="P7" s="5">
        <v>2.1871012017811258</v>
      </c>
      <c r="Q7" s="5">
        <v>4.7190274031632544</v>
      </c>
      <c r="R7" s="5">
        <v>6.8504130956370934</v>
      </c>
      <c r="S7" s="5">
        <v>3.6911800224502715</v>
      </c>
      <c r="T7" s="5">
        <v>12.198344425469886</v>
      </c>
      <c r="U7" s="8">
        <v>17.391304347826086</v>
      </c>
      <c r="V7" s="8">
        <v>72</v>
      </c>
      <c r="W7" s="8">
        <v>75</v>
      </c>
      <c r="X7" s="8" t="s">
        <v>5</v>
      </c>
      <c r="Y7" s="8">
        <v>0.38522348210632107</v>
      </c>
      <c r="Z7" s="8">
        <v>2.6655982543729038</v>
      </c>
      <c r="AA7" s="4">
        <v>0</v>
      </c>
      <c r="AB7" s="4">
        <v>16.8</v>
      </c>
      <c r="AC7" s="4">
        <v>4.7</v>
      </c>
      <c r="AD7" s="4">
        <v>21.5</v>
      </c>
      <c r="AE7" s="40">
        <v>43.299773737688959</v>
      </c>
      <c r="AF7" s="41">
        <v>1.172804715933486</v>
      </c>
      <c r="AG7" s="5">
        <v>32.296035026679647</v>
      </c>
      <c r="AH7" s="42">
        <v>563.48549065458508</v>
      </c>
      <c r="AI7" s="42">
        <v>83.35904472699913</v>
      </c>
      <c r="AJ7" s="43">
        <v>2482.3673968702469</v>
      </c>
      <c r="AK7" s="42">
        <v>473.63093594885873</v>
      </c>
      <c r="AL7" s="42">
        <v>6.39</v>
      </c>
      <c r="AM7" s="43">
        <v>18748.748261097851</v>
      </c>
      <c r="AN7" s="43" t="s">
        <v>5</v>
      </c>
      <c r="AO7" s="43">
        <v>5598</v>
      </c>
      <c r="AP7" s="42">
        <v>0.18142212540843317</v>
      </c>
      <c r="AQ7" s="42">
        <v>24.8</v>
      </c>
      <c r="AR7" s="44">
        <v>2.5224498032489152E-2</v>
      </c>
      <c r="AS7" s="42">
        <v>3.2</v>
      </c>
      <c r="AT7" s="42">
        <v>1</v>
      </c>
      <c r="AU7" s="42">
        <v>11.5</v>
      </c>
      <c r="AV7" s="5">
        <v>1.6560054550767931</v>
      </c>
      <c r="AW7" s="45">
        <v>64</v>
      </c>
      <c r="AX7" s="45">
        <v>135</v>
      </c>
      <c r="AY7" s="42">
        <v>126.53580516175936</v>
      </c>
      <c r="AZ7" s="8">
        <v>6922</v>
      </c>
      <c r="BA7" s="33">
        <v>18.16</v>
      </c>
      <c r="BB7" s="42">
        <v>3.5</v>
      </c>
      <c r="BC7" s="42" t="s">
        <v>5</v>
      </c>
      <c r="BD7" s="42" t="s">
        <v>5</v>
      </c>
      <c r="BE7" s="42" t="s">
        <v>5</v>
      </c>
      <c r="BF7" s="42" t="s">
        <v>5</v>
      </c>
      <c r="BG7" s="42">
        <v>24.803057483815614</v>
      </c>
      <c r="BH7" s="42">
        <v>4.5</v>
      </c>
      <c r="BI7" s="42">
        <v>4.237715669458178E-2</v>
      </c>
      <c r="BJ7" s="43">
        <v>37594.199999999997</v>
      </c>
      <c r="BK7" s="68">
        <v>19.766193894947943</v>
      </c>
      <c r="BL7" s="68">
        <v>8</v>
      </c>
    </row>
    <row r="8" spans="1:64" x14ac:dyDescent="0.25">
      <c r="A8" s="28">
        <v>7</v>
      </c>
      <c r="B8" s="28" t="s">
        <v>90</v>
      </c>
      <c r="C8" s="6">
        <v>799660</v>
      </c>
      <c r="D8" s="8">
        <v>389.94773068364128</v>
      </c>
      <c r="E8" s="4">
        <v>2393.1</v>
      </c>
      <c r="F8" s="4">
        <v>1932.3</v>
      </c>
      <c r="G8" s="4">
        <v>460.8</v>
      </c>
      <c r="H8" s="4">
        <v>0</v>
      </c>
      <c r="I8" s="35">
        <v>79438018000</v>
      </c>
      <c r="J8" s="35">
        <v>102320.71595374844</v>
      </c>
      <c r="K8" s="4">
        <v>5.3</v>
      </c>
      <c r="L8" s="4">
        <v>61.415110531853067</v>
      </c>
      <c r="M8" s="4">
        <v>50.257783252032915</v>
      </c>
      <c r="N8" s="34">
        <v>58.7</v>
      </c>
      <c r="O8" s="5">
        <v>0.28729469345768571</v>
      </c>
      <c r="P8" s="5">
        <v>0.87824964673663997</v>
      </c>
      <c r="Q8" s="5">
        <v>3.1276316923401013</v>
      </c>
      <c r="R8" s="5">
        <v>3.3288078233642162</v>
      </c>
      <c r="S8" s="5">
        <v>2.2798926462400879</v>
      </c>
      <c r="T8" s="5">
        <v>8.4733660629157601</v>
      </c>
      <c r="U8" s="8">
        <v>28.571428571428573</v>
      </c>
      <c r="V8" s="8">
        <v>46</v>
      </c>
      <c r="W8" s="8">
        <v>63</v>
      </c>
      <c r="X8" s="8" t="s">
        <v>5</v>
      </c>
      <c r="Y8" s="8">
        <v>4.6157807393951558</v>
      </c>
      <c r="Z8" s="8">
        <v>13.784974736472202</v>
      </c>
      <c r="AA8" s="4">
        <v>0.1</v>
      </c>
      <c r="AB8" s="4">
        <v>12.9</v>
      </c>
      <c r="AC8" s="4">
        <v>8.1999999999999993</v>
      </c>
      <c r="AD8" s="4">
        <v>21.2</v>
      </c>
      <c r="AE8" s="40">
        <v>50.979858615909102</v>
      </c>
      <c r="AF8" s="41">
        <v>0.95549245905057545</v>
      </c>
      <c r="AG8" s="5">
        <v>20.581937264804573</v>
      </c>
      <c r="AH8" s="42">
        <v>597.52976378317874</v>
      </c>
      <c r="AI8" s="42">
        <v>75.480155545794943</v>
      </c>
      <c r="AJ8" s="43">
        <v>1324.2516709322829</v>
      </c>
      <c r="AK8" s="42">
        <v>260.83159552941083</v>
      </c>
      <c r="AL8" s="42">
        <v>2.0699999999999998</v>
      </c>
      <c r="AM8" s="43">
        <v>6403.5766774047706</v>
      </c>
      <c r="AN8" s="43">
        <v>43863</v>
      </c>
      <c r="AO8" s="43">
        <v>34337</v>
      </c>
      <c r="AP8" s="42">
        <v>4.4996921018824257E-2</v>
      </c>
      <c r="AQ8" s="42">
        <v>20.8</v>
      </c>
      <c r="AR8" s="44">
        <v>3.2086114992495987E-2</v>
      </c>
      <c r="AS8" s="42">
        <v>12</v>
      </c>
      <c r="AT8" s="42">
        <v>0</v>
      </c>
      <c r="AU8" s="42">
        <v>9.6999999999999993</v>
      </c>
      <c r="AV8" s="5">
        <v>18.067911642903002</v>
      </c>
      <c r="AW8" s="45">
        <v>45.28</v>
      </c>
      <c r="AX8" s="45">
        <v>539</v>
      </c>
      <c r="AY8" s="42">
        <v>71.055200901239203</v>
      </c>
      <c r="AZ8" s="8">
        <v>36846</v>
      </c>
      <c r="BA8" s="33">
        <v>25.33</v>
      </c>
      <c r="BB8" s="42">
        <v>3.8</v>
      </c>
      <c r="BC8" s="42" t="s">
        <v>5</v>
      </c>
      <c r="BD8" s="42" t="s">
        <v>5</v>
      </c>
      <c r="BE8" s="42" t="s">
        <v>5</v>
      </c>
      <c r="BF8" s="42" t="s">
        <v>5</v>
      </c>
      <c r="BG8" s="42">
        <v>24.523069165476091</v>
      </c>
      <c r="BH8" s="42">
        <v>2.9</v>
      </c>
      <c r="BI8" s="42">
        <v>1.3455467577498319E-2</v>
      </c>
      <c r="BJ8" s="43">
        <v>29241.88</v>
      </c>
      <c r="BK8" s="68">
        <v>19.746141376740024</v>
      </c>
      <c r="BL8" s="68">
        <v>30</v>
      </c>
    </row>
    <row r="9" spans="1:64" x14ac:dyDescent="0.25">
      <c r="A9" s="28">
        <v>8</v>
      </c>
      <c r="B9" s="28" t="s">
        <v>89</v>
      </c>
      <c r="C9" s="6">
        <v>1273390</v>
      </c>
      <c r="D9" s="8">
        <v>341.20979370008871</v>
      </c>
      <c r="E9" s="4">
        <v>3859</v>
      </c>
      <c r="F9" s="4">
        <v>3606.4</v>
      </c>
      <c r="G9" s="4">
        <v>252.6</v>
      </c>
      <c r="H9" s="4">
        <v>0</v>
      </c>
      <c r="I9" s="35">
        <v>93142601000</v>
      </c>
      <c r="J9" s="35">
        <v>74394.216837830885</v>
      </c>
      <c r="K9" s="4">
        <v>5</v>
      </c>
      <c r="L9" s="4">
        <v>80.160635394097952</v>
      </c>
      <c r="M9" s="4">
        <v>48.222219272857956</v>
      </c>
      <c r="N9" s="34">
        <v>58.6</v>
      </c>
      <c r="O9" s="5">
        <v>0.81958446100196536</v>
      </c>
      <c r="P9" s="5">
        <v>1.5800167744155424</v>
      </c>
      <c r="Q9" s="5">
        <v>3.963113655763848</v>
      </c>
      <c r="R9" s="5">
        <v>4.0225023656227048</v>
      </c>
      <c r="S9" s="5">
        <v>2.6812505376415237</v>
      </c>
      <c r="T9" s="5">
        <v>9.5405646393996939</v>
      </c>
      <c r="U9" s="8">
        <v>21.739130434782609</v>
      </c>
      <c r="V9" s="8">
        <v>53</v>
      </c>
      <c r="W9" s="8">
        <v>67</v>
      </c>
      <c r="X9" s="8" t="s">
        <v>5</v>
      </c>
      <c r="Y9" s="8">
        <v>0.9120350523409968</v>
      </c>
      <c r="Z9" s="8">
        <v>10.434092596783071</v>
      </c>
      <c r="AA9" s="4">
        <v>0.4</v>
      </c>
      <c r="AB9" s="4">
        <v>14.2</v>
      </c>
      <c r="AC9" s="4">
        <v>7</v>
      </c>
      <c r="AD9" s="4">
        <v>21.6</v>
      </c>
      <c r="AE9" s="40">
        <v>48.671758357572351</v>
      </c>
      <c r="AF9" s="41">
        <v>1.7696169917409144</v>
      </c>
      <c r="AG9" s="5">
        <v>25.843112894794306</v>
      </c>
      <c r="AH9" s="42">
        <v>402.63128048088919</v>
      </c>
      <c r="AI9" s="42">
        <v>55.51056138349891</v>
      </c>
      <c r="AJ9" s="43">
        <v>1987.1183549065745</v>
      </c>
      <c r="AK9" s="42">
        <v>243.68737090799306</v>
      </c>
      <c r="AL9" s="42">
        <v>1.59</v>
      </c>
      <c r="AM9" s="43">
        <v>5563.5959342307679</v>
      </c>
      <c r="AN9" s="43">
        <v>41325</v>
      </c>
      <c r="AO9" s="43">
        <v>29478</v>
      </c>
      <c r="AP9" s="42">
        <v>9.9901750371178807E-2</v>
      </c>
      <c r="AQ9" s="42">
        <v>9.3000000000000007</v>
      </c>
      <c r="AR9" s="44">
        <v>2.1073646850044366E-2</v>
      </c>
      <c r="AS9" s="42">
        <v>6.6</v>
      </c>
      <c r="AT9" s="42">
        <v>0</v>
      </c>
      <c r="AU9" s="42">
        <v>10.199999999999999</v>
      </c>
      <c r="AV9" s="5">
        <v>9.2994559425654835</v>
      </c>
      <c r="AW9" s="45">
        <v>86.84</v>
      </c>
      <c r="AX9" s="45">
        <v>704</v>
      </c>
      <c r="AY9" s="42">
        <v>60.39972359538617</v>
      </c>
      <c r="AZ9" s="8">
        <v>37110</v>
      </c>
      <c r="BA9" s="33">
        <v>15.98</v>
      </c>
      <c r="BB9" s="42">
        <v>3.2</v>
      </c>
      <c r="BC9" s="42" t="s">
        <v>5</v>
      </c>
      <c r="BD9" s="42" t="s">
        <v>5</v>
      </c>
      <c r="BE9" s="42" t="s">
        <v>5</v>
      </c>
      <c r="BF9" s="42" t="s">
        <v>5</v>
      </c>
      <c r="BG9" s="42">
        <v>16.525012963004713</v>
      </c>
      <c r="BH9" s="42">
        <v>2.9</v>
      </c>
      <c r="BI9" s="42">
        <v>1.7191659272404614E-2</v>
      </c>
      <c r="BJ9" s="43">
        <v>25187.083333333332</v>
      </c>
      <c r="BK9" s="68">
        <v>19.57110307152389</v>
      </c>
      <c r="BL9" s="68">
        <v>65</v>
      </c>
    </row>
    <row r="10" spans="1:64" x14ac:dyDescent="0.25">
      <c r="A10" s="28">
        <v>9</v>
      </c>
      <c r="B10" s="28" t="s">
        <v>88</v>
      </c>
      <c r="C10" s="6">
        <v>444951</v>
      </c>
      <c r="D10" s="8">
        <v>138.9013364779874</v>
      </c>
      <c r="E10" s="4">
        <v>3328.1000000000004</v>
      </c>
      <c r="F10" s="4">
        <v>3052.8</v>
      </c>
      <c r="G10" s="4">
        <v>275.3</v>
      </c>
      <c r="H10" s="4">
        <v>0</v>
      </c>
      <c r="I10" s="35">
        <v>30818389000</v>
      </c>
      <c r="J10" s="35">
        <v>70937.214291304321</v>
      </c>
      <c r="K10" s="4">
        <v>4.9000000000000004</v>
      </c>
      <c r="L10" s="4">
        <v>60.563220471800463</v>
      </c>
      <c r="M10" s="4">
        <v>50.222028016159257</v>
      </c>
      <c r="N10" s="34">
        <v>49.7</v>
      </c>
      <c r="O10" s="5">
        <v>1.2283142911698666</v>
      </c>
      <c r="P10" s="5">
        <v>2.2491855819360884</v>
      </c>
      <c r="Q10" s="5">
        <v>9.7379069975418808</v>
      </c>
      <c r="R10" s="5">
        <v>8.4931344279253924</v>
      </c>
      <c r="S10" s="5">
        <v>6.1587529094991673</v>
      </c>
      <c r="T10" s="5">
        <v>15.744621505277584</v>
      </c>
      <c r="U10" s="8">
        <v>19.117647058823529</v>
      </c>
      <c r="V10" s="8">
        <v>47</v>
      </c>
      <c r="W10" s="8">
        <v>55</v>
      </c>
      <c r="X10" s="8" t="s">
        <v>5</v>
      </c>
      <c r="Y10" s="8">
        <v>1.7473314990826236</v>
      </c>
      <c r="Z10" s="8">
        <v>7.9846085529978126</v>
      </c>
      <c r="AA10" s="4">
        <v>0.1</v>
      </c>
      <c r="AB10" s="4">
        <v>13.7</v>
      </c>
      <c r="AC10" s="4">
        <v>6.9</v>
      </c>
      <c r="AD10" s="4">
        <v>20.7</v>
      </c>
      <c r="AE10" s="40">
        <v>52.044656084852761</v>
      </c>
      <c r="AF10" s="41">
        <v>2.503827849907712</v>
      </c>
      <c r="AG10" s="5">
        <v>33.788621108884762</v>
      </c>
      <c r="AH10" s="42">
        <v>329.15483167067947</v>
      </c>
      <c r="AI10" s="42">
        <v>45.345106181205495</v>
      </c>
      <c r="AJ10" s="43">
        <v>3208.4539850752453</v>
      </c>
      <c r="AK10" s="42">
        <v>183.91238496844258</v>
      </c>
      <c r="AL10" s="42">
        <v>0</v>
      </c>
      <c r="AM10" s="43">
        <v>4549.4722013783075</v>
      </c>
      <c r="AN10" s="43">
        <v>24777</v>
      </c>
      <c r="AO10" s="43">
        <v>4352</v>
      </c>
      <c r="AP10" s="42">
        <v>0.13011333889887228</v>
      </c>
      <c r="AQ10" s="42">
        <v>10.199999999999999</v>
      </c>
      <c r="AR10" s="44">
        <v>1.4740566037735848E-2</v>
      </c>
      <c r="AS10" s="42">
        <v>5.9</v>
      </c>
      <c r="AT10" s="42">
        <v>1</v>
      </c>
      <c r="AU10" s="42">
        <v>15.3</v>
      </c>
      <c r="AV10" s="5">
        <v>3.9228383915117244</v>
      </c>
      <c r="AW10" s="45">
        <v>85</v>
      </c>
      <c r="AX10" s="45">
        <v>160</v>
      </c>
      <c r="AY10" s="42">
        <v>60.196517841751415</v>
      </c>
      <c r="AZ10" s="8">
        <v>8189</v>
      </c>
      <c r="BA10" s="33">
        <v>9.18</v>
      </c>
      <c r="BB10" s="42">
        <v>3.9</v>
      </c>
      <c r="BC10" s="42" t="s">
        <v>5</v>
      </c>
      <c r="BD10" s="42" t="s">
        <v>5</v>
      </c>
      <c r="BE10" s="42" t="s">
        <v>5</v>
      </c>
      <c r="BF10" s="42" t="s">
        <v>5</v>
      </c>
      <c r="BG10" s="42">
        <v>11.559659294252381</v>
      </c>
      <c r="BH10" s="42">
        <v>3.7</v>
      </c>
      <c r="BI10" s="42">
        <v>7.2064989517819705E-3</v>
      </c>
      <c r="BJ10" s="43">
        <v>20686.7</v>
      </c>
      <c r="BK10" s="68">
        <v>18.920444359226181</v>
      </c>
      <c r="BL10" s="68">
        <v>29</v>
      </c>
    </row>
    <row r="11" spans="1:64" x14ac:dyDescent="0.25">
      <c r="A11" s="28">
        <v>10</v>
      </c>
      <c r="B11" s="28" t="s">
        <v>87</v>
      </c>
      <c r="C11" s="6">
        <v>892169</v>
      </c>
      <c r="D11" s="8">
        <v>256.83850895557106</v>
      </c>
      <c r="E11" s="4">
        <v>3588.1</v>
      </c>
      <c r="F11" s="4">
        <v>3439.2</v>
      </c>
      <c r="G11" s="4">
        <v>148.9</v>
      </c>
      <c r="H11" s="4">
        <v>0</v>
      </c>
      <c r="I11" s="35">
        <v>56663738000</v>
      </c>
      <c r="J11" s="35">
        <v>63818.708708099912</v>
      </c>
      <c r="K11" s="4">
        <v>2.7</v>
      </c>
      <c r="L11" s="4">
        <v>77.141326070254095</v>
      </c>
      <c r="M11" s="4">
        <v>62.864283110209108</v>
      </c>
      <c r="N11" s="34">
        <v>52.3</v>
      </c>
      <c r="O11" s="5">
        <v>0.74435344876654941</v>
      </c>
      <c r="P11" s="5">
        <v>2.0880286420090388</v>
      </c>
      <c r="Q11" s="5">
        <v>8.0956957298817223</v>
      </c>
      <c r="R11" s="5">
        <v>6.4033707865168541</v>
      </c>
      <c r="S11" s="5">
        <v>4.5624568833031658</v>
      </c>
      <c r="T11" s="5">
        <v>14.173195359903465</v>
      </c>
      <c r="U11" s="8">
        <v>26.923076923076923</v>
      </c>
      <c r="V11" s="8">
        <v>46</v>
      </c>
      <c r="W11" s="8">
        <v>52</v>
      </c>
      <c r="X11" s="8" t="s">
        <v>5</v>
      </c>
      <c r="Y11" s="8">
        <v>0.12788664166151703</v>
      </c>
      <c r="Z11" s="8">
        <v>3.6889177473306658</v>
      </c>
      <c r="AA11" s="4">
        <v>0.1</v>
      </c>
      <c r="AB11" s="4">
        <v>11</v>
      </c>
      <c r="AC11" s="4">
        <v>7.8</v>
      </c>
      <c r="AD11" s="4">
        <v>18.899999999999999</v>
      </c>
      <c r="AE11" s="40">
        <v>41.102284420294602</v>
      </c>
      <c r="AF11" s="41">
        <v>2.4436771379890097</v>
      </c>
      <c r="AG11" s="5">
        <v>36.218253019591771</v>
      </c>
      <c r="AH11" s="42">
        <v>350.9459547734732</v>
      </c>
      <c r="AI11" s="42">
        <v>48.20438659918053</v>
      </c>
      <c r="AJ11" s="43">
        <v>2502.2356473691443</v>
      </c>
      <c r="AK11" s="42">
        <v>177.38763760212461</v>
      </c>
      <c r="AL11" s="42">
        <v>0.87</v>
      </c>
      <c r="AM11" s="43">
        <v>2866.0210882928664</v>
      </c>
      <c r="AN11" s="43">
        <v>13970</v>
      </c>
      <c r="AO11" s="43">
        <v>8938</v>
      </c>
      <c r="AP11" s="42">
        <v>0.11163011324334697</v>
      </c>
      <c r="AQ11" s="42">
        <v>15.7</v>
      </c>
      <c r="AR11" s="44">
        <v>4.5359385903698535E-2</v>
      </c>
      <c r="AS11" s="42">
        <v>12</v>
      </c>
      <c r="AT11" s="42">
        <v>1</v>
      </c>
      <c r="AU11" s="42">
        <v>12.4</v>
      </c>
      <c r="AV11" s="5">
        <v>1.6846834199073424</v>
      </c>
      <c r="AW11" s="45">
        <v>86.89</v>
      </c>
      <c r="AX11" s="45">
        <v>335</v>
      </c>
      <c r="AY11" s="42">
        <v>67.371259568545582</v>
      </c>
      <c r="AZ11" s="8">
        <v>16780</v>
      </c>
      <c r="BA11" s="33">
        <v>6.92</v>
      </c>
      <c r="BB11" s="42">
        <v>4.3</v>
      </c>
      <c r="BC11" s="42" t="s">
        <v>5</v>
      </c>
      <c r="BD11" s="42" t="s">
        <v>5</v>
      </c>
      <c r="BE11" s="42" t="s">
        <v>5</v>
      </c>
      <c r="BF11" s="42" t="s">
        <v>5</v>
      </c>
      <c r="BG11" s="42">
        <v>11.849995524926161</v>
      </c>
      <c r="BH11" s="42">
        <v>3.7</v>
      </c>
      <c r="BI11" s="42">
        <v>1.3956734124214934E-2</v>
      </c>
      <c r="BJ11" s="43">
        <v>31372.642857142859</v>
      </c>
      <c r="BK11" s="68">
        <v>18.165637043642139</v>
      </c>
      <c r="BL11" s="68">
        <v>61</v>
      </c>
    </row>
    <row r="12" spans="1:64" x14ac:dyDescent="0.25">
      <c r="A12" s="28">
        <v>11</v>
      </c>
      <c r="B12" s="28" t="s">
        <v>86</v>
      </c>
      <c r="C12" s="6">
        <v>1381597</v>
      </c>
      <c r="D12" s="8">
        <v>226.37905769993279</v>
      </c>
      <c r="E12" s="4">
        <v>10056.099999999999</v>
      </c>
      <c r="F12" s="4">
        <v>5800.7</v>
      </c>
      <c r="G12" s="4">
        <v>492.7</v>
      </c>
      <c r="H12" s="4">
        <v>3762.7</v>
      </c>
      <c r="I12" s="35">
        <v>79028880000</v>
      </c>
      <c r="J12" s="35">
        <v>58610.591142503697</v>
      </c>
      <c r="K12" s="4">
        <v>3.2</v>
      </c>
      <c r="L12" s="4">
        <v>70.123431143873162</v>
      </c>
      <c r="M12" s="4">
        <v>61.212285361550379</v>
      </c>
      <c r="N12" s="34">
        <v>47.1</v>
      </c>
      <c r="O12" s="5">
        <v>0.54490727489820479</v>
      </c>
      <c r="P12" s="5">
        <v>1.7379699913666102</v>
      </c>
      <c r="Q12" s="5">
        <v>8.3846826351881987</v>
      </c>
      <c r="R12" s="5">
        <v>6.3697176249833305</v>
      </c>
      <c r="S12" s="5">
        <v>4.868684347828121</v>
      </c>
      <c r="T12" s="5">
        <v>14.344646167500239</v>
      </c>
      <c r="U12" s="8">
        <v>13.924050632911392</v>
      </c>
      <c r="V12" s="8">
        <v>41</v>
      </c>
      <c r="W12" s="8">
        <v>55</v>
      </c>
      <c r="X12" s="8">
        <v>19</v>
      </c>
      <c r="Y12" s="8">
        <v>1.7289493684618482</v>
      </c>
      <c r="Z12" s="8">
        <v>7.1763582257569754</v>
      </c>
      <c r="AA12" s="4">
        <v>0.2</v>
      </c>
      <c r="AB12" s="4">
        <v>11.6</v>
      </c>
      <c r="AC12" s="4">
        <v>8.4</v>
      </c>
      <c r="AD12" s="4">
        <v>20.2</v>
      </c>
      <c r="AE12" s="40">
        <v>48.305725594049164</v>
      </c>
      <c r="AF12" s="41">
        <v>2.5506668165535471</v>
      </c>
      <c r="AG12" s="5">
        <v>27.598560633770358</v>
      </c>
      <c r="AH12" s="42">
        <v>320.97967029870097</v>
      </c>
      <c r="AI12" s="42">
        <v>43.311489707588116</v>
      </c>
      <c r="AJ12" s="43">
        <v>1743.2874607304216</v>
      </c>
      <c r="AK12" s="42">
        <v>139.20490784442276</v>
      </c>
      <c r="AL12" s="42">
        <v>1.31</v>
      </c>
      <c r="AM12" s="43">
        <v>3883.7946798064631</v>
      </c>
      <c r="AN12" s="43">
        <f>30120+2787+41528</f>
        <v>74435</v>
      </c>
      <c r="AO12" s="43">
        <v>21221</v>
      </c>
      <c r="AP12" s="42">
        <v>0.21715529826212707</v>
      </c>
      <c r="AQ12" s="42">
        <v>27.6</v>
      </c>
      <c r="AR12" s="44">
        <v>1.1205544158463634E-2</v>
      </c>
      <c r="AS12" s="42">
        <v>55.2</v>
      </c>
      <c r="AT12" s="42">
        <v>2</v>
      </c>
      <c r="AU12" s="42">
        <v>11.5</v>
      </c>
      <c r="AV12" s="5">
        <v>1.3168721738580034</v>
      </c>
      <c r="AW12" s="45">
        <v>89.13</v>
      </c>
      <c r="AX12" s="45">
        <v>398</v>
      </c>
      <c r="AY12" s="42">
        <v>71.309670837136878</v>
      </c>
      <c r="AZ12" s="8">
        <v>33800</v>
      </c>
      <c r="BA12" s="33">
        <v>7.63</v>
      </c>
      <c r="BB12" s="42">
        <v>2.7</v>
      </c>
      <c r="BC12" s="42">
        <v>4.0396523772822712E-2</v>
      </c>
      <c r="BD12" s="42">
        <v>45.34</v>
      </c>
      <c r="BE12" s="42">
        <v>40.688259109311744</v>
      </c>
      <c r="BF12" s="42">
        <v>30.16</v>
      </c>
      <c r="BG12" s="42">
        <v>12.842901036716109</v>
      </c>
      <c r="BH12" s="42">
        <v>5.3</v>
      </c>
      <c r="BI12" s="42">
        <v>1.6204940783008947E-2</v>
      </c>
      <c r="BJ12" s="43">
        <v>98690.61538461539</v>
      </c>
      <c r="BK12" s="68">
        <v>18.84909803130671</v>
      </c>
      <c r="BL12" s="68">
        <v>48</v>
      </c>
    </row>
    <row r="13" spans="1:64" x14ac:dyDescent="0.25">
      <c r="A13" s="28">
        <v>12</v>
      </c>
      <c r="B13" s="28" t="s">
        <v>85</v>
      </c>
      <c r="C13" s="6">
        <v>276453</v>
      </c>
      <c r="D13" s="8">
        <v>227.06880618331513</v>
      </c>
      <c r="E13" s="4">
        <v>1190.3</v>
      </c>
      <c r="F13" s="4">
        <v>1190.3</v>
      </c>
      <c r="G13" s="4">
        <v>0</v>
      </c>
      <c r="H13" s="4">
        <v>0</v>
      </c>
      <c r="I13" s="35">
        <v>23472057000</v>
      </c>
      <c r="J13" s="35">
        <v>85853.695738050301</v>
      </c>
      <c r="K13" s="4">
        <v>2.4</v>
      </c>
      <c r="L13" s="4">
        <v>90.717689179632245</v>
      </c>
      <c r="M13" s="4">
        <v>66.073344899171317</v>
      </c>
      <c r="N13" s="34">
        <v>39.9</v>
      </c>
      <c r="O13" s="5">
        <v>1.939724001602378</v>
      </c>
      <c r="P13" s="5">
        <v>2.8947589506669713</v>
      </c>
      <c r="Q13" s="5">
        <v>13.035585523187684</v>
      </c>
      <c r="R13" s="5">
        <v>10.095687057052897</v>
      </c>
      <c r="S13" s="5">
        <v>10.444787216916321</v>
      </c>
      <c r="T13" s="5">
        <v>16.072148197511822</v>
      </c>
      <c r="U13" s="8">
        <v>21.311475409836067</v>
      </c>
      <c r="V13" s="8">
        <v>52</v>
      </c>
      <c r="W13" s="8">
        <v>62</v>
      </c>
      <c r="X13" s="8" t="s">
        <v>5</v>
      </c>
      <c r="Y13" s="8">
        <v>0</v>
      </c>
      <c r="Z13" s="8">
        <v>7.7549001384302943E-2</v>
      </c>
      <c r="AA13" s="4">
        <v>0</v>
      </c>
      <c r="AB13" s="4">
        <v>15.8</v>
      </c>
      <c r="AC13" s="4">
        <v>7.5</v>
      </c>
      <c r="AD13" s="4">
        <v>23.3</v>
      </c>
      <c r="AE13" s="40">
        <v>31.963543174667251</v>
      </c>
      <c r="AF13" s="41">
        <v>0.94913776822601648</v>
      </c>
      <c r="AG13" s="5">
        <v>28.072939652493613</v>
      </c>
      <c r="AH13" s="42">
        <v>208.48878549795899</v>
      </c>
      <c r="AI13" s="42">
        <v>36.942749711041856</v>
      </c>
      <c r="AJ13" s="43">
        <v>3511.7558413436918</v>
      </c>
      <c r="AK13" s="42">
        <v>200.07608011821679</v>
      </c>
      <c r="AL13" s="42">
        <v>0</v>
      </c>
      <c r="AM13" s="43">
        <v>7648.6122693821408</v>
      </c>
      <c r="AN13" s="43">
        <v>24272</v>
      </c>
      <c r="AO13" s="43">
        <v>1497</v>
      </c>
      <c r="AP13" s="42">
        <v>0.13069409501257956</v>
      </c>
      <c r="AQ13" s="42">
        <v>12.4</v>
      </c>
      <c r="AR13" s="44">
        <v>5.0407460304125011E-2</v>
      </c>
      <c r="AS13" s="42">
        <v>0</v>
      </c>
      <c r="AT13" s="42">
        <v>0</v>
      </c>
      <c r="AU13" s="42">
        <v>18.600000000000001</v>
      </c>
      <c r="AV13" s="5">
        <v>0</v>
      </c>
      <c r="AW13" s="45">
        <v>86.67</v>
      </c>
      <c r="AX13" s="45">
        <v>57</v>
      </c>
      <c r="AY13" s="42">
        <v>46.12586395052746</v>
      </c>
      <c r="AZ13" s="8">
        <v>1924</v>
      </c>
      <c r="BA13" s="33">
        <v>7.35</v>
      </c>
      <c r="BB13" s="42">
        <v>4.8</v>
      </c>
      <c r="BC13" s="42" t="s">
        <v>5</v>
      </c>
      <c r="BD13" s="42" t="s">
        <v>5</v>
      </c>
      <c r="BE13" s="42" t="s">
        <v>5</v>
      </c>
      <c r="BF13" s="42" t="s">
        <v>5</v>
      </c>
      <c r="BG13" s="42">
        <v>7.4029761459657522</v>
      </c>
      <c r="BH13" s="42">
        <v>4.5999999999999996</v>
      </c>
      <c r="BI13" s="42">
        <v>1.3441989414433336E-2</v>
      </c>
      <c r="BJ13" s="43">
        <v>44517.666666666664</v>
      </c>
      <c r="BK13" s="68">
        <v>17.715881348913946</v>
      </c>
      <c r="BL13" s="68">
        <v>56</v>
      </c>
    </row>
    <row r="14" spans="1:64" x14ac:dyDescent="0.25">
      <c r="A14" s="28">
        <v>13</v>
      </c>
      <c r="B14" s="28" t="s">
        <v>84</v>
      </c>
      <c r="C14" s="6">
        <v>139369</v>
      </c>
      <c r="D14" s="8">
        <v>98.735292045374479</v>
      </c>
      <c r="E14" s="4">
        <v>1419.3</v>
      </c>
      <c r="F14" s="4">
        <v>1419.3</v>
      </c>
      <c r="G14" s="4">
        <v>0</v>
      </c>
      <c r="H14" s="4">
        <v>0</v>
      </c>
      <c r="I14" s="35">
        <v>15186310000</v>
      </c>
      <c r="J14" s="35">
        <v>108647.47882326007</v>
      </c>
      <c r="K14" s="4">
        <v>0.6</v>
      </c>
      <c r="L14" s="4">
        <v>74.703422434216648</v>
      </c>
      <c r="M14" s="4">
        <v>44.857791522826808</v>
      </c>
      <c r="N14" s="34">
        <v>34.799999999999997</v>
      </c>
      <c r="O14" s="5">
        <v>1.0564853377757844</v>
      </c>
      <c r="P14" s="5">
        <v>2.110356463979838</v>
      </c>
      <c r="Q14" s="5">
        <v>20.036671578992333</v>
      </c>
      <c r="R14" s="5">
        <v>13.337065988908112</v>
      </c>
      <c r="S14" s="5">
        <v>11.077885279397421</v>
      </c>
      <c r="T14" s="5">
        <v>18.230800993856032</v>
      </c>
      <c r="U14" s="8">
        <v>14.583333333333334</v>
      </c>
      <c r="V14" s="8">
        <v>46</v>
      </c>
      <c r="W14" s="8">
        <v>54</v>
      </c>
      <c r="X14" s="8" t="s">
        <v>5</v>
      </c>
      <c r="Y14" s="8">
        <v>0.64342065066299348</v>
      </c>
      <c r="Z14" s="8">
        <v>0.76317972429899261</v>
      </c>
      <c r="AA14" s="4">
        <v>0</v>
      </c>
      <c r="AB14" s="4">
        <v>13.4</v>
      </c>
      <c r="AC14" s="4">
        <v>5.6</v>
      </c>
      <c r="AD14" s="4">
        <v>19</v>
      </c>
      <c r="AE14" s="40">
        <v>42.725974789985152</v>
      </c>
      <c r="AF14" s="41">
        <v>3.4961709005201178</v>
      </c>
      <c r="AG14" s="5">
        <v>35.803037810669004</v>
      </c>
      <c r="AH14" s="42">
        <v>238.2383241758242</v>
      </c>
      <c r="AI14" s="42">
        <v>94.436813186813197</v>
      </c>
      <c r="AJ14" s="43">
        <v>10086.853250915752</v>
      </c>
      <c r="AK14" s="42">
        <v>294.75732600732601</v>
      </c>
      <c r="AL14" s="42">
        <v>0</v>
      </c>
      <c r="AM14" s="43">
        <v>11268.744276556778</v>
      </c>
      <c r="AN14" s="43" t="s">
        <v>5</v>
      </c>
      <c r="AO14" s="43">
        <v>1068</v>
      </c>
      <c r="AP14" s="42">
        <v>0.43709993934420382</v>
      </c>
      <c r="AQ14" s="42">
        <v>9.6</v>
      </c>
      <c r="AR14" s="44">
        <v>9.8640174734023825E-3</v>
      </c>
      <c r="AS14" s="42">
        <v>0</v>
      </c>
      <c r="AT14" s="42">
        <v>0</v>
      </c>
      <c r="AU14" s="42">
        <v>17.100000000000001</v>
      </c>
      <c r="AV14" s="5">
        <v>0</v>
      </c>
      <c r="AW14" s="45">
        <v>75</v>
      </c>
      <c r="AX14" s="45">
        <v>54</v>
      </c>
      <c r="AY14" s="42">
        <v>110.14873140857392</v>
      </c>
      <c r="AZ14" s="8">
        <v>647</v>
      </c>
      <c r="BA14" s="33">
        <v>4.05</v>
      </c>
      <c r="BB14" s="42">
        <v>2.9</v>
      </c>
      <c r="BC14" s="42" t="s">
        <v>5</v>
      </c>
      <c r="BD14" s="42" t="s">
        <v>5</v>
      </c>
      <c r="BE14" s="42" t="s">
        <v>5</v>
      </c>
      <c r="BF14" s="42" t="s">
        <v>5</v>
      </c>
      <c r="BG14" s="42">
        <v>10.372009403955193</v>
      </c>
      <c r="BH14" s="42">
        <v>4.5999999999999996</v>
      </c>
      <c r="BI14" s="42">
        <v>2.8182907066863949E-2</v>
      </c>
      <c r="BJ14" s="43">
        <v>12770.272727272728</v>
      </c>
      <c r="BK14" s="68">
        <v>17.920281308715808</v>
      </c>
      <c r="BL14" s="68">
        <v>83</v>
      </c>
    </row>
    <row r="15" spans="1:64" x14ac:dyDescent="0.25">
      <c r="A15" s="28">
        <v>14</v>
      </c>
      <c r="B15" s="28" t="s">
        <v>83</v>
      </c>
      <c r="C15" s="6">
        <v>92234</v>
      </c>
      <c r="D15" s="8">
        <v>143.15013816395455</v>
      </c>
      <c r="E15" s="4">
        <v>651.4</v>
      </c>
      <c r="F15" s="4">
        <v>651.4</v>
      </c>
      <c r="G15" s="4">
        <v>0</v>
      </c>
      <c r="H15" s="4">
        <v>0</v>
      </c>
      <c r="I15" s="35">
        <v>17906362000</v>
      </c>
      <c r="J15" s="35">
        <v>193050.0997250822</v>
      </c>
      <c r="K15" s="4">
        <v>3.1</v>
      </c>
      <c r="L15" s="4">
        <v>79.850529818061716</v>
      </c>
      <c r="M15" s="4">
        <v>44.962625451098134</v>
      </c>
      <c r="N15" s="34">
        <v>52.3</v>
      </c>
      <c r="O15" s="5">
        <v>1.0072964061633018</v>
      </c>
      <c r="P15" s="5">
        <v>2.0795189722139229</v>
      </c>
      <c r="Q15" s="5">
        <v>5.1979309829698233</v>
      </c>
      <c r="R15" s="5">
        <v>6.1385899953049643</v>
      </c>
      <c r="S15" s="5">
        <v>3.0557098040889494</v>
      </c>
      <c r="T15" s="5">
        <v>8.5241474241324848</v>
      </c>
      <c r="U15" s="8">
        <v>28.571428571428573</v>
      </c>
      <c r="V15" s="8">
        <v>59</v>
      </c>
      <c r="W15" s="8">
        <v>48</v>
      </c>
      <c r="X15" s="8" t="s">
        <v>5</v>
      </c>
      <c r="Y15" s="8">
        <v>0</v>
      </c>
      <c r="Z15" s="8">
        <v>0.98147600438029914</v>
      </c>
      <c r="AA15" s="4">
        <v>0.2</v>
      </c>
      <c r="AB15" s="4">
        <v>26.3</v>
      </c>
      <c r="AC15" s="4">
        <v>5</v>
      </c>
      <c r="AD15" s="4">
        <v>31.5</v>
      </c>
      <c r="AE15" s="40">
        <v>53.265338354869783</v>
      </c>
      <c r="AF15" s="41">
        <v>1.1188300117755376</v>
      </c>
      <c r="AG15" s="5">
        <v>28.334403943830296</v>
      </c>
      <c r="AH15" s="42">
        <v>488.38337555926904</v>
      </c>
      <c r="AI15" s="42">
        <v>136.91984259608645</v>
      </c>
      <c r="AJ15" s="43">
        <v>10007.007708479327</v>
      </c>
      <c r="AK15" s="42">
        <v>631.77187213627303</v>
      </c>
      <c r="AL15" s="42">
        <v>8.7100000000000009</v>
      </c>
      <c r="AM15" s="43">
        <v>31968.087973694142</v>
      </c>
      <c r="AN15" s="43">
        <v>57809</v>
      </c>
      <c r="AO15" s="43">
        <v>4518</v>
      </c>
      <c r="AP15" s="42">
        <v>7.5840768702814004E-2</v>
      </c>
      <c r="AQ15" s="42">
        <v>1.2</v>
      </c>
      <c r="AR15" s="44">
        <v>3.0703101013202335E-2</v>
      </c>
      <c r="AS15" s="42">
        <v>0</v>
      </c>
      <c r="AT15" s="42">
        <v>0</v>
      </c>
      <c r="AU15" s="42">
        <v>13</v>
      </c>
      <c r="AV15" s="5">
        <v>0</v>
      </c>
      <c r="AW15" s="45">
        <v>78.569999999999993</v>
      </c>
      <c r="AX15" s="45">
        <v>49</v>
      </c>
      <c r="AY15" s="42">
        <v>98.070175438596493</v>
      </c>
      <c r="AZ15" s="8">
        <v>2363</v>
      </c>
      <c r="BA15" s="33">
        <v>9.0500000000000007</v>
      </c>
      <c r="BB15" s="42">
        <v>3.3</v>
      </c>
      <c r="BC15" s="42" t="s">
        <v>5</v>
      </c>
      <c r="BD15" s="42" t="s">
        <v>5</v>
      </c>
      <c r="BE15" s="42" t="s">
        <v>5</v>
      </c>
      <c r="BF15" s="42" t="s">
        <v>5</v>
      </c>
      <c r="BG15" s="42">
        <v>23.554991846348976</v>
      </c>
      <c r="BH15" s="42">
        <v>7.5</v>
      </c>
      <c r="BI15" s="42">
        <v>4.2984341418483271E-2</v>
      </c>
      <c r="BJ15" s="43">
        <v>18743.2</v>
      </c>
      <c r="BK15" s="68">
        <v>19.133025097774588</v>
      </c>
      <c r="BL15" s="68">
        <v>23</v>
      </c>
    </row>
    <row r="16" spans="1:64" x14ac:dyDescent="0.25">
      <c r="A16" s="28">
        <v>15</v>
      </c>
      <c r="B16" s="28" t="s">
        <v>82</v>
      </c>
      <c r="C16" s="6">
        <v>108976</v>
      </c>
      <c r="D16" s="8">
        <v>223.76844262295083</v>
      </c>
      <c r="E16" s="4">
        <v>488</v>
      </c>
      <c r="F16" s="4">
        <v>488</v>
      </c>
      <c r="G16" s="4">
        <v>0</v>
      </c>
      <c r="H16" s="4">
        <v>0</v>
      </c>
      <c r="I16" s="35">
        <v>16262855000</v>
      </c>
      <c r="J16" s="35">
        <v>149058.28383927263</v>
      </c>
      <c r="K16" s="4">
        <v>2.6</v>
      </c>
      <c r="L16" s="4">
        <v>93.470413333370814</v>
      </c>
      <c r="M16" s="4">
        <v>67.952936315417261</v>
      </c>
      <c r="N16" s="34">
        <v>48.9</v>
      </c>
      <c r="O16" s="5">
        <v>1.061726801764695</v>
      </c>
      <c r="P16" s="5">
        <v>2.5328015450235228</v>
      </c>
      <c r="Q16" s="5">
        <v>6.9465813608655056</v>
      </c>
      <c r="R16" s="5">
        <v>6.0935141962765673</v>
      </c>
      <c r="S16" s="5">
        <v>4.3067301883683893</v>
      </c>
      <c r="T16" s="5">
        <v>13.774864078203086</v>
      </c>
      <c r="U16" s="8">
        <v>8</v>
      </c>
      <c r="V16" s="8">
        <v>65</v>
      </c>
      <c r="W16" s="8">
        <v>59</v>
      </c>
      <c r="X16" s="8" t="s">
        <v>5</v>
      </c>
      <c r="Y16" s="8">
        <v>0</v>
      </c>
      <c r="Z16" s="8">
        <v>0.36396850322812507</v>
      </c>
      <c r="AA16" s="4">
        <v>0.1</v>
      </c>
      <c r="AB16" s="4">
        <v>15.8</v>
      </c>
      <c r="AC16" s="4">
        <v>3.7</v>
      </c>
      <c r="AD16" s="4">
        <v>19.600000000000001</v>
      </c>
      <c r="AE16" s="40">
        <v>29.28884385872832</v>
      </c>
      <c r="AF16" s="41">
        <v>1.1007310503403176</v>
      </c>
      <c r="AG16" s="5">
        <v>30.173906676185769</v>
      </c>
      <c r="AH16" s="42">
        <v>401.45182578090629</v>
      </c>
      <c r="AI16" s="42">
        <v>66.908637630151048</v>
      </c>
      <c r="AJ16" s="43">
        <v>4351.8111159994132</v>
      </c>
      <c r="AK16" s="42">
        <v>389.53658894266022</v>
      </c>
      <c r="AL16" s="42">
        <v>3.61</v>
      </c>
      <c r="AM16" s="43">
        <v>8288.4220560199446</v>
      </c>
      <c r="AN16" s="43" t="s">
        <v>5</v>
      </c>
      <c r="AO16" s="43">
        <v>2058</v>
      </c>
      <c r="AP16" s="42">
        <v>0.1040485718733688</v>
      </c>
      <c r="AQ16" s="42">
        <v>5.9</v>
      </c>
      <c r="AR16" s="44">
        <v>1.8442622950819672E-2</v>
      </c>
      <c r="AS16" s="42">
        <v>0</v>
      </c>
      <c r="AT16" s="42">
        <v>0</v>
      </c>
      <c r="AU16" s="42">
        <v>11.9</v>
      </c>
      <c r="AV16" s="5">
        <v>0</v>
      </c>
      <c r="AW16" s="45">
        <v>77.78</v>
      </c>
      <c r="AX16" s="45">
        <v>35</v>
      </c>
      <c r="AY16" s="42">
        <v>75.584415584415581</v>
      </c>
      <c r="AZ16" s="8">
        <v>1455</v>
      </c>
      <c r="BA16" s="33">
        <v>8.31</v>
      </c>
      <c r="BB16" s="42">
        <v>8.1999999999999993</v>
      </c>
      <c r="BC16" s="42" t="s">
        <v>5</v>
      </c>
      <c r="BD16" s="42" t="s">
        <v>5</v>
      </c>
      <c r="BE16" s="42" t="s">
        <v>5</v>
      </c>
      <c r="BF16" s="42" t="s">
        <v>5</v>
      </c>
      <c r="BG16" s="42">
        <v>13.340593520283146</v>
      </c>
      <c r="BH16" s="42">
        <v>5.9</v>
      </c>
      <c r="BI16" s="42">
        <v>3.2786885245901641E-2</v>
      </c>
      <c r="BJ16" s="43">
        <v>18209</v>
      </c>
      <c r="BK16" s="68">
        <v>18.640967891306861</v>
      </c>
      <c r="BL16" s="68">
        <v>9</v>
      </c>
    </row>
    <row r="17" spans="1:64" x14ac:dyDescent="0.25">
      <c r="A17" s="28">
        <v>16</v>
      </c>
      <c r="B17" s="28" t="s">
        <v>81</v>
      </c>
      <c r="C17" s="6">
        <v>211802</v>
      </c>
      <c r="D17" s="8">
        <v>126.25209404424933</v>
      </c>
      <c r="E17" s="4">
        <v>1731.1</v>
      </c>
      <c r="F17" s="4">
        <v>1731.1</v>
      </c>
      <c r="G17" s="4">
        <v>0</v>
      </c>
      <c r="H17" s="4">
        <v>0</v>
      </c>
      <c r="I17" s="35">
        <v>28370655000</v>
      </c>
      <c r="J17" s="35">
        <v>131839.41242895846</v>
      </c>
      <c r="K17" s="4">
        <v>2.7</v>
      </c>
      <c r="L17" s="4">
        <v>82.29390578813458</v>
      </c>
      <c r="M17" s="4">
        <v>57.15311237616806</v>
      </c>
      <c r="N17" s="34">
        <v>50.1</v>
      </c>
      <c r="O17" s="5">
        <v>0.98927275185327046</v>
      </c>
      <c r="P17" s="5">
        <v>2.0309226921430343</v>
      </c>
      <c r="Q17" s="5">
        <v>6.192005587976837</v>
      </c>
      <c r="R17" s="5">
        <v>4.687514927559091</v>
      </c>
      <c r="S17" s="5">
        <v>4.0731853721186999</v>
      </c>
      <c r="T17" s="5">
        <v>11.537229895676077</v>
      </c>
      <c r="U17" s="8">
        <v>9.3333333333333339</v>
      </c>
      <c r="V17" s="8">
        <v>50</v>
      </c>
      <c r="W17" s="8">
        <v>61</v>
      </c>
      <c r="X17" s="8" t="s">
        <v>5</v>
      </c>
      <c r="Y17" s="8">
        <v>0.51882682463352403</v>
      </c>
      <c r="Z17" s="8">
        <v>2.5430086594857659</v>
      </c>
      <c r="AA17" s="4">
        <v>0.1</v>
      </c>
      <c r="AB17" s="4">
        <v>15.2</v>
      </c>
      <c r="AC17" s="4">
        <v>5.5</v>
      </c>
      <c r="AD17" s="4">
        <v>20.799999999999997</v>
      </c>
      <c r="AE17" s="40">
        <v>45.298224376353666</v>
      </c>
      <c r="AF17" s="41">
        <v>3.5684994324531232</v>
      </c>
      <c r="AG17" s="5">
        <v>28.139712038935581</v>
      </c>
      <c r="AH17" s="42">
        <v>542.77362900864819</v>
      </c>
      <c r="AI17" s="42">
        <v>123.14641411583199</v>
      </c>
      <c r="AJ17" s="43">
        <v>5009.9678889916404</v>
      </c>
      <c r="AK17" s="42">
        <v>452.62115980686923</v>
      </c>
      <c r="AL17" s="42">
        <v>2.74</v>
      </c>
      <c r="AM17" s="43">
        <v>8919.5180095821852</v>
      </c>
      <c r="AN17" s="43">
        <v>255</v>
      </c>
      <c r="AO17" s="43">
        <v>3401</v>
      </c>
      <c r="AP17" s="42">
        <v>0.18804419940060854</v>
      </c>
      <c r="AQ17" s="42">
        <v>3.4</v>
      </c>
      <c r="AR17" s="44">
        <v>1.3286349719831322E-2</v>
      </c>
      <c r="AS17" s="42">
        <v>0</v>
      </c>
      <c r="AT17" s="42">
        <v>0</v>
      </c>
      <c r="AU17" s="42">
        <v>11.2</v>
      </c>
      <c r="AV17" s="5">
        <v>0</v>
      </c>
      <c r="AW17" s="45">
        <v>80</v>
      </c>
      <c r="AX17" s="45">
        <v>158</v>
      </c>
      <c r="AY17" s="42">
        <v>117.4712643678161</v>
      </c>
      <c r="AZ17" s="8">
        <v>3978</v>
      </c>
      <c r="BA17" s="33">
        <v>10.6</v>
      </c>
      <c r="BB17" s="42">
        <v>4.5</v>
      </c>
      <c r="BC17" s="42" t="s">
        <v>5</v>
      </c>
      <c r="BD17" s="42" t="s">
        <v>5</v>
      </c>
      <c r="BE17" s="42" t="s">
        <v>5</v>
      </c>
      <c r="BF17" s="42" t="s">
        <v>5</v>
      </c>
      <c r="BG17" s="42">
        <v>15.423965276701287</v>
      </c>
      <c r="BH17" s="42">
        <v>2.9</v>
      </c>
      <c r="BI17" s="42">
        <v>2.0796025648431634E-2</v>
      </c>
      <c r="BJ17" s="43">
        <v>11679.263157894737</v>
      </c>
      <c r="BK17" s="68">
        <v>19.18284007539388</v>
      </c>
      <c r="BL17" s="68">
        <v>37</v>
      </c>
    </row>
    <row r="18" spans="1:64" x14ac:dyDescent="0.25">
      <c r="A18" s="28">
        <v>17</v>
      </c>
      <c r="B18" s="28" t="s">
        <v>80</v>
      </c>
      <c r="C18" s="6">
        <v>21830</v>
      </c>
      <c r="D18" s="8">
        <v>107.97572815533981</v>
      </c>
      <c r="E18" s="4">
        <v>206</v>
      </c>
      <c r="F18" s="4">
        <v>206</v>
      </c>
      <c r="G18" s="4">
        <v>0</v>
      </c>
      <c r="H18" s="4">
        <v>0</v>
      </c>
      <c r="I18" s="35">
        <v>12079877000</v>
      </c>
      <c r="J18" s="35">
        <v>548063.92631913256</v>
      </c>
      <c r="K18" s="4">
        <v>3.4</v>
      </c>
      <c r="L18" s="4">
        <v>86.452390215286641</v>
      </c>
      <c r="M18" s="4">
        <v>72.440112107926993</v>
      </c>
      <c r="N18" s="34">
        <v>47.3</v>
      </c>
      <c r="O18" s="5">
        <v>1.8618053921568627</v>
      </c>
      <c r="P18" s="5">
        <v>2.1197767379679147</v>
      </c>
      <c r="Q18" s="5">
        <v>16.686648841354724</v>
      </c>
      <c r="R18" s="5">
        <v>13.024059714795012</v>
      </c>
      <c r="S18" s="5">
        <v>12.086350267379679</v>
      </c>
      <c r="T18" s="5">
        <v>13.449888591800358</v>
      </c>
      <c r="U18" s="8">
        <v>12.5</v>
      </c>
      <c r="V18" s="8">
        <v>52</v>
      </c>
      <c r="W18" s="8">
        <v>62</v>
      </c>
      <c r="X18" s="8" t="s">
        <v>5</v>
      </c>
      <c r="Y18" s="8">
        <v>0</v>
      </c>
      <c r="Z18" s="8">
        <v>3.4258155385363525</v>
      </c>
      <c r="AA18" s="4">
        <v>0</v>
      </c>
      <c r="AB18" s="4">
        <v>37.6</v>
      </c>
      <c r="AC18" s="4">
        <v>6.2</v>
      </c>
      <c r="AD18" s="4">
        <v>43.800000000000004</v>
      </c>
      <c r="AE18" s="40">
        <v>78.473794696316062</v>
      </c>
      <c r="AF18" s="41">
        <v>1.2292756334667212</v>
      </c>
      <c r="AG18" s="5">
        <v>25.125809269162207</v>
      </c>
      <c r="AH18" s="42">
        <v>821.19686039653379</v>
      </c>
      <c r="AI18" s="42">
        <v>1397.3957624427205</v>
      </c>
      <c r="AJ18" s="43">
        <v>13638.219681502655</v>
      </c>
      <c r="AK18" s="42">
        <v>1197.7677963794747</v>
      </c>
      <c r="AL18" s="42">
        <v>9.74</v>
      </c>
      <c r="AM18" s="43">
        <v>66249.262737625337</v>
      </c>
      <c r="AN18" s="43" t="s">
        <v>5</v>
      </c>
      <c r="AO18" s="43">
        <v>1354</v>
      </c>
      <c r="AP18" s="42">
        <v>0.33592590927482802</v>
      </c>
      <c r="AQ18" s="42">
        <v>2.9</v>
      </c>
      <c r="AR18" s="44">
        <v>1.4563106796116505E-2</v>
      </c>
      <c r="AS18" s="42">
        <v>0</v>
      </c>
      <c r="AT18" s="42">
        <v>0</v>
      </c>
      <c r="AU18" s="42">
        <v>14.5</v>
      </c>
      <c r="AV18" s="5">
        <v>0</v>
      </c>
      <c r="AW18" s="45">
        <v>0</v>
      </c>
      <c r="AX18" s="45">
        <v>22</v>
      </c>
      <c r="AY18" s="42">
        <v>170.66666666666669</v>
      </c>
      <c r="AZ18" s="8">
        <v>318</v>
      </c>
      <c r="BA18" s="33">
        <v>15.99</v>
      </c>
      <c r="BB18" s="42">
        <v>5.2</v>
      </c>
      <c r="BC18" s="42" t="s">
        <v>5</v>
      </c>
      <c r="BD18" s="42" t="s">
        <v>5</v>
      </c>
      <c r="BE18" s="42" t="s">
        <v>5</v>
      </c>
      <c r="BF18" s="42" t="s">
        <v>5</v>
      </c>
      <c r="BG18" s="42">
        <v>26.785714285714285</v>
      </c>
      <c r="BH18" s="42">
        <v>7.5</v>
      </c>
      <c r="BI18" s="42">
        <v>9.7087378640776698E-2</v>
      </c>
      <c r="BJ18" s="43">
        <v>534.23809523809518</v>
      </c>
      <c r="BK18" s="68">
        <v>18.612318501550039</v>
      </c>
      <c r="BL18" s="68">
        <v>22</v>
      </c>
    </row>
    <row r="19" spans="1:64" x14ac:dyDescent="0.25">
      <c r="A19" s="28">
        <v>18</v>
      </c>
      <c r="B19" s="28" t="s">
        <v>79</v>
      </c>
      <c r="C19" s="6">
        <v>341886</v>
      </c>
      <c r="D19" s="8">
        <v>251.57076767384703</v>
      </c>
      <c r="E19" s="4">
        <v>1383.4</v>
      </c>
      <c r="F19" s="4">
        <v>1383.4</v>
      </c>
      <c r="G19" s="4">
        <v>0</v>
      </c>
      <c r="H19" s="4">
        <v>0</v>
      </c>
      <c r="I19" s="35">
        <v>62871034000</v>
      </c>
      <c r="J19" s="35">
        <v>182240.16348299952</v>
      </c>
      <c r="K19" s="4">
        <v>6.8</v>
      </c>
      <c r="L19" s="4">
        <v>79.641564363023292</v>
      </c>
      <c r="M19" s="4">
        <v>44.014155792809547</v>
      </c>
      <c r="N19" s="34">
        <v>64.5</v>
      </c>
      <c r="O19" s="5">
        <v>0.78141252500384673</v>
      </c>
      <c r="P19" s="5">
        <v>1.1809110233483213</v>
      </c>
      <c r="Q19" s="5">
        <v>4.0457449294193406</v>
      </c>
      <c r="R19" s="5">
        <v>3.3203572629407372</v>
      </c>
      <c r="S19" s="5">
        <v>2.2390829358362825</v>
      </c>
      <c r="T19" s="5">
        <v>8.5360311842847612</v>
      </c>
      <c r="U19" s="8">
        <v>6.25</v>
      </c>
      <c r="V19" s="8">
        <v>49</v>
      </c>
      <c r="W19" s="8">
        <v>56</v>
      </c>
      <c r="X19" s="8" t="s">
        <v>5</v>
      </c>
      <c r="Y19" s="8">
        <v>5.6409217484252566E-2</v>
      </c>
      <c r="Z19" s="8">
        <v>6.8709316782043635</v>
      </c>
      <c r="AA19" s="4">
        <v>0.1</v>
      </c>
      <c r="AB19" s="4">
        <v>12.9</v>
      </c>
      <c r="AC19" s="4">
        <v>2.8</v>
      </c>
      <c r="AD19" s="4">
        <v>15.8</v>
      </c>
      <c r="AE19" s="40">
        <v>39.33490657323263</v>
      </c>
      <c r="AF19" s="41">
        <v>1.6878962787710947</v>
      </c>
      <c r="AG19" s="5">
        <v>26.932724692687763</v>
      </c>
      <c r="AH19" s="42">
        <v>512.47862256877011</v>
      </c>
      <c r="AI19" s="42">
        <v>92.466448302849358</v>
      </c>
      <c r="AJ19" s="43">
        <v>2145.2795733209659</v>
      </c>
      <c r="AK19" s="42">
        <v>424.36012638047481</v>
      </c>
      <c r="AL19" s="42">
        <v>3.38</v>
      </c>
      <c r="AM19" s="43">
        <v>9015.33377779066</v>
      </c>
      <c r="AN19" s="43" t="s">
        <v>5</v>
      </c>
      <c r="AO19" s="43">
        <v>12487</v>
      </c>
      <c r="AP19" s="42">
        <v>0.15714191303448335</v>
      </c>
      <c r="AQ19" s="42">
        <v>7.7</v>
      </c>
      <c r="AR19" s="44">
        <v>2.6022842272661557E-2</v>
      </c>
      <c r="AS19" s="42">
        <v>1</v>
      </c>
      <c r="AT19" s="42">
        <v>2</v>
      </c>
      <c r="AU19" s="42">
        <v>11.5</v>
      </c>
      <c r="AV19" s="5">
        <v>11.279653750357275</v>
      </c>
      <c r="AW19" s="45">
        <v>62.5</v>
      </c>
      <c r="AX19" s="45">
        <v>224</v>
      </c>
      <c r="AY19" s="42">
        <v>96.366305744173246</v>
      </c>
      <c r="AZ19" s="8">
        <v>18578</v>
      </c>
      <c r="BA19" s="33">
        <v>16.2</v>
      </c>
      <c r="BB19" s="42">
        <v>4.4000000000000004</v>
      </c>
      <c r="BC19" s="42" t="s">
        <v>5</v>
      </c>
      <c r="BD19" s="42" t="s">
        <v>5</v>
      </c>
      <c r="BE19" s="42" t="s">
        <v>5</v>
      </c>
      <c r="BF19" s="42" t="s">
        <v>5</v>
      </c>
      <c r="BG19" s="42">
        <v>26.564275359479684</v>
      </c>
      <c r="BH19" s="42">
        <v>5.9</v>
      </c>
      <c r="BI19" s="42">
        <v>4.7708544166546185E-2</v>
      </c>
      <c r="BJ19" s="43">
        <v>16711.619047619046</v>
      </c>
      <c r="BK19" s="68">
        <v>19.463018007435714</v>
      </c>
      <c r="BL19" s="68">
        <v>15</v>
      </c>
    </row>
    <row r="20" spans="1:64" x14ac:dyDescent="0.25">
      <c r="A20" s="28">
        <v>19</v>
      </c>
      <c r="B20" s="28" t="s">
        <v>78</v>
      </c>
      <c r="C20" s="6">
        <v>776351</v>
      </c>
      <c r="D20" s="8">
        <v>230.15873506068374</v>
      </c>
      <c r="E20" s="4">
        <v>12998.599999999999</v>
      </c>
      <c r="F20" s="4">
        <v>3238.1</v>
      </c>
      <c r="G20" s="4">
        <v>152.1</v>
      </c>
      <c r="H20" s="4">
        <v>9608.4</v>
      </c>
      <c r="I20" s="35">
        <v>105087987000</v>
      </c>
      <c r="J20" s="35">
        <v>137877.45085176284</v>
      </c>
      <c r="K20" s="4">
        <v>8.9</v>
      </c>
      <c r="L20" s="4">
        <v>80.952988005551632</v>
      </c>
      <c r="M20" s="4">
        <v>68.908027919850468</v>
      </c>
      <c r="N20" s="34">
        <v>58.2</v>
      </c>
      <c r="O20" s="5">
        <v>0.43484926883678765</v>
      </c>
      <c r="P20" s="5">
        <v>1.147297952251513</v>
      </c>
      <c r="Q20" s="5">
        <v>2.6825327695733439</v>
      </c>
      <c r="R20" s="5">
        <v>3.0128047423555864</v>
      </c>
      <c r="S20" s="5">
        <v>1.5560280860603197</v>
      </c>
      <c r="T20" s="5">
        <v>8.2291596981690542</v>
      </c>
      <c r="U20" s="8">
        <v>12.068965517241379</v>
      </c>
      <c r="V20" s="8">
        <v>40</v>
      </c>
      <c r="W20" s="8">
        <v>63</v>
      </c>
      <c r="X20" s="8">
        <v>7</v>
      </c>
      <c r="Y20" s="8">
        <v>6.0971495667249669E-3</v>
      </c>
      <c r="Z20" s="8">
        <v>21.054243097072696</v>
      </c>
      <c r="AA20" s="4">
        <v>0.2</v>
      </c>
      <c r="AB20" s="4">
        <v>14.1</v>
      </c>
      <c r="AC20" s="4">
        <v>3.8</v>
      </c>
      <c r="AD20" s="4">
        <v>18.099999999999998</v>
      </c>
      <c r="AE20" s="40">
        <v>52.52678294736566</v>
      </c>
      <c r="AF20" s="41">
        <v>1.7344128913413299</v>
      </c>
      <c r="AG20" s="5">
        <v>26.661333063922683</v>
      </c>
      <c r="AH20" s="42">
        <v>485.84068938733958</v>
      </c>
      <c r="AI20" s="42">
        <v>77.671533383015131</v>
      </c>
      <c r="AJ20" s="43">
        <v>1065.3595457264912</v>
      </c>
      <c r="AK20" s="42">
        <v>310.03012395956881</v>
      </c>
      <c r="AL20" s="42">
        <v>4.96</v>
      </c>
      <c r="AM20" s="43">
        <v>4194.394004597315</v>
      </c>
      <c r="AN20" s="43">
        <v>65359</v>
      </c>
      <c r="AO20" s="43">
        <v>38078</v>
      </c>
      <c r="AP20" s="42">
        <v>6.4690041420840838E-2</v>
      </c>
      <c r="AQ20" s="42">
        <v>42.7</v>
      </c>
      <c r="AR20" s="44">
        <v>1.1735276859886972E-2</v>
      </c>
      <c r="AS20" s="42">
        <v>1.7</v>
      </c>
      <c r="AT20" s="42">
        <v>0</v>
      </c>
      <c r="AU20" s="42">
        <v>12.5</v>
      </c>
      <c r="AV20" s="5">
        <v>16.017065586810325</v>
      </c>
      <c r="AW20" s="45">
        <v>19.7</v>
      </c>
      <c r="AX20" s="45">
        <v>826</v>
      </c>
      <c r="AY20" s="42">
        <v>58.305227655986513</v>
      </c>
      <c r="AZ20" s="8">
        <v>40588</v>
      </c>
      <c r="BA20" s="33">
        <v>23.64</v>
      </c>
      <c r="BB20" s="42">
        <v>4.0999999999999996</v>
      </c>
      <c r="BC20" s="42">
        <v>0.15153407435160901</v>
      </c>
      <c r="BD20" s="42">
        <v>96.86</v>
      </c>
      <c r="BE20" s="42">
        <v>3.664921465968586</v>
      </c>
      <c r="BF20" s="42">
        <v>8.9</v>
      </c>
      <c r="BG20" s="42">
        <v>27.873098089996763</v>
      </c>
      <c r="BH20" s="42">
        <v>8.4</v>
      </c>
      <c r="BI20" s="42">
        <v>1.7294092214570272E-2</v>
      </c>
      <c r="BJ20" s="43">
        <v>20384.972222222223</v>
      </c>
      <c r="BK20" s="68">
        <v>20.763666475847359</v>
      </c>
      <c r="BL20" s="68">
        <v>16</v>
      </c>
    </row>
    <row r="21" spans="1:64" x14ac:dyDescent="0.25">
      <c r="A21" s="28">
        <v>20</v>
      </c>
      <c r="B21" s="28" t="s">
        <v>77</v>
      </c>
      <c r="C21" s="6">
        <v>7838</v>
      </c>
      <c r="D21" s="8" t="s">
        <v>5</v>
      </c>
      <c r="E21" s="4">
        <v>78096.875771899999</v>
      </c>
      <c r="F21" s="4">
        <v>0</v>
      </c>
      <c r="G21" s="4">
        <v>0</v>
      </c>
      <c r="H21" s="4">
        <v>78096.875771899999</v>
      </c>
      <c r="I21" s="35">
        <v>33651014000</v>
      </c>
      <c r="J21" s="35">
        <v>4364027.233821813</v>
      </c>
      <c r="K21" s="4">
        <v>31.3</v>
      </c>
      <c r="L21" s="4">
        <v>94.851628922603538</v>
      </c>
      <c r="M21" s="4">
        <v>84.27375496334885</v>
      </c>
      <c r="N21" s="46" t="s">
        <v>76</v>
      </c>
      <c r="O21" s="5">
        <v>0.64935064935064934</v>
      </c>
      <c r="P21" s="5">
        <v>1.2987012987012987</v>
      </c>
      <c r="Q21" s="5">
        <v>1.0551948051948052</v>
      </c>
      <c r="R21" s="5">
        <v>2.5162337662337664</v>
      </c>
      <c r="S21" s="5">
        <v>0.32467532467532467</v>
      </c>
      <c r="T21" s="5">
        <v>5.9253246753246751</v>
      </c>
      <c r="U21" s="8">
        <v>0</v>
      </c>
      <c r="V21" s="8" t="s">
        <v>5</v>
      </c>
      <c r="W21" s="8" t="s">
        <v>5</v>
      </c>
      <c r="X21" s="8">
        <v>6</v>
      </c>
      <c r="Y21" s="8" t="s">
        <v>5</v>
      </c>
      <c r="Z21" s="8" t="s">
        <v>5</v>
      </c>
      <c r="AA21" s="4" t="s">
        <v>76</v>
      </c>
      <c r="AB21" s="4" t="s">
        <v>76</v>
      </c>
      <c r="AC21" s="4" t="s">
        <v>76</v>
      </c>
      <c r="AD21" s="4" t="s">
        <v>76</v>
      </c>
      <c r="AE21" s="40" t="s">
        <v>5</v>
      </c>
      <c r="AF21" s="41">
        <v>0</v>
      </c>
      <c r="AG21" s="5">
        <v>2.6785714285714284</v>
      </c>
      <c r="AH21" s="42">
        <v>298.27519128517702</v>
      </c>
      <c r="AI21" s="42">
        <v>38.905459732849181</v>
      </c>
      <c r="AJ21" s="43">
        <v>181.5588120866295</v>
      </c>
      <c r="AK21" s="42">
        <v>194.52729866424588</v>
      </c>
      <c r="AL21" s="42">
        <v>0</v>
      </c>
      <c r="AM21" s="43">
        <v>12.968486577616392</v>
      </c>
      <c r="AN21" s="43" t="s">
        <v>5</v>
      </c>
      <c r="AO21" s="43">
        <v>264</v>
      </c>
      <c r="AP21" s="42" t="s">
        <v>5</v>
      </c>
      <c r="AQ21" s="42">
        <v>70.2</v>
      </c>
      <c r="AR21" s="44" t="s">
        <v>5</v>
      </c>
      <c r="AS21" s="42">
        <v>0</v>
      </c>
      <c r="AT21" s="42">
        <v>0</v>
      </c>
      <c r="AU21" s="42" t="s">
        <v>76</v>
      </c>
      <c r="AV21" s="5">
        <v>0</v>
      </c>
      <c r="AW21" s="45">
        <v>0</v>
      </c>
      <c r="AX21" s="45">
        <v>6</v>
      </c>
      <c r="AY21" s="42">
        <v>30.069930069930066</v>
      </c>
      <c r="AZ21" s="8">
        <v>89</v>
      </c>
      <c r="BA21" s="33">
        <v>44</v>
      </c>
      <c r="BB21" s="42">
        <v>11.28</v>
      </c>
      <c r="BC21" s="42">
        <v>9.1937096446352753E-3</v>
      </c>
      <c r="BD21" s="42">
        <v>65.34</v>
      </c>
      <c r="BE21" s="42">
        <v>0.26455026455026454</v>
      </c>
      <c r="BF21" s="42">
        <v>46.03</v>
      </c>
      <c r="BG21" s="42">
        <v>10.706638115631691</v>
      </c>
      <c r="BH21" s="42">
        <v>3.8</v>
      </c>
      <c r="BI21" s="42" t="s">
        <v>5</v>
      </c>
      <c r="BJ21" s="43" t="s">
        <v>5</v>
      </c>
      <c r="BK21" s="68">
        <v>2.5613517500335279</v>
      </c>
      <c r="BL21" s="68">
        <v>0</v>
      </c>
    </row>
    <row r="22" spans="1:64" s="31" customFormat="1" x14ac:dyDescent="0.25">
      <c r="A22" s="29" t="s">
        <v>5</v>
      </c>
      <c r="B22" s="29" t="s">
        <v>75</v>
      </c>
      <c r="C22" s="30">
        <v>8380801</v>
      </c>
      <c r="D22" s="8">
        <v>214.4971255665254</v>
      </c>
      <c r="E22" s="36">
        <v>163634.8757719</v>
      </c>
      <c r="F22" s="36">
        <f t="shared" ref="F22:H22" si="0">SUM(F2:F21)</f>
        <v>37972.700000000004</v>
      </c>
      <c r="G22" s="36">
        <f t="shared" si="0"/>
        <v>2974.9999999999995</v>
      </c>
      <c r="H22" s="36">
        <f t="shared" si="0"/>
        <v>122687.17577189999</v>
      </c>
      <c r="I22" s="37">
        <v>897236319000</v>
      </c>
      <c r="J22" s="35">
        <v>108348.39615361857</v>
      </c>
      <c r="K22" s="36">
        <v>4.8</v>
      </c>
      <c r="L22" s="36">
        <v>79.857568183716239</v>
      </c>
      <c r="M22" s="36">
        <v>58.80127194377274</v>
      </c>
      <c r="N22" s="34">
        <v>52.53</v>
      </c>
      <c r="O22" s="47">
        <v>0.75044332736435049</v>
      </c>
      <c r="P22" s="47">
        <v>1.788632192272444</v>
      </c>
      <c r="Q22" s="47">
        <v>6.9584638272190578</v>
      </c>
      <c r="R22" s="47">
        <v>5.7328993609628522</v>
      </c>
      <c r="S22" s="47">
        <v>4.426426284717996</v>
      </c>
      <c r="T22" s="47">
        <v>11.96625744777554</v>
      </c>
      <c r="U22" s="8">
        <v>14.494264859228362</v>
      </c>
      <c r="V22" s="7">
        <v>46</v>
      </c>
      <c r="W22" s="7">
        <v>57</v>
      </c>
      <c r="X22" s="7">
        <f>AVERAGE(X2:X21)</f>
        <v>7.625</v>
      </c>
      <c r="Y22" s="7">
        <v>1.0373874586106675</v>
      </c>
      <c r="Z22" s="7">
        <v>9.3437627292038563</v>
      </c>
      <c r="AA22" s="36">
        <v>0.2</v>
      </c>
      <c r="AB22" s="36">
        <v>13.6</v>
      </c>
      <c r="AC22" s="36">
        <v>6.3</v>
      </c>
      <c r="AD22" s="36">
        <v>20.099999999999998</v>
      </c>
      <c r="AE22" s="40">
        <v>46.448515324409378</v>
      </c>
      <c r="AF22" s="48">
        <v>2.1468612686376263</v>
      </c>
      <c r="AG22" s="47">
        <v>28.158272836326521</v>
      </c>
      <c r="AH22" s="42">
        <v>429.53593936986101</v>
      </c>
      <c r="AI22" s="42">
        <v>71.875116984239881</v>
      </c>
      <c r="AJ22" s="43">
        <v>2795.859935297904</v>
      </c>
      <c r="AK22" s="42">
        <v>271.82608926667336</v>
      </c>
      <c r="AL22" s="44">
        <f>AVERAGE(AL2:AL21)</f>
        <v>3.22</v>
      </c>
      <c r="AM22" s="43">
        <v>6703.0309031605975</v>
      </c>
      <c r="AN22" s="49">
        <f>AVERAGE(AN2:AN21)</f>
        <v>36661.153846153844</v>
      </c>
      <c r="AO22" s="49">
        <f>AVERAGE(AO2:AO21)</f>
        <v>10529.15</v>
      </c>
      <c r="AP22" s="44">
        <v>0.15668428680785287</v>
      </c>
      <c r="AQ22" s="44">
        <v>58.6</v>
      </c>
      <c r="AR22" s="44">
        <v>1.9645692826688644E-2</v>
      </c>
      <c r="AS22" s="44">
        <f>AVERAGE(AS2:AS21)</f>
        <v>5.0050000000000008</v>
      </c>
      <c r="AT22" s="44">
        <f>AVERAGE(AT2:AT21)</f>
        <v>0.7</v>
      </c>
      <c r="AU22" s="44">
        <v>12.1</v>
      </c>
      <c r="AV22" s="5">
        <v>5.2313063410589127</v>
      </c>
      <c r="AW22" s="50">
        <v>60.23</v>
      </c>
      <c r="AX22" s="50">
        <f>AVERAGE(AX2:AX21)</f>
        <v>230.35</v>
      </c>
      <c r="AY22" s="44">
        <v>72.430000000000007</v>
      </c>
      <c r="AZ22" s="7">
        <f>(SUM(AZ2:AZ21))/20</f>
        <v>13540.95</v>
      </c>
      <c r="BA22" s="51">
        <v>14.24</v>
      </c>
      <c r="BB22" s="44">
        <v>3.8</v>
      </c>
      <c r="BC22" s="44">
        <v>3.9865617324938249E-2</v>
      </c>
      <c r="BD22" s="44">
        <v>65.8</v>
      </c>
      <c r="BE22" s="44">
        <v>12.955974842767295</v>
      </c>
      <c r="BF22" s="44">
        <v>31.8</v>
      </c>
      <c r="BG22" s="44">
        <v>19.173049511261475</v>
      </c>
      <c r="BH22" s="44">
        <v>4.5999999999999996</v>
      </c>
      <c r="BI22" s="44">
        <v>2.2753188474878002E-2</v>
      </c>
      <c r="BJ22" s="43">
        <v>21780.954177897573</v>
      </c>
      <c r="BK22" s="68">
        <v>19.213755656710926</v>
      </c>
      <c r="BL22" s="68">
        <v>36.299999999999997</v>
      </c>
    </row>
    <row r="23" spans="1:64" x14ac:dyDescent="0.25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4" x14ac:dyDescent="0.2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4" x14ac:dyDescent="0.2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D9BE-8522-46F5-AAAE-54285973FC1A}">
  <dimension ref="A1:DH22"/>
  <sheetViews>
    <sheetView workbookViewId="0">
      <pane xSplit="2" ySplit="1" topLeftCell="AE15" activePane="bottomRight" state="frozen"/>
      <selection pane="topRight" activeCell="C1" sqref="C1"/>
      <selection pane="bottomLeft" activeCell="A2" sqref="A2"/>
      <selection pane="bottomRight" activeCell="AI1" sqref="AI1:AI22"/>
    </sheetView>
  </sheetViews>
  <sheetFormatPr baseColWidth="10" defaultRowHeight="15" x14ac:dyDescent="0.25"/>
  <cols>
    <col min="1" max="1" width="9.28515625" style="61" bestFit="1" customWidth="1"/>
    <col min="2" max="2" width="17.42578125" style="61" bestFit="1" customWidth="1"/>
    <col min="3" max="5" width="11.42578125" style="61"/>
    <col min="6" max="6" width="9.140625" style="61" bestFit="1" customWidth="1"/>
    <col min="7" max="16384" width="11.42578125" style="61"/>
  </cols>
  <sheetData>
    <row r="1" spans="1:112" s="54" customFormat="1" ht="178.5" x14ac:dyDescent="0.25">
      <c r="A1" s="52" t="s">
        <v>115</v>
      </c>
      <c r="B1" s="52" t="s">
        <v>114</v>
      </c>
      <c r="C1" s="52" t="s">
        <v>342</v>
      </c>
      <c r="D1" s="52" t="s">
        <v>343</v>
      </c>
      <c r="E1" s="52" t="s">
        <v>344</v>
      </c>
      <c r="F1" s="52" t="s">
        <v>345</v>
      </c>
      <c r="G1" s="53" t="s">
        <v>371</v>
      </c>
      <c r="H1" s="52" t="s">
        <v>346</v>
      </c>
      <c r="I1" s="52" t="s">
        <v>347</v>
      </c>
      <c r="J1" s="52" t="s">
        <v>348</v>
      </c>
      <c r="K1" s="52" t="s">
        <v>349</v>
      </c>
      <c r="L1" s="52" t="s">
        <v>350</v>
      </c>
      <c r="M1" s="52" t="s">
        <v>351</v>
      </c>
      <c r="N1" s="52" t="s">
        <v>352</v>
      </c>
      <c r="O1" s="52" t="s">
        <v>353</v>
      </c>
      <c r="P1" s="52" t="s">
        <v>354</v>
      </c>
      <c r="Q1" s="52" t="s">
        <v>355</v>
      </c>
      <c r="R1" s="52" t="s">
        <v>356</v>
      </c>
      <c r="S1" s="52" t="s">
        <v>357</v>
      </c>
      <c r="T1" s="52" t="s">
        <v>358</v>
      </c>
      <c r="U1" s="52" t="s">
        <v>359</v>
      </c>
      <c r="V1" s="52" t="s">
        <v>361</v>
      </c>
      <c r="W1" s="52" t="s">
        <v>362</v>
      </c>
      <c r="X1" s="52" t="s">
        <v>360</v>
      </c>
      <c r="Y1" s="52" t="s">
        <v>363</v>
      </c>
      <c r="Z1" s="52" t="s">
        <v>364</v>
      </c>
      <c r="AA1" s="52" t="s">
        <v>365</v>
      </c>
      <c r="AB1" s="52" t="s">
        <v>366</v>
      </c>
      <c r="AC1" s="52" t="s">
        <v>367</v>
      </c>
      <c r="AD1" s="52" t="s">
        <v>368</v>
      </c>
      <c r="AE1" s="52" t="s">
        <v>369</v>
      </c>
      <c r="AF1" s="52" t="s">
        <v>370</v>
      </c>
      <c r="AG1" s="52" t="s">
        <v>373</v>
      </c>
      <c r="AH1" s="52" t="s">
        <v>374</v>
      </c>
      <c r="AI1" s="52" t="s">
        <v>372</v>
      </c>
      <c r="AJ1" s="52" t="s">
        <v>375</v>
      </c>
      <c r="AK1" s="52" t="s">
        <v>376</v>
      </c>
      <c r="AL1" s="52" t="s">
        <v>377</v>
      </c>
      <c r="AM1" s="52" t="s">
        <v>378</v>
      </c>
      <c r="AN1" s="52" t="s">
        <v>379</v>
      </c>
      <c r="AO1" s="52" t="s">
        <v>380</v>
      </c>
      <c r="AP1" s="52" t="s">
        <v>381</v>
      </c>
      <c r="AQ1" s="52" t="s">
        <v>382</v>
      </c>
      <c r="AR1" s="52" t="s">
        <v>383</v>
      </c>
      <c r="AS1" s="52" t="s">
        <v>384</v>
      </c>
      <c r="AT1" s="52" t="s">
        <v>385</v>
      </c>
      <c r="AU1" s="52" t="s">
        <v>386</v>
      </c>
      <c r="AV1" s="52" t="s">
        <v>387</v>
      </c>
      <c r="AW1" s="52" t="s">
        <v>389</v>
      </c>
      <c r="AX1" s="52" t="s">
        <v>390</v>
      </c>
      <c r="AY1" s="52" t="s">
        <v>388</v>
      </c>
      <c r="AZ1" s="52" t="s">
        <v>391</v>
      </c>
      <c r="BA1" s="52" t="s">
        <v>392</v>
      </c>
      <c r="BB1" s="52" t="s">
        <v>393</v>
      </c>
      <c r="BC1" s="52" t="s">
        <v>394</v>
      </c>
      <c r="BD1" s="52" t="s">
        <v>395</v>
      </c>
      <c r="BE1" s="52" t="s">
        <v>396</v>
      </c>
      <c r="BF1" s="52" t="s">
        <v>397</v>
      </c>
      <c r="BG1" s="52" t="s">
        <v>398</v>
      </c>
      <c r="BH1" s="52" t="s">
        <v>402</v>
      </c>
      <c r="BI1" s="52" t="s">
        <v>403</v>
      </c>
      <c r="BJ1" s="52" t="s">
        <v>404</v>
      </c>
      <c r="BK1" s="52" t="s">
        <v>405</v>
      </c>
      <c r="BL1" s="52" t="s">
        <v>406</v>
      </c>
      <c r="BM1" s="52" t="s">
        <v>407</v>
      </c>
      <c r="BN1" s="52" t="s">
        <v>408</v>
      </c>
      <c r="BO1" s="52" t="s">
        <v>409</v>
      </c>
      <c r="BP1" s="52" t="s">
        <v>410</v>
      </c>
      <c r="BQ1" s="52" t="s">
        <v>411</v>
      </c>
      <c r="BR1" s="52" t="s">
        <v>412</v>
      </c>
      <c r="BS1" s="52" t="s">
        <v>413</v>
      </c>
      <c r="BT1" s="52" t="s">
        <v>414</v>
      </c>
      <c r="BU1" s="52" t="s">
        <v>415</v>
      </c>
      <c r="BV1" s="52" t="s">
        <v>399</v>
      </c>
      <c r="BW1" s="52" t="s">
        <v>400</v>
      </c>
      <c r="BX1" s="52" t="s">
        <v>401</v>
      </c>
      <c r="BY1" s="52" t="s">
        <v>416</v>
      </c>
      <c r="BZ1" s="52" t="s">
        <v>417</v>
      </c>
      <c r="CA1" s="52" t="s">
        <v>418</v>
      </c>
      <c r="CB1" s="52" t="s">
        <v>419</v>
      </c>
      <c r="CC1" s="52" t="s">
        <v>420</v>
      </c>
      <c r="CD1" s="52" t="s">
        <v>421</v>
      </c>
      <c r="CE1" s="52" t="s">
        <v>422</v>
      </c>
      <c r="CF1" s="52" t="s">
        <v>432</v>
      </c>
      <c r="CG1" s="52" t="s">
        <v>433</v>
      </c>
      <c r="CH1" s="52" t="s">
        <v>434</v>
      </c>
      <c r="CI1" s="52" t="s">
        <v>435</v>
      </c>
      <c r="CJ1" s="52" t="s">
        <v>436</v>
      </c>
      <c r="CK1" s="52" t="s">
        <v>437</v>
      </c>
      <c r="CL1" s="52" t="s">
        <v>438</v>
      </c>
      <c r="CM1" s="52" t="s">
        <v>439</v>
      </c>
      <c r="CN1" s="52" t="s">
        <v>440</v>
      </c>
      <c r="CO1" s="52" t="s">
        <v>441</v>
      </c>
      <c r="CP1" s="52" t="s">
        <v>442</v>
      </c>
      <c r="CQ1" s="52" t="s">
        <v>443</v>
      </c>
      <c r="CR1" s="52" t="s">
        <v>444</v>
      </c>
      <c r="CS1" s="52" t="s">
        <v>445</v>
      </c>
      <c r="CT1" s="52" t="s">
        <v>423</v>
      </c>
      <c r="CU1" s="52" t="s">
        <v>424</v>
      </c>
      <c r="CV1" s="52" t="s">
        <v>425</v>
      </c>
      <c r="CW1" s="52" t="s">
        <v>446</v>
      </c>
      <c r="CX1" s="52" t="s">
        <v>447</v>
      </c>
      <c r="CY1" s="52" t="s">
        <v>448</v>
      </c>
      <c r="CZ1" s="52" t="s">
        <v>449</v>
      </c>
      <c r="DA1" s="52" t="s">
        <v>450</v>
      </c>
      <c r="DB1" s="52" t="s">
        <v>451</v>
      </c>
      <c r="DC1" s="52" t="s">
        <v>426</v>
      </c>
      <c r="DD1" s="52" t="s">
        <v>427</v>
      </c>
      <c r="DE1" s="52" t="s">
        <v>428</v>
      </c>
      <c r="DF1" s="52" t="s">
        <v>429</v>
      </c>
      <c r="DG1" s="52" t="s">
        <v>430</v>
      </c>
      <c r="DH1" s="52" t="s">
        <v>431</v>
      </c>
    </row>
    <row r="2" spans="1:112" x14ac:dyDescent="0.25">
      <c r="A2" s="55">
        <v>1</v>
      </c>
      <c r="B2" s="55" t="s">
        <v>96</v>
      </c>
      <c r="C2" s="56">
        <v>118445</v>
      </c>
      <c r="D2" s="57">
        <v>0.21694614123615982</v>
      </c>
      <c r="E2" s="57">
        <v>4.6094389801173543</v>
      </c>
      <c r="F2" s="56">
        <v>21695</v>
      </c>
      <c r="G2" s="56">
        <v>13.4</v>
      </c>
      <c r="H2" s="56">
        <v>491</v>
      </c>
      <c r="I2" s="56">
        <v>37</v>
      </c>
      <c r="J2" s="56">
        <v>8</v>
      </c>
      <c r="K2" s="56">
        <v>14</v>
      </c>
      <c r="L2" s="56">
        <v>10</v>
      </c>
      <c r="M2" s="56">
        <v>5</v>
      </c>
      <c r="N2" s="56">
        <f>SUM(I2:M2)</f>
        <v>74</v>
      </c>
      <c r="O2" s="56">
        <v>3698</v>
      </c>
      <c r="P2" s="56">
        <v>221</v>
      </c>
      <c r="Q2" s="56">
        <v>16</v>
      </c>
      <c r="R2" s="56">
        <v>454</v>
      </c>
      <c r="S2" s="56">
        <v>76</v>
      </c>
      <c r="T2" s="56">
        <v>145</v>
      </c>
      <c r="U2" s="56">
        <v>49</v>
      </c>
      <c r="V2" s="56">
        <v>432</v>
      </c>
      <c r="W2" s="56">
        <v>308</v>
      </c>
      <c r="X2" s="56">
        <v>740</v>
      </c>
      <c r="Y2" s="56">
        <v>2</v>
      </c>
      <c r="Z2" s="56">
        <v>19</v>
      </c>
      <c r="AA2" s="56">
        <v>196</v>
      </c>
      <c r="AB2" s="56">
        <v>249</v>
      </c>
      <c r="AC2" s="56">
        <v>13</v>
      </c>
      <c r="AD2" s="56">
        <v>11</v>
      </c>
      <c r="AE2" s="56">
        <v>44</v>
      </c>
      <c r="AF2" s="56">
        <f>SUM(Y2:AE2)</f>
        <v>534</v>
      </c>
      <c r="AG2" s="58">
        <v>65.680000000000007</v>
      </c>
      <c r="AH2" s="58">
        <v>51.52</v>
      </c>
      <c r="AI2" s="58">
        <v>86999.663817085078</v>
      </c>
      <c r="AJ2" s="58">
        <v>11725.708565874742</v>
      </c>
      <c r="AK2" s="58">
        <f t="shared" ref="AK2:AK22" si="0">AJ2/AI2</f>
        <v>0.13477878018618317</v>
      </c>
      <c r="AL2" s="59">
        <v>0.855684</v>
      </c>
      <c r="AM2" s="59">
        <v>0.436</v>
      </c>
      <c r="AN2" s="60">
        <v>24527</v>
      </c>
      <c r="AO2" s="60">
        <v>3539.6385319999999</v>
      </c>
      <c r="AP2" s="60">
        <v>20</v>
      </c>
      <c r="AQ2" s="60">
        <v>0</v>
      </c>
      <c r="AR2" s="60">
        <v>46</v>
      </c>
      <c r="AS2" s="60">
        <v>0</v>
      </c>
      <c r="AT2" s="60">
        <v>16</v>
      </c>
      <c r="AU2" s="60">
        <v>4</v>
      </c>
      <c r="AV2" s="60">
        <v>33</v>
      </c>
      <c r="AW2" s="60">
        <v>56</v>
      </c>
      <c r="AX2" s="60">
        <v>63</v>
      </c>
      <c r="AY2" s="60">
        <v>119</v>
      </c>
      <c r="AZ2" s="60">
        <v>23301</v>
      </c>
      <c r="BA2" s="60">
        <v>1226</v>
      </c>
      <c r="BB2" s="60">
        <v>24527</v>
      </c>
      <c r="BC2" s="60"/>
      <c r="BD2" s="60">
        <v>24527</v>
      </c>
      <c r="BE2" s="60">
        <v>15</v>
      </c>
      <c r="BF2" s="60">
        <v>116</v>
      </c>
      <c r="BG2" s="60">
        <v>131</v>
      </c>
      <c r="BH2" s="60">
        <v>363</v>
      </c>
      <c r="BI2" s="60">
        <v>492</v>
      </c>
      <c r="BJ2" s="60">
        <v>1588</v>
      </c>
      <c r="BK2" s="60">
        <v>1886</v>
      </c>
      <c r="BL2" s="60">
        <v>1835</v>
      </c>
      <c r="BM2" s="60">
        <v>1833</v>
      </c>
      <c r="BN2" s="60">
        <v>1958</v>
      </c>
      <c r="BO2" s="60">
        <v>2068</v>
      </c>
      <c r="BP2" s="60">
        <v>2500</v>
      </c>
      <c r="BQ2" s="60">
        <v>2038</v>
      </c>
      <c r="BR2" s="60">
        <v>1970</v>
      </c>
      <c r="BS2" s="60">
        <v>1695</v>
      </c>
      <c r="BT2" s="60">
        <v>1677</v>
      </c>
      <c r="BU2" s="60">
        <v>1501</v>
      </c>
      <c r="BV2" s="60">
        <v>0</v>
      </c>
      <c r="BW2" s="60">
        <v>0</v>
      </c>
      <c r="BX2" s="60">
        <v>163</v>
      </c>
      <c r="BY2" s="60">
        <v>23</v>
      </c>
      <c r="BZ2" s="60">
        <v>40</v>
      </c>
      <c r="CA2" s="60">
        <v>194</v>
      </c>
      <c r="CB2" s="60">
        <v>243</v>
      </c>
      <c r="CC2" s="60">
        <v>275</v>
      </c>
      <c r="CD2" s="60">
        <v>72</v>
      </c>
      <c r="CE2" s="60">
        <v>24414</v>
      </c>
      <c r="CF2" s="60">
        <v>1870</v>
      </c>
      <c r="CG2" s="60">
        <v>2318</v>
      </c>
      <c r="CH2" s="60">
        <v>3200</v>
      </c>
      <c r="CI2" s="60">
        <v>3580</v>
      </c>
      <c r="CJ2" s="60">
        <v>3723</v>
      </c>
      <c r="CK2" s="60">
        <v>3955</v>
      </c>
      <c r="CL2" s="60">
        <v>3745</v>
      </c>
      <c r="CM2" s="60">
        <v>3688</v>
      </c>
      <c r="CN2" s="60">
        <v>3841</v>
      </c>
      <c r="CO2" s="60">
        <v>3862</v>
      </c>
      <c r="CP2" s="60">
        <v>3881</v>
      </c>
      <c r="CQ2" s="60">
        <v>3853</v>
      </c>
      <c r="CR2" s="60">
        <v>3848</v>
      </c>
      <c r="CS2" s="60">
        <v>3769</v>
      </c>
      <c r="CT2" s="60">
        <v>55</v>
      </c>
      <c r="CU2" s="60">
        <v>0</v>
      </c>
      <c r="CV2" s="60">
        <v>0</v>
      </c>
      <c r="CW2" s="60">
        <v>0</v>
      </c>
      <c r="CX2" s="60">
        <v>11</v>
      </c>
      <c r="CY2" s="60">
        <v>125</v>
      </c>
      <c r="CZ2" s="60">
        <v>402</v>
      </c>
      <c r="DA2" s="60">
        <v>294</v>
      </c>
      <c r="DB2" s="60">
        <v>471</v>
      </c>
      <c r="DC2" s="60">
        <v>0</v>
      </c>
      <c r="DD2" s="60">
        <v>0</v>
      </c>
      <c r="DE2" s="60">
        <v>88</v>
      </c>
      <c r="DF2" s="60">
        <v>136</v>
      </c>
      <c r="DG2" s="60">
        <v>0</v>
      </c>
      <c r="DH2" s="60">
        <v>50715</v>
      </c>
    </row>
    <row r="3" spans="1:112" x14ac:dyDescent="0.25">
      <c r="A3" s="55">
        <v>2</v>
      </c>
      <c r="B3" s="55" t="s">
        <v>95</v>
      </c>
      <c r="C3" s="56">
        <v>56360</v>
      </c>
      <c r="D3" s="57">
        <v>0.35616109401363727</v>
      </c>
      <c r="E3" s="57">
        <v>2.8077182398864444</v>
      </c>
      <c r="F3" s="56">
        <v>35616</v>
      </c>
      <c r="G3" s="56">
        <v>1.6</v>
      </c>
      <c r="H3" s="56">
        <v>142</v>
      </c>
      <c r="I3" s="56">
        <v>27</v>
      </c>
      <c r="J3" s="56">
        <v>2</v>
      </c>
      <c r="K3" s="56">
        <v>11</v>
      </c>
      <c r="L3" s="56">
        <v>9</v>
      </c>
      <c r="M3" s="56">
        <v>5</v>
      </c>
      <c r="N3" s="56">
        <f t="shared" ref="N3:N21" si="1">SUM(I3:M3)</f>
        <v>54</v>
      </c>
      <c r="O3" s="56">
        <v>5973</v>
      </c>
      <c r="P3" s="56">
        <v>93</v>
      </c>
      <c r="Q3" s="56">
        <v>3</v>
      </c>
      <c r="R3" s="56">
        <v>194</v>
      </c>
      <c r="S3" s="56">
        <v>37</v>
      </c>
      <c r="T3" s="56">
        <v>46</v>
      </c>
      <c r="U3" s="56">
        <v>14</v>
      </c>
      <c r="V3" s="56">
        <v>167</v>
      </c>
      <c r="W3" s="56">
        <v>127</v>
      </c>
      <c r="X3" s="56">
        <v>294</v>
      </c>
      <c r="Y3" s="56">
        <v>0</v>
      </c>
      <c r="Z3" s="56">
        <v>2</v>
      </c>
      <c r="AA3" s="56">
        <v>44</v>
      </c>
      <c r="AB3" s="56">
        <v>59</v>
      </c>
      <c r="AC3" s="56">
        <v>0</v>
      </c>
      <c r="AD3" s="56">
        <v>3</v>
      </c>
      <c r="AE3" s="56">
        <v>0</v>
      </c>
      <c r="AF3" s="56">
        <f t="shared" ref="AF3:AF21" si="2">SUM(Y3:AE3)</f>
        <v>108</v>
      </c>
      <c r="AG3" s="58">
        <v>75.31</v>
      </c>
      <c r="AH3" s="58">
        <v>36.36</v>
      </c>
      <c r="AI3" s="58">
        <v>26453.520172563585</v>
      </c>
      <c r="AJ3" s="58">
        <v>2620.2925687241045</v>
      </c>
      <c r="AK3" s="58">
        <f t="shared" si="0"/>
        <v>9.9052698908546594E-2</v>
      </c>
      <c r="AL3" s="59">
        <v>0.86369899999999999</v>
      </c>
      <c r="AM3" s="59">
        <v>0.55200000000000005</v>
      </c>
      <c r="AN3" s="60">
        <v>3108</v>
      </c>
      <c r="AO3" s="60">
        <v>423.62350800000002</v>
      </c>
      <c r="AP3" s="60">
        <v>0</v>
      </c>
      <c r="AQ3" s="60">
        <v>0</v>
      </c>
      <c r="AR3" s="60">
        <v>2</v>
      </c>
      <c r="AS3" s="60">
        <v>0</v>
      </c>
      <c r="AT3" s="60">
        <v>1</v>
      </c>
      <c r="AU3" s="60">
        <v>1</v>
      </c>
      <c r="AV3" s="60">
        <v>6</v>
      </c>
      <c r="AW3" s="60">
        <v>6</v>
      </c>
      <c r="AX3" s="60">
        <v>4</v>
      </c>
      <c r="AY3" s="60">
        <v>10</v>
      </c>
      <c r="AZ3" s="60">
        <v>3108</v>
      </c>
      <c r="BA3" s="60"/>
      <c r="BB3" s="60">
        <v>3108</v>
      </c>
      <c r="BC3" s="60"/>
      <c r="BD3" s="60">
        <v>3108</v>
      </c>
      <c r="BE3" s="60">
        <v>3</v>
      </c>
      <c r="BF3" s="60">
        <v>20</v>
      </c>
      <c r="BG3" s="60">
        <v>23</v>
      </c>
      <c r="BH3" s="60">
        <v>83</v>
      </c>
      <c r="BI3" s="60">
        <v>94</v>
      </c>
      <c r="BJ3" s="60">
        <v>170</v>
      </c>
      <c r="BK3" s="60">
        <v>228</v>
      </c>
      <c r="BL3" s="60">
        <v>230</v>
      </c>
      <c r="BM3" s="60">
        <v>247</v>
      </c>
      <c r="BN3" s="60">
        <v>220</v>
      </c>
      <c r="BO3" s="60">
        <v>218</v>
      </c>
      <c r="BP3" s="60">
        <v>284</v>
      </c>
      <c r="BQ3" s="60">
        <v>231</v>
      </c>
      <c r="BR3" s="60">
        <v>206</v>
      </c>
      <c r="BS3" s="60">
        <v>186</v>
      </c>
      <c r="BT3" s="60">
        <v>175</v>
      </c>
      <c r="BU3" s="60">
        <v>164</v>
      </c>
      <c r="BV3" s="60">
        <v>0</v>
      </c>
      <c r="BW3" s="60">
        <v>0</v>
      </c>
      <c r="BX3" s="60">
        <v>58</v>
      </c>
      <c r="BY3" s="60">
        <v>0</v>
      </c>
      <c r="BZ3" s="60">
        <v>5</v>
      </c>
      <c r="CA3" s="60">
        <v>43</v>
      </c>
      <c r="CB3" s="60">
        <v>49</v>
      </c>
      <c r="CC3" s="60">
        <v>62</v>
      </c>
      <c r="CD3" s="60">
        <v>22</v>
      </c>
      <c r="CE3" s="60">
        <v>2975</v>
      </c>
      <c r="CF3" s="60">
        <v>410</v>
      </c>
      <c r="CG3" s="60">
        <v>695</v>
      </c>
      <c r="CH3" s="60">
        <v>681</v>
      </c>
      <c r="CI3" s="60">
        <v>862</v>
      </c>
      <c r="CJ3" s="60">
        <v>871</v>
      </c>
      <c r="CK3" s="60">
        <v>836</v>
      </c>
      <c r="CL3" s="60">
        <v>815</v>
      </c>
      <c r="CM3" s="60">
        <v>853</v>
      </c>
      <c r="CN3" s="60">
        <v>746</v>
      </c>
      <c r="CO3" s="60">
        <v>767</v>
      </c>
      <c r="CP3" s="60">
        <v>780</v>
      </c>
      <c r="CQ3" s="60">
        <v>746</v>
      </c>
      <c r="CR3" s="60">
        <v>757</v>
      </c>
      <c r="CS3" s="60">
        <v>717</v>
      </c>
      <c r="CT3" s="60">
        <v>92</v>
      </c>
      <c r="CU3" s="60">
        <v>66</v>
      </c>
      <c r="CV3" s="60">
        <v>0</v>
      </c>
      <c r="CW3" s="60">
        <v>0</v>
      </c>
      <c r="CX3" s="60">
        <v>0</v>
      </c>
      <c r="CY3" s="60">
        <v>32</v>
      </c>
      <c r="CZ3" s="60">
        <v>118</v>
      </c>
      <c r="DA3" s="60">
        <v>100</v>
      </c>
      <c r="DB3" s="60">
        <v>221</v>
      </c>
      <c r="DC3" s="60">
        <v>0</v>
      </c>
      <c r="DD3" s="60">
        <v>0</v>
      </c>
      <c r="DE3" s="60">
        <v>0</v>
      </c>
      <c r="DF3" s="60">
        <v>0</v>
      </c>
      <c r="DG3" s="60">
        <v>0</v>
      </c>
      <c r="DH3" s="60">
        <v>11165</v>
      </c>
    </row>
    <row r="4" spans="1:112" x14ac:dyDescent="0.25">
      <c r="A4" s="55">
        <v>3</v>
      </c>
      <c r="B4" s="55" t="s">
        <v>94</v>
      </c>
      <c r="C4" s="56">
        <v>59758</v>
      </c>
      <c r="D4" s="57">
        <v>0.57187972515168339</v>
      </c>
      <c r="E4" s="57">
        <v>1.7486194317078885</v>
      </c>
      <c r="F4" s="56">
        <v>57188</v>
      </c>
      <c r="G4" s="56">
        <v>0.9</v>
      </c>
      <c r="H4" s="56">
        <v>94</v>
      </c>
      <c r="I4" s="56">
        <v>20</v>
      </c>
      <c r="J4" s="56">
        <v>2</v>
      </c>
      <c r="K4" s="56">
        <v>12</v>
      </c>
      <c r="L4" s="56">
        <v>3</v>
      </c>
      <c r="M4" s="56">
        <v>3</v>
      </c>
      <c r="N4" s="56">
        <f t="shared" si="1"/>
        <v>40</v>
      </c>
      <c r="O4" s="56">
        <v>13133</v>
      </c>
      <c r="P4" s="56">
        <v>96</v>
      </c>
      <c r="Q4" s="56">
        <v>15</v>
      </c>
      <c r="R4" s="56">
        <v>874</v>
      </c>
      <c r="S4" s="56">
        <v>236</v>
      </c>
      <c r="T4" s="56">
        <v>183</v>
      </c>
      <c r="U4" s="56">
        <v>67</v>
      </c>
      <c r="V4" s="56">
        <v>782</v>
      </c>
      <c r="W4" s="56">
        <v>593</v>
      </c>
      <c r="X4" s="56">
        <v>1375</v>
      </c>
      <c r="Y4" s="56">
        <v>0</v>
      </c>
      <c r="Z4" s="56">
        <v>1</v>
      </c>
      <c r="AA4" s="56">
        <v>55</v>
      </c>
      <c r="AB4" s="56">
        <v>80</v>
      </c>
      <c r="AC4" s="56">
        <v>0</v>
      </c>
      <c r="AD4" s="56">
        <v>0</v>
      </c>
      <c r="AE4" s="56">
        <v>0</v>
      </c>
      <c r="AF4" s="56">
        <f t="shared" si="2"/>
        <v>136</v>
      </c>
      <c r="AG4" s="58">
        <v>43.25</v>
      </c>
      <c r="AH4" s="58">
        <v>29.41</v>
      </c>
      <c r="AI4" s="58">
        <v>16996.320526707339</v>
      </c>
      <c r="AJ4" s="58">
        <v>4129.988631001218</v>
      </c>
      <c r="AK4" s="58">
        <f t="shared" si="0"/>
        <v>0.24299310103686964</v>
      </c>
      <c r="AL4" s="59">
        <v>0.65586600000000006</v>
      </c>
      <c r="AM4" s="59">
        <v>0.46</v>
      </c>
      <c r="AN4" s="60">
        <v>9386</v>
      </c>
      <c r="AO4" s="60">
        <v>3230.0417239999992</v>
      </c>
      <c r="AP4" s="60">
        <v>8</v>
      </c>
      <c r="AQ4" s="60">
        <v>0</v>
      </c>
      <c r="AR4" s="60">
        <v>18</v>
      </c>
      <c r="AS4" s="60">
        <v>0</v>
      </c>
      <c r="AT4" s="60">
        <v>9</v>
      </c>
      <c r="AU4" s="60">
        <v>3</v>
      </c>
      <c r="AV4" s="60">
        <v>15</v>
      </c>
      <c r="AW4" s="60">
        <v>22</v>
      </c>
      <c r="AX4" s="60">
        <v>31</v>
      </c>
      <c r="AY4" s="60">
        <v>53</v>
      </c>
      <c r="AZ4" s="60">
        <v>8011</v>
      </c>
      <c r="BA4" s="60">
        <v>1375</v>
      </c>
      <c r="BB4" s="60">
        <v>9386</v>
      </c>
      <c r="BC4" s="60"/>
      <c r="BD4" s="60">
        <v>9386</v>
      </c>
      <c r="BE4" s="60">
        <v>9</v>
      </c>
      <c r="BF4" s="60">
        <v>20</v>
      </c>
      <c r="BG4" s="60">
        <v>29</v>
      </c>
      <c r="BH4" s="60">
        <v>260</v>
      </c>
      <c r="BI4" s="60">
        <v>206</v>
      </c>
      <c r="BJ4" s="60">
        <v>473</v>
      </c>
      <c r="BK4" s="60">
        <v>646</v>
      </c>
      <c r="BL4" s="60">
        <v>628</v>
      </c>
      <c r="BM4" s="60">
        <v>656</v>
      </c>
      <c r="BN4" s="60">
        <v>660</v>
      </c>
      <c r="BO4" s="60">
        <v>677</v>
      </c>
      <c r="BP4" s="60">
        <v>848</v>
      </c>
      <c r="BQ4" s="60">
        <v>658</v>
      </c>
      <c r="BR4" s="60">
        <v>571</v>
      </c>
      <c r="BS4" s="60">
        <v>530</v>
      </c>
      <c r="BT4" s="60">
        <v>480</v>
      </c>
      <c r="BU4" s="60">
        <v>418</v>
      </c>
      <c r="BV4" s="60">
        <v>0</v>
      </c>
      <c r="BW4" s="60">
        <v>0</v>
      </c>
      <c r="BX4" s="60">
        <v>47</v>
      </c>
      <c r="BY4" s="60">
        <v>17</v>
      </c>
      <c r="BZ4" s="60">
        <v>17</v>
      </c>
      <c r="CA4" s="60">
        <v>143</v>
      </c>
      <c r="CB4" s="60">
        <v>178</v>
      </c>
      <c r="CC4" s="60">
        <v>188</v>
      </c>
      <c r="CD4" s="60">
        <v>69</v>
      </c>
      <c r="CE4" s="60">
        <v>8370</v>
      </c>
      <c r="CF4" s="60">
        <v>291</v>
      </c>
      <c r="CG4" s="60">
        <v>262</v>
      </c>
      <c r="CH4" s="60">
        <v>359</v>
      </c>
      <c r="CI4" s="60">
        <v>442</v>
      </c>
      <c r="CJ4" s="60">
        <v>438</v>
      </c>
      <c r="CK4" s="60">
        <v>485</v>
      </c>
      <c r="CL4" s="60">
        <v>434</v>
      </c>
      <c r="CM4" s="60">
        <v>435</v>
      </c>
      <c r="CN4" s="60">
        <v>595</v>
      </c>
      <c r="CO4" s="60">
        <v>523</v>
      </c>
      <c r="CP4" s="60">
        <v>523</v>
      </c>
      <c r="CQ4" s="60">
        <v>526</v>
      </c>
      <c r="CR4" s="60">
        <v>484</v>
      </c>
      <c r="CS4" s="60">
        <v>478</v>
      </c>
      <c r="CT4" s="60">
        <v>0</v>
      </c>
      <c r="CU4" s="60">
        <v>0</v>
      </c>
      <c r="CV4" s="60">
        <v>0</v>
      </c>
      <c r="CW4" s="60">
        <v>3</v>
      </c>
      <c r="CX4" s="60">
        <v>3</v>
      </c>
      <c r="CY4" s="60">
        <v>135</v>
      </c>
      <c r="CZ4" s="60">
        <v>122</v>
      </c>
      <c r="DA4" s="60">
        <v>106</v>
      </c>
      <c r="DB4" s="60">
        <v>95</v>
      </c>
      <c r="DC4" s="60">
        <v>0</v>
      </c>
      <c r="DD4" s="60">
        <v>0</v>
      </c>
      <c r="DE4" s="60">
        <v>0</v>
      </c>
      <c r="DF4" s="60">
        <v>0</v>
      </c>
      <c r="DG4" s="60">
        <v>0</v>
      </c>
      <c r="DH4" s="60">
        <v>6739</v>
      </c>
    </row>
    <row r="5" spans="1:112" x14ac:dyDescent="0.25">
      <c r="A5" s="55">
        <v>4</v>
      </c>
      <c r="B5" s="55" t="s">
        <v>93</v>
      </c>
      <c r="C5" s="56">
        <v>65179</v>
      </c>
      <c r="D5" s="57">
        <v>0.16536555786995338</v>
      </c>
      <c r="E5" s="57">
        <v>6.0472084567115179</v>
      </c>
      <c r="F5" s="56">
        <v>16537</v>
      </c>
      <c r="G5" s="56">
        <v>11.3</v>
      </c>
      <c r="H5" s="56">
        <v>355</v>
      </c>
      <c r="I5" s="56">
        <v>30</v>
      </c>
      <c r="J5" s="56">
        <v>10</v>
      </c>
      <c r="K5" s="56">
        <v>10</v>
      </c>
      <c r="L5" s="56">
        <v>8</v>
      </c>
      <c r="M5" s="56">
        <v>2</v>
      </c>
      <c r="N5" s="56">
        <f t="shared" si="1"/>
        <v>60</v>
      </c>
      <c r="O5" s="56">
        <v>2050</v>
      </c>
      <c r="P5" s="56">
        <v>182</v>
      </c>
      <c r="Q5" s="56">
        <v>24</v>
      </c>
      <c r="R5" s="56">
        <v>604</v>
      </c>
      <c r="S5" s="56">
        <v>115</v>
      </c>
      <c r="T5" s="56">
        <v>181</v>
      </c>
      <c r="U5" s="56">
        <v>39</v>
      </c>
      <c r="V5" s="56">
        <v>562</v>
      </c>
      <c r="W5" s="56">
        <v>401</v>
      </c>
      <c r="X5" s="56">
        <v>963</v>
      </c>
      <c r="Y5" s="56">
        <v>1</v>
      </c>
      <c r="Z5" s="56">
        <v>16</v>
      </c>
      <c r="AA5" s="56">
        <v>336</v>
      </c>
      <c r="AB5" s="56">
        <v>435</v>
      </c>
      <c r="AC5" s="56">
        <v>10</v>
      </c>
      <c r="AD5" s="56">
        <v>1</v>
      </c>
      <c r="AE5" s="56">
        <v>92</v>
      </c>
      <c r="AF5" s="56">
        <f t="shared" si="2"/>
        <v>891</v>
      </c>
      <c r="AG5" s="58">
        <v>39.450000000000003</v>
      </c>
      <c r="AH5" s="58">
        <v>11.11</v>
      </c>
      <c r="AI5" s="58">
        <v>75976.126311215485</v>
      </c>
      <c r="AJ5" s="58">
        <v>19785.155622738817</v>
      </c>
      <c r="AK5" s="58">
        <f t="shared" si="0"/>
        <v>0.26041279785302979</v>
      </c>
      <c r="AL5" s="59">
        <v>0.64505899999999994</v>
      </c>
      <c r="AM5" s="59">
        <v>0.40600000000000003</v>
      </c>
      <c r="AN5" s="60">
        <v>50958</v>
      </c>
      <c r="AO5" s="60">
        <v>18087.083478000004</v>
      </c>
      <c r="AP5" s="60">
        <v>26</v>
      </c>
      <c r="AQ5" s="60">
        <v>0</v>
      </c>
      <c r="AR5" s="60">
        <v>52</v>
      </c>
      <c r="AS5" s="60">
        <v>2</v>
      </c>
      <c r="AT5" s="60">
        <v>7</v>
      </c>
      <c r="AU5" s="60">
        <v>9</v>
      </c>
      <c r="AV5" s="60">
        <v>105</v>
      </c>
      <c r="AW5" s="60">
        <v>115</v>
      </c>
      <c r="AX5" s="60">
        <v>86</v>
      </c>
      <c r="AY5" s="60">
        <v>201</v>
      </c>
      <c r="AZ5" s="60">
        <v>48336</v>
      </c>
      <c r="BA5" s="60">
        <v>2622</v>
      </c>
      <c r="BB5" s="60">
        <v>50958</v>
      </c>
      <c r="BC5" s="60"/>
      <c r="BD5" s="60">
        <v>50958</v>
      </c>
      <c r="BE5" s="60">
        <v>35</v>
      </c>
      <c r="BF5" s="60">
        <v>81</v>
      </c>
      <c r="BG5" s="60">
        <v>116</v>
      </c>
      <c r="BH5" s="60">
        <v>527</v>
      </c>
      <c r="BI5" s="60">
        <v>1661</v>
      </c>
      <c r="BJ5" s="60">
        <v>3182</v>
      </c>
      <c r="BK5" s="60">
        <v>3787</v>
      </c>
      <c r="BL5" s="60">
        <v>3747</v>
      </c>
      <c r="BM5" s="60">
        <v>3861</v>
      </c>
      <c r="BN5" s="60">
        <v>4002</v>
      </c>
      <c r="BO5" s="60">
        <v>4344</v>
      </c>
      <c r="BP5" s="60">
        <v>4979</v>
      </c>
      <c r="BQ5" s="60">
        <v>4282</v>
      </c>
      <c r="BR5" s="60">
        <v>3853</v>
      </c>
      <c r="BS5" s="60">
        <v>3567</v>
      </c>
      <c r="BT5" s="60">
        <v>3583</v>
      </c>
      <c r="BU5" s="60">
        <v>3044</v>
      </c>
      <c r="BV5" s="60">
        <v>0</v>
      </c>
      <c r="BW5" s="60">
        <v>0</v>
      </c>
      <c r="BX5" s="60">
        <v>572</v>
      </c>
      <c r="BY5" s="60">
        <v>18</v>
      </c>
      <c r="BZ5" s="60">
        <v>85</v>
      </c>
      <c r="CA5" s="60">
        <v>308</v>
      </c>
      <c r="CB5" s="60">
        <v>571</v>
      </c>
      <c r="CC5" s="60">
        <v>433</v>
      </c>
      <c r="CD5" s="60">
        <v>147</v>
      </c>
      <c r="CE5" s="60">
        <v>50553</v>
      </c>
      <c r="CF5" s="60">
        <v>533</v>
      </c>
      <c r="CG5" s="60">
        <v>1001</v>
      </c>
      <c r="CH5" s="60">
        <v>1814</v>
      </c>
      <c r="CI5" s="60">
        <v>1804</v>
      </c>
      <c r="CJ5" s="60">
        <v>1813</v>
      </c>
      <c r="CK5" s="60">
        <v>1896</v>
      </c>
      <c r="CL5" s="60">
        <v>1872</v>
      </c>
      <c r="CM5" s="60">
        <v>1772</v>
      </c>
      <c r="CN5" s="60">
        <v>1603</v>
      </c>
      <c r="CO5" s="60">
        <v>1523</v>
      </c>
      <c r="CP5" s="60">
        <v>1453</v>
      </c>
      <c r="CQ5" s="60">
        <v>1290</v>
      </c>
      <c r="CR5" s="60">
        <v>1256</v>
      </c>
      <c r="CS5" s="60">
        <v>1160</v>
      </c>
      <c r="CT5" s="60">
        <v>0</v>
      </c>
      <c r="CU5" s="60">
        <v>0</v>
      </c>
      <c r="CV5" s="60">
        <v>0</v>
      </c>
      <c r="CW5" s="60">
        <v>0</v>
      </c>
      <c r="CX5" s="60">
        <v>3</v>
      </c>
      <c r="CY5" s="60">
        <v>125</v>
      </c>
      <c r="CZ5" s="60">
        <v>215</v>
      </c>
      <c r="DA5" s="60">
        <v>500</v>
      </c>
      <c r="DB5" s="60">
        <v>989</v>
      </c>
      <c r="DC5" s="60">
        <v>0</v>
      </c>
      <c r="DD5" s="60">
        <v>0</v>
      </c>
      <c r="DE5" s="60">
        <v>0</v>
      </c>
      <c r="DF5" s="60">
        <v>0</v>
      </c>
      <c r="DG5" s="60">
        <v>0</v>
      </c>
      <c r="DH5" s="60">
        <v>22622</v>
      </c>
    </row>
    <row r="6" spans="1:112" x14ac:dyDescent="0.25">
      <c r="A6" s="55">
        <v>5</v>
      </c>
      <c r="B6" s="55" t="s">
        <v>92</v>
      </c>
      <c r="C6" s="56">
        <v>92765</v>
      </c>
      <c r="D6" s="57">
        <v>0.25388705973797071</v>
      </c>
      <c r="E6" s="57">
        <v>3.9387592303131571</v>
      </c>
      <c r="F6" s="56">
        <v>25389</v>
      </c>
      <c r="G6" s="56">
        <v>53.4</v>
      </c>
      <c r="H6" s="56">
        <v>329</v>
      </c>
      <c r="I6" s="56">
        <v>22</v>
      </c>
      <c r="J6" s="56">
        <v>14</v>
      </c>
      <c r="K6" s="56">
        <v>3</v>
      </c>
      <c r="L6" s="56">
        <v>3</v>
      </c>
      <c r="M6" s="56">
        <v>2</v>
      </c>
      <c r="N6" s="56">
        <f t="shared" si="1"/>
        <v>44</v>
      </c>
      <c r="O6" s="56">
        <v>5320</v>
      </c>
      <c r="P6" s="56">
        <v>239</v>
      </c>
      <c r="Q6" s="56">
        <v>18</v>
      </c>
      <c r="R6" s="56">
        <v>576</v>
      </c>
      <c r="S6" s="56">
        <v>119</v>
      </c>
      <c r="T6" s="56">
        <v>190</v>
      </c>
      <c r="U6" s="56">
        <v>35</v>
      </c>
      <c r="V6" s="56">
        <v>483</v>
      </c>
      <c r="W6" s="56">
        <v>455</v>
      </c>
      <c r="X6" s="56">
        <v>938</v>
      </c>
      <c r="Y6" s="56">
        <v>0</v>
      </c>
      <c r="Z6" s="56">
        <v>7</v>
      </c>
      <c r="AA6" s="56">
        <v>263</v>
      </c>
      <c r="AB6" s="56">
        <v>286</v>
      </c>
      <c r="AC6" s="56">
        <v>1</v>
      </c>
      <c r="AD6" s="56">
        <v>2</v>
      </c>
      <c r="AE6" s="56">
        <v>15</v>
      </c>
      <c r="AF6" s="56">
        <f t="shared" si="2"/>
        <v>574</v>
      </c>
      <c r="AG6" s="58">
        <v>38.590000000000003</v>
      </c>
      <c r="AH6" s="58">
        <v>25.48</v>
      </c>
      <c r="AI6" s="58">
        <v>69979.140635840246</v>
      </c>
      <c r="AJ6" s="58">
        <v>23147.220312934372</v>
      </c>
      <c r="AK6" s="58">
        <f t="shared" si="0"/>
        <v>0.33077314329120788</v>
      </c>
      <c r="AL6" s="59">
        <v>0.59543199999999996</v>
      </c>
      <c r="AM6" s="59">
        <v>0.30299999999999999</v>
      </c>
      <c r="AN6" s="60">
        <v>69964</v>
      </c>
      <c r="AO6" s="60">
        <v>28305.195552000001</v>
      </c>
      <c r="AP6" s="60">
        <v>40</v>
      </c>
      <c r="AQ6" s="60">
        <v>0</v>
      </c>
      <c r="AR6" s="60">
        <v>65</v>
      </c>
      <c r="AS6" s="60">
        <v>0</v>
      </c>
      <c r="AT6" s="60">
        <v>10</v>
      </c>
      <c r="AU6" s="60">
        <v>19</v>
      </c>
      <c r="AV6" s="60">
        <v>146</v>
      </c>
      <c r="AW6" s="60">
        <v>170</v>
      </c>
      <c r="AX6" s="60">
        <v>110</v>
      </c>
      <c r="AY6" s="60">
        <v>280</v>
      </c>
      <c r="AZ6" s="60">
        <v>64041</v>
      </c>
      <c r="BA6" s="60">
        <v>5923</v>
      </c>
      <c r="BB6" s="60">
        <v>69964</v>
      </c>
      <c r="BC6" s="60"/>
      <c r="BD6" s="60">
        <v>69964</v>
      </c>
      <c r="BE6" s="60">
        <v>51</v>
      </c>
      <c r="BF6" s="60">
        <v>44</v>
      </c>
      <c r="BG6" s="60">
        <v>95</v>
      </c>
      <c r="BH6" s="60">
        <v>917</v>
      </c>
      <c r="BI6" s="60">
        <v>2370</v>
      </c>
      <c r="BJ6" s="60">
        <v>4523</v>
      </c>
      <c r="BK6" s="60">
        <v>5474</v>
      </c>
      <c r="BL6" s="60">
        <v>5431</v>
      </c>
      <c r="BM6" s="60">
        <v>5425</v>
      </c>
      <c r="BN6" s="60">
        <v>5610</v>
      </c>
      <c r="BO6" s="60">
        <v>5688</v>
      </c>
      <c r="BP6" s="60">
        <v>6675</v>
      </c>
      <c r="BQ6" s="60">
        <v>5839</v>
      </c>
      <c r="BR6" s="60">
        <v>5223</v>
      </c>
      <c r="BS6" s="60">
        <v>4669</v>
      </c>
      <c r="BT6" s="60">
        <v>4417</v>
      </c>
      <c r="BU6" s="60">
        <v>3771</v>
      </c>
      <c r="BV6" s="60">
        <v>0</v>
      </c>
      <c r="BW6" s="60">
        <v>0</v>
      </c>
      <c r="BX6" s="60">
        <v>604</v>
      </c>
      <c r="BY6" s="60">
        <v>11</v>
      </c>
      <c r="BZ6" s="60">
        <v>27</v>
      </c>
      <c r="CA6" s="60">
        <v>324</v>
      </c>
      <c r="CB6" s="60">
        <v>371</v>
      </c>
      <c r="CC6" s="60">
        <v>410</v>
      </c>
      <c r="CD6" s="60">
        <v>122</v>
      </c>
      <c r="CE6" s="60">
        <v>67901</v>
      </c>
      <c r="CF6" s="60">
        <v>83</v>
      </c>
      <c r="CG6" s="60">
        <v>467</v>
      </c>
      <c r="CH6" s="60">
        <v>1026</v>
      </c>
      <c r="CI6" s="60">
        <v>1104</v>
      </c>
      <c r="CJ6" s="60">
        <v>1011</v>
      </c>
      <c r="CK6" s="60">
        <v>1069</v>
      </c>
      <c r="CL6" s="60">
        <v>968</v>
      </c>
      <c r="CM6" s="60">
        <v>942</v>
      </c>
      <c r="CN6" s="60">
        <v>866</v>
      </c>
      <c r="CO6" s="60">
        <v>809</v>
      </c>
      <c r="CP6" s="60">
        <v>707</v>
      </c>
      <c r="CQ6" s="60">
        <v>615</v>
      </c>
      <c r="CR6" s="60">
        <v>552</v>
      </c>
      <c r="CS6" s="60">
        <v>533</v>
      </c>
      <c r="CT6" s="60">
        <v>0</v>
      </c>
      <c r="CU6" s="60">
        <v>0</v>
      </c>
      <c r="CV6" s="60">
        <v>0</v>
      </c>
      <c r="CW6" s="60">
        <v>0</v>
      </c>
      <c r="CX6" s="60">
        <v>0</v>
      </c>
      <c r="CY6" s="60">
        <v>55</v>
      </c>
      <c r="CZ6" s="60">
        <v>67</v>
      </c>
      <c r="DA6" s="60">
        <v>62</v>
      </c>
      <c r="DB6" s="60">
        <v>57</v>
      </c>
      <c r="DC6" s="60">
        <v>0</v>
      </c>
      <c r="DD6" s="60">
        <v>0</v>
      </c>
      <c r="DE6" s="60">
        <v>0</v>
      </c>
      <c r="DF6" s="60">
        <v>0</v>
      </c>
      <c r="DG6" s="60">
        <v>0</v>
      </c>
      <c r="DH6" s="60">
        <v>10993</v>
      </c>
    </row>
    <row r="7" spans="1:112" x14ac:dyDescent="0.25">
      <c r="A7" s="55">
        <v>6</v>
      </c>
      <c r="B7" s="55" t="s">
        <v>91</v>
      </c>
      <c r="C7" s="56">
        <v>34412</v>
      </c>
      <c r="D7" s="57">
        <v>0.19593017297334228</v>
      </c>
      <c r="E7" s="57">
        <v>5.1038591189120073</v>
      </c>
      <c r="F7" s="56">
        <v>19593</v>
      </c>
      <c r="G7" s="56">
        <v>105.1</v>
      </c>
      <c r="H7" s="56">
        <v>158</v>
      </c>
      <c r="I7" s="56">
        <v>21</v>
      </c>
      <c r="J7" s="56">
        <v>6</v>
      </c>
      <c r="K7" s="56">
        <v>4</v>
      </c>
      <c r="L7" s="56">
        <v>3</v>
      </c>
      <c r="M7" s="56">
        <v>8</v>
      </c>
      <c r="N7" s="56">
        <f t="shared" si="1"/>
        <v>42</v>
      </c>
      <c r="O7" s="56">
        <v>1562</v>
      </c>
      <c r="P7" s="56">
        <v>506</v>
      </c>
      <c r="Q7" s="56">
        <v>6</v>
      </c>
      <c r="R7" s="56">
        <v>420</v>
      </c>
      <c r="S7" s="56">
        <v>71</v>
      </c>
      <c r="T7" s="56">
        <v>91</v>
      </c>
      <c r="U7" s="56">
        <v>20</v>
      </c>
      <c r="V7" s="56">
        <v>393</v>
      </c>
      <c r="W7" s="56">
        <v>215</v>
      </c>
      <c r="X7" s="56">
        <v>608</v>
      </c>
      <c r="Y7" s="56">
        <v>0</v>
      </c>
      <c r="Z7" s="56">
        <v>3</v>
      </c>
      <c r="AA7" s="56">
        <v>68</v>
      </c>
      <c r="AB7" s="56">
        <v>126</v>
      </c>
      <c r="AC7" s="56">
        <v>0</v>
      </c>
      <c r="AD7" s="56">
        <v>9</v>
      </c>
      <c r="AE7" s="56">
        <v>2</v>
      </c>
      <c r="AF7" s="56">
        <f t="shared" si="2"/>
        <v>208</v>
      </c>
      <c r="AG7" s="58">
        <v>47.23</v>
      </c>
      <c r="AH7" s="58" t="s">
        <v>5</v>
      </c>
      <c r="AI7" s="58">
        <v>37154.712326272602</v>
      </c>
      <c r="AJ7" s="58">
        <v>9196.764983835601</v>
      </c>
      <c r="AK7" s="58">
        <f t="shared" si="0"/>
        <v>0.24752620618010931</v>
      </c>
      <c r="AL7" s="59">
        <v>0.69325500000000007</v>
      </c>
      <c r="AM7" s="59"/>
      <c r="AN7" s="60">
        <v>35275</v>
      </c>
      <c r="AO7" s="60">
        <v>10820.429874999998</v>
      </c>
      <c r="AP7" s="60">
        <v>39</v>
      </c>
      <c r="AQ7" s="60">
        <v>0</v>
      </c>
      <c r="AR7" s="60">
        <v>56</v>
      </c>
      <c r="AS7" s="60">
        <v>0</v>
      </c>
      <c r="AT7" s="60">
        <v>14</v>
      </c>
      <c r="AU7" s="60">
        <v>22</v>
      </c>
      <c r="AV7" s="60">
        <v>84</v>
      </c>
      <c r="AW7" s="60">
        <v>114</v>
      </c>
      <c r="AX7" s="60">
        <v>101</v>
      </c>
      <c r="AY7" s="60">
        <v>215</v>
      </c>
      <c r="AZ7" s="60">
        <v>35275</v>
      </c>
      <c r="BA7" s="60"/>
      <c r="BB7" s="60">
        <v>35275</v>
      </c>
      <c r="BC7" s="60"/>
      <c r="BD7" s="60">
        <v>35275</v>
      </c>
      <c r="BE7" s="60">
        <v>13</v>
      </c>
      <c r="BF7" s="60">
        <v>48</v>
      </c>
      <c r="BG7" s="60">
        <v>61</v>
      </c>
      <c r="BH7" s="60">
        <v>464</v>
      </c>
      <c r="BI7" s="60">
        <v>1252</v>
      </c>
      <c r="BJ7" s="60">
        <v>2156</v>
      </c>
      <c r="BK7" s="60">
        <v>2547</v>
      </c>
      <c r="BL7" s="60">
        <v>2485</v>
      </c>
      <c r="BM7" s="60">
        <v>2533</v>
      </c>
      <c r="BN7" s="60">
        <v>2704</v>
      </c>
      <c r="BO7" s="60">
        <v>2857</v>
      </c>
      <c r="BP7" s="60">
        <v>3640</v>
      </c>
      <c r="BQ7" s="60">
        <v>2996</v>
      </c>
      <c r="BR7" s="60">
        <v>2821</v>
      </c>
      <c r="BS7" s="60">
        <v>2606</v>
      </c>
      <c r="BT7" s="60">
        <v>2481</v>
      </c>
      <c r="BU7" s="60">
        <v>2128</v>
      </c>
      <c r="BV7" s="60">
        <v>0</v>
      </c>
      <c r="BW7" s="60">
        <v>0</v>
      </c>
      <c r="BX7" s="60">
        <v>135</v>
      </c>
      <c r="BY7" s="60">
        <v>21</v>
      </c>
      <c r="BZ7" s="60">
        <v>52</v>
      </c>
      <c r="CA7" s="60">
        <v>289</v>
      </c>
      <c r="CB7" s="60">
        <v>371</v>
      </c>
      <c r="CC7" s="60">
        <v>375</v>
      </c>
      <c r="CD7" s="60">
        <v>104</v>
      </c>
      <c r="CE7" s="60">
        <v>35017</v>
      </c>
      <c r="CF7" s="60">
        <v>519</v>
      </c>
      <c r="CG7" s="60">
        <v>964</v>
      </c>
      <c r="CH7" s="60">
        <v>1325</v>
      </c>
      <c r="CI7" s="60">
        <v>1343</v>
      </c>
      <c r="CJ7" s="60">
        <v>1414</v>
      </c>
      <c r="CK7" s="60">
        <v>1517</v>
      </c>
      <c r="CL7" s="60">
        <v>1494</v>
      </c>
      <c r="CM7" s="60">
        <v>1446</v>
      </c>
      <c r="CN7" s="60">
        <v>1358</v>
      </c>
      <c r="CO7" s="60">
        <v>1255</v>
      </c>
      <c r="CP7" s="60">
        <v>1158</v>
      </c>
      <c r="CQ7" s="60">
        <v>1081</v>
      </c>
      <c r="CR7" s="60">
        <v>1061</v>
      </c>
      <c r="CS7" s="60">
        <v>1050</v>
      </c>
      <c r="CT7" s="60">
        <v>32</v>
      </c>
      <c r="CU7" s="60">
        <v>35</v>
      </c>
      <c r="CV7" s="60">
        <v>0</v>
      </c>
      <c r="CW7" s="60">
        <v>0</v>
      </c>
      <c r="CX7" s="60">
        <v>3</v>
      </c>
      <c r="CY7" s="60">
        <v>266</v>
      </c>
      <c r="CZ7" s="60">
        <v>488</v>
      </c>
      <c r="DA7" s="60">
        <v>414</v>
      </c>
      <c r="DB7" s="60">
        <v>544</v>
      </c>
      <c r="DC7" s="60">
        <v>0</v>
      </c>
      <c r="DD7" s="60">
        <v>0</v>
      </c>
      <c r="DE7" s="60">
        <v>0</v>
      </c>
      <c r="DF7" s="60">
        <v>0</v>
      </c>
      <c r="DG7" s="60">
        <v>0</v>
      </c>
      <c r="DH7" s="60">
        <v>18767</v>
      </c>
    </row>
    <row r="8" spans="1:112" x14ac:dyDescent="0.25">
      <c r="A8" s="55">
        <v>7</v>
      </c>
      <c r="B8" s="55" t="s">
        <v>90</v>
      </c>
      <c r="C8" s="56">
        <v>34931</v>
      </c>
      <c r="D8" s="57">
        <v>4.898272262101247E-2</v>
      </c>
      <c r="E8" s="57">
        <v>20.415361713091524</v>
      </c>
      <c r="F8" s="56">
        <v>4898</v>
      </c>
      <c r="G8" s="56">
        <v>49.4</v>
      </c>
      <c r="H8" s="56">
        <v>642</v>
      </c>
      <c r="I8" s="56">
        <v>3</v>
      </c>
      <c r="J8" s="56">
        <v>6</v>
      </c>
      <c r="K8" s="56">
        <v>10</v>
      </c>
      <c r="L8" s="56">
        <v>2</v>
      </c>
      <c r="M8" s="56">
        <v>5</v>
      </c>
      <c r="N8" s="56">
        <f t="shared" si="1"/>
        <v>26</v>
      </c>
      <c r="O8" s="56">
        <v>2270</v>
      </c>
      <c r="P8" s="56">
        <v>365</v>
      </c>
      <c r="Q8" s="56">
        <v>34</v>
      </c>
      <c r="R8" s="56">
        <v>1484</v>
      </c>
      <c r="S8" s="56">
        <v>343</v>
      </c>
      <c r="T8" s="56">
        <v>325</v>
      </c>
      <c r="U8" s="56">
        <v>163</v>
      </c>
      <c r="V8" s="56">
        <v>1190</v>
      </c>
      <c r="W8" s="56">
        <v>1159</v>
      </c>
      <c r="X8" s="56">
        <v>2349</v>
      </c>
      <c r="Y8" s="56">
        <v>6</v>
      </c>
      <c r="Z8" s="56">
        <v>31</v>
      </c>
      <c r="AA8" s="56">
        <v>657</v>
      </c>
      <c r="AB8" s="56">
        <v>837</v>
      </c>
      <c r="AC8" s="56">
        <v>63</v>
      </c>
      <c r="AD8" s="56">
        <v>96</v>
      </c>
      <c r="AE8" s="56">
        <v>23</v>
      </c>
      <c r="AF8" s="56">
        <f t="shared" si="2"/>
        <v>1713</v>
      </c>
      <c r="AG8" s="58">
        <v>38.549999999999997</v>
      </c>
      <c r="AH8" s="58" t="s">
        <v>5</v>
      </c>
      <c r="AI8" s="58">
        <v>144353.57415041665</v>
      </c>
      <c r="AJ8" s="58">
        <v>36789.035599512907</v>
      </c>
      <c r="AK8" s="58">
        <f t="shared" si="0"/>
        <v>0.25485365233269996</v>
      </c>
      <c r="AL8" s="59">
        <v>0.65698400000000001</v>
      </c>
      <c r="AM8" s="59"/>
      <c r="AN8" s="60">
        <v>105691</v>
      </c>
      <c r="AO8" s="60">
        <v>36253.704056000002</v>
      </c>
      <c r="AP8" s="60">
        <v>57</v>
      </c>
      <c r="AQ8" s="60">
        <v>0</v>
      </c>
      <c r="AR8" s="60">
        <v>114</v>
      </c>
      <c r="AS8" s="60">
        <v>0</v>
      </c>
      <c r="AT8" s="60">
        <v>37</v>
      </c>
      <c r="AU8" s="60">
        <v>18</v>
      </c>
      <c r="AV8" s="60">
        <v>185</v>
      </c>
      <c r="AW8" s="60">
        <v>211</v>
      </c>
      <c r="AX8" s="60">
        <v>200</v>
      </c>
      <c r="AY8" s="60">
        <v>411</v>
      </c>
      <c r="AZ8" s="60">
        <v>94640</v>
      </c>
      <c r="BA8" s="60">
        <v>11051</v>
      </c>
      <c r="BB8" s="60">
        <v>105691</v>
      </c>
      <c r="BC8" s="60">
        <v>548</v>
      </c>
      <c r="BD8" s="60">
        <v>106239</v>
      </c>
      <c r="BE8" s="60">
        <v>36</v>
      </c>
      <c r="BF8" s="60">
        <v>88</v>
      </c>
      <c r="BG8" s="60">
        <v>124</v>
      </c>
      <c r="BH8" s="60">
        <v>1072</v>
      </c>
      <c r="BI8" s="60">
        <v>3041</v>
      </c>
      <c r="BJ8" s="60">
        <v>6552</v>
      </c>
      <c r="BK8" s="60">
        <v>7998</v>
      </c>
      <c r="BL8" s="60">
        <v>8245</v>
      </c>
      <c r="BM8" s="60">
        <v>8221</v>
      </c>
      <c r="BN8" s="60">
        <v>8458</v>
      </c>
      <c r="BO8" s="60">
        <v>8908</v>
      </c>
      <c r="BP8" s="60">
        <v>9635</v>
      </c>
      <c r="BQ8" s="60">
        <v>8920</v>
      </c>
      <c r="BR8" s="60">
        <v>8143</v>
      </c>
      <c r="BS8" s="60">
        <v>7858</v>
      </c>
      <c r="BT8" s="60">
        <v>7615</v>
      </c>
      <c r="BU8" s="60">
        <v>6726</v>
      </c>
      <c r="BV8" s="60">
        <v>0</v>
      </c>
      <c r="BW8" s="60">
        <v>0</v>
      </c>
      <c r="BX8" s="60">
        <v>745</v>
      </c>
      <c r="BY8" s="60">
        <v>48</v>
      </c>
      <c r="BZ8" s="60">
        <v>80</v>
      </c>
      <c r="CA8" s="60">
        <v>448</v>
      </c>
      <c r="CB8" s="60">
        <v>506</v>
      </c>
      <c r="CC8" s="60">
        <v>489</v>
      </c>
      <c r="CD8" s="60">
        <v>111</v>
      </c>
      <c r="CE8" s="60">
        <v>103819</v>
      </c>
      <c r="CF8" s="60">
        <v>560</v>
      </c>
      <c r="CG8" s="60">
        <v>1290</v>
      </c>
      <c r="CH8" s="60">
        <v>2909</v>
      </c>
      <c r="CI8" s="60">
        <v>3407</v>
      </c>
      <c r="CJ8" s="60">
        <v>3456</v>
      </c>
      <c r="CK8" s="60">
        <v>4318</v>
      </c>
      <c r="CL8" s="60">
        <v>3852</v>
      </c>
      <c r="CM8" s="60">
        <v>3814</v>
      </c>
      <c r="CN8" s="60">
        <v>3686</v>
      </c>
      <c r="CO8" s="60">
        <v>3508</v>
      </c>
      <c r="CP8" s="60">
        <v>3198</v>
      </c>
      <c r="CQ8" s="60">
        <v>2987</v>
      </c>
      <c r="CR8" s="60">
        <v>2802</v>
      </c>
      <c r="CS8" s="60">
        <v>2732</v>
      </c>
      <c r="CT8" s="60">
        <v>0</v>
      </c>
      <c r="CU8" s="60">
        <v>0</v>
      </c>
      <c r="CV8" s="60">
        <v>0</v>
      </c>
      <c r="CW8" s="60">
        <v>5</v>
      </c>
      <c r="CX8" s="60">
        <v>24</v>
      </c>
      <c r="CY8" s="60">
        <v>384</v>
      </c>
      <c r="CZ8" s="60">
        <v>685</v>
      </c>
      <c r="DA8" s="60">
        <v>653</v>
      </c>
      <c r="DB8" s="60">
        <v>819</v>
      </c>
      <c r="DC8" s="60">
        <v>0</v>
      </c>
      <c r="DD8" s="60">
        <v>0</v>
      </c>
      <c r="DE8" s="60">
        <v>0</v>
      </c>
      <c r="DF8" s="60">
        <v>0</v>
      </c>
      <c r="DG8" s="60">
        <v>0</v>
      </c>
      <c r="DH8" s="60">
        <v>45089</v>
      </c>
    </row>
    <row r="9" spans="1:112" x14ac:dyDescent="0.25">
      <c r="A9" s="55">
        <v>8</v>
      </c>
      <c r="B9" s="55" t="s">
        <v>89</v>
      </c>
      <c r="C9" s="56">
        <v>126039</v>
      </c>
      <c r="D9" s="57">
        <v>0.12035878738801024</v>
      </c>
      <c r="E9" s="57">
        <v>8.3084918160251977</v>
      </c>
      <c r="F9" s="56">
        <v>12036</v>
      </c>
      <c r="G9" s="56">
        <v>140.4</v>
      </c>
      <c r="H9" s="56">
        <v>942</v>
      </c>
      <c r="I9" s="56">
        <v>31</v>
      </c>
      <c r="J9" s="56">
        <v>2</v>
      </c>
      <c r="K9" s="56">
        <v>14</v>
      </c>
      <c r="L9" s="56">
        <v>10</v>
      </c>
      <c r="M9" s="56">
        <v>5</v>
      </c>
      <c r="N9" s="56">
        <f t="shared" si="1"/>
        <v>62</v>
      </c>
      <c r="O9" s="56">
        <v>3573</v>
      </c>
      <c r="P9" s="56">
        <v>280</v>
      </c>
      <c r="Q9" s="56">
        <v>34</v>
      </c>
      <c r="R9" s="56">
        <v>3007</v>
      </c>
      <c r="S9" s="56">
        <v>876</v>
      </c>
      <c r="T9" s="56">
        <v>541</v>
      </c>
      <c r="U9" s="56">
        <v>258</v>
      </c>
      <c r="V9" s="56">
        <v>2734</v>
      </c>
      <c r="W9" s="56">
        <v>1982</v>
      </c>
      <c r="X9" s="56">
        <v>4716</v>
      </c>
      <c r="Y9" s="56">
        <v>1</v>
      </c>
      <c r="Z9" s="56">
        <v>16</v>
      </c>
      <c r="AA9" s="56">
        <v>539</v>
      </c>
      <c r="AB9" s="56">
        <v>820</v>
      </c>
      <c r="AC9" s="56">
        <v>8</v>
      </c>
      <c r="AD9" s="56">
        <v>16</v>
      </c>
      <c r="AE9" s="56">
        <v>18</v>
      </c>
      <c r="AF9" s="56">
        <f t="shared" si="2"/>
        <v>1418</v>
      </c>
      <c r="AG9" s="58">
        <v>46.35</v>
      </c>
      <c r="AH9" s="58" t="s">
        <v>5</v>
      </c>
      <c r="AI9" s="58">
        <v>236610.72191410951</v>
      </c>
      <c r="AJ9" s="58">
        <v>52932.278451089791</v>
      </c>
      <c r="AK9" s="58">
        <f t="shared" si="0"/>
        <v>0.22371039665017542</v>
      </c>
      <c r="AL9" s="59">
        <v>0.72297500000000003</v>
      </c>
      <c r="AM9" s="59"/>
      <c r="AN9" s="60">
        <v>113180</v>
      </c>
      <c r="AO9" s="60">
        <v>31353.689499999997</v>
      </c>
      <c r="AP9" s="60">
        <v>94</v>
      </c>
      <c r="AQ9" s="60">
        <v>0</v>
      </c>
      <c r="AR9" s="60">
        <v>157</v>
      </c>
      <c r="AS9" s="60">
        <v>0</v>
      </c>
      <c r="AT9" s="60">
        <v>35</v>
      </c>
      <c r="AU9" s="60">
        <v>29</v>
      </c>
      <c r="AV9" s="60">
        <v>218</v>
      </c>
      <c r="AW9" s="60">
        <v>315</v>
      </c>
      <c r="AX9" s="60">
        <v>218</v>
      </c>
      <c r="AY9" s="60">
        <v>533</v>
      </c>
      <c r="AZ9" s="60">
        <v>109475</v>
      </c>
      <c r="BA9" s="60">
        <v>3705</v>
      </c>
      <c r="BB9" s="60">
        <v>113180</v>
      </c>
      <c r="BC9" s="60">
        <v>360</v>
      </c>
      <c r="BD9" s="60">
        <v>113540</v>
      </c>
      <c r="BE9" s="60">
        <v>47</v>
      </c>
      <c r="BF9" s="60">
        <v>207</v>
      </c>
      <c r="BG9" s="60">
        <v>254</v>
      </c>
      <c r="BH9" s="60">
        <v>1048</v>
      </c>
      <c r="BI9" s="60">
        <v>3022</v>
      </c>
      <c r="BJ9" s="60">
        <v>7002</v>
      </c>
      <c r="BK9" s="60">
        <v>8478</v>
      </c>
      <c r="BL9" s="60">
        <v>8263</v>
      </c>
      <c r="BM9" s="60">
        <v>8588</v>
      </c>
      <c r="BN9" s="60">
        <v>9093</v>
      </c>
      <c r="BO9" s="60">
        <v>9016</v>
      </c>
      <c r="BP9" s="60">
        <v>11065</v>
      </c>
      <c r="BQ9" s="60">
        <v>9984</v>
      </c>
      <c r="BR9" s="60">
        <v>8977</v>
      </c>
      <c r="BS9" s="60">
        <v>8272</v>
      </c>
      <c r="BT9" s="60">
        <v>8110</v>
      </c>
      <c r="BU9" s="60">
        <v>7023</v>
      </c>
      <c r="BV9" s="60">
        <v>0</v>
      </c>
      <c r="BW9" s="60">
        <v>0</v>
      </c>
      <c r="BX9" s="60">
        <v>880</v>
      </c>
      <c r="BY9" s="60">
        <v>61</v>
      </c>
      <c r="BZ9" s="60">
        <v>83</v>
      </c>
      <c r="CA9" s="60">
        <v>455</v>
      </c>
      <c r="CB9" s="60">
        <v>596</v>
      </c>
      <c r="CC9" s="60">
        <v>677</v>
      </c>
      <c r="CD9" s="60">
        <v>147</v>
      </c>
      <c r="CE9" s="60">
        <v>110840</v>
      </c>
      <c r="CF9" s="60">
        <v>1691</v>
      </c>
      <c r="CG9" s="60">
        <v>2955</v>
      </c>
      <c r="CH9" s="60">
        <v>4361</v>
      </c>
      <c r="CI9" s="60">
        <v>4974</v>
      </c>
      <c r="CJ9" s="60">
        <v>4943</v>
      </c>
      <c r="CK9" s="60">
        <v>5034</v>
      </c>
      <c r="CL9" s="60">
        <v>5217</v>
      </c>
      <c r="CM9" s="60">
        <v>4906</v>
      </c>
      <c r="CN9" s="60">
        <v>4781</v>
      </c>
      <c r="CO9" s="60">
        <v>4203</v>
      </c>
      <c r="CP9" s="60">
        <v>3899</v>
      </c>
      <c r="CQ9" s="60">
        <v>3582</v>
      </c>
      <c r="CR9" s="60">
        <v>3288</v>
      </c>
      <c r="CS9" s="60">
        <v>3064</v>
      </c>
      <c r="CT9" s="60">
        <v>0</v>
      </c>
      <c r="CU9" s="60">
        <v>0</v>
      </c>
      <c r="CV9" s="60">
        <v>0</v>
      </c>
      <c r="CW9" s="60">
        <v>4</v>
      </c>
      <c r="CX9" s="60">
        <v>20</v>
      </c>
      <c r="CY9" s="60">
        <v>501</v>
      </c>
      <c r="CZ9" s="60">
        <v>961</v>
      </c>
      <c r="DA9" s="60">
        <v>828</v>
      </c>
      <c r="DB9" s="60">
        <v>1160</v>
      </c>
      <c r="DC9" s="60">
        <v>447</v>
      </c>
      <c r="DD9" s="60">
        <v>0</v>
      </c>
      <c r="DE9" s="60">
        <v>0</v>
      </c>
      <c r="DF9" s="60">
        <v>0</v>
      </c>
      <c r="DG9" s="60">
        <v>0</v>
      </c>
      <c r="DH9" s="60">
        <v>60819</v>
      </c>
    </row>
    <row r="10" spans="1:112" x14ac:dyDescent="0.25">
      <c r="A10" s="55">
        <v>9</v>
      </c>
      <c r="B10" s="55" t="s">
        <v>88</v>
      </c>
      <c r="C10" s="56">
        <v>56858</v>
      </c>
      <c r="D10" s="57">
        <v>0.15109953626808753</v>
      </c>
      <c r="E10" s="57">
        <v>6.6181539976784274</v>
      </c>
      <c r="F10" s="56">
        <v>15110</v>
      </c>
      <c r="G10" s="56">
        <v>51.3</v>
      </c>
      <c r="H10" s="56">
        <v>339</v>
      </c>
      <c r="I10" s="56">
        <v>11</v>
      </c>
      <c r="J10" s="56">
        <v>0</v>
      </c>
      <c r="K10" s="56">
        <v>1</v>
      </c>
      <c r="L10" s="56">
        <v>6</v>
      </c>
      <c r="M10" s="56">
        <v>4</v>
      </c>
      <c r="N10" s="56">
        <f t="shared" si="1"/>
        <v>22</v>
      </c>
      <c r="O10" s="56">
        <v>3422</v>
      </c>
      <c r="P10" s="56">
        <v>216</v>
      </c>
      <c r="Q10" s="56">
        <v>10</v>
      </c>
      <c r="R10" s="56">
        <v>669</v>
      </c>
      <c r="S10" s="56">
        <v>182</v>
      </c>
      <c r="T10" s="56">
        <v>145</v>
      </c>
      <c r="U10" s="56">
        <v>90</v>
      </c>
      <c r="V10" s="56">
        <v>612</v>
      </c>
      <c r="W10" s="56">
        <v>484</v>
      </c>
      <c r="X10" s="56">
        <v>1096</v>
      </c>
      <c r="Y10" s="56">
        <v>0</v>
      </c>
      <c r="Z10" s="56">
        <v>4</v>
      </c>
      <c r="AA10" s="56">
        <v>167</v>
      </c>
      <c r="AB10" s="56">
        <v>214</v>
      </c>
      <c r="AC10" s="56">
        <v>0</v>
      </c>
      <c r="AD10" s="56">
        <v>18</v>
      </c>
      <c r="AE10" s="56">
        <v>1</v>
      </c>
      <c r="AF10" s="56">
        <f t="shared" si="2"/>
        <v>404</v>
      </c>
      <c r="AG10" s="58">
        <v>58.94</v>
      </c>
      <c r="AH10" s="58" t="s">
        <v>5</v>
      </c>
      <c r="AI10" s="58">
        <v>78280.311265200842</v>
      </c>
      <c r="AJ10" s="58">
        <v>13663.806584094509</v>
      </c>
      <c r="AK10" s="58">
        <f t="shared" si="0"/>
        <v>0.17454972218753417</v>
      </c>
      <c r="AL10" s="59">
        <v>0.81784400000000002</v>
      </c>
      <c r="AM10" s="59"/>
      <c r="AN10" s="60">
        <v>24212</v>
      </c>
      <c r="AO10" s="60">
        <v>4410.3610719999997</v>
      </c>
      <c r="AP10" s="60">
        <v>21</v>
      </c>
      <c r="AQ10" s="60">
        <v>0</v>
      </c>
      <c r="AR10" s="60">
        <v>33</v>
      </c>
      <c r="AS10" s="60">
        <v>0</v>
      </c>
      <c r="AT10" s="60">
        <v>10</v>
      </c>
      <c r="AU10" s="60">
        <v>4</v>
      </c>
      <c r="AV10" s="60">
        <v>27</v>
      </c>
      <c r="AW10" s="60">
        <v>42</v>
      </c>
      <c r="AX10" s="60">
        <v>53</v>
      </c>
      <c r="AY10" s="60">
        <v>95</v>
      </c>
      <c r="AZ10" s="60">
        <v>24212</v>
      </c>
      <c r="BA10" s="60"/>
      <c r="BB10" s="60">
        <v>24212</v>
      </c>
      <c r="BC10" s="60"/>
      <c r="BD10" s="60">
        <v>24212</v>
      </c>
      <c r="BE10" s="60">
        <v>11</v>
      </c>
      <c r="BF10" s="60">
        <v>89</v>
      </c>
      <c r="BG10" s="60">
        <v>100</v>
      </c>
      <c r="BH10" s="60">
        <v>141</v>
      </c>
      <c r="BI10" s="60">
        <v>738</v>
      </c>
      <c r="BJ10" s="60">
        <v>1474</v>
      </c>
      <c r="BK10" s="60">
        <v>1632</v>
      </c>
      <c r="BL10" s="60">
        <v>1610</v>
      </c>
      <c r="BM10" s="60">
        <v>1776</v>
      </c>
      <c r="BN10" s="60">
        <v>1860</v>
      </c>
      <c r="BO10" s="60">
        <v>1957</v>
      </c>
      <c r="BP10" s="60">
        <v>2424</v>
      </c>
      <c r="BQ10" s="60">
        <v>2155</v>
      </c>
      <c r="BR10" s="60">
        <v>2047</v>
      </c>
      <c r="BS10" s="60">
        <v>1797</v>
      </c>
      <c r="BT10" s="60">
        <v>1780</v>
      </c>
      <c r="BU10" s="60">
        <v>1384</v>
      </c>
      <c r="BV10" s="60">
        <v>0</v>
      </c>
      <c r="BW10" s="60">
        <v>0</v>
      </c>
      <c r="BX10" s="60">
        <v>195</v>
      </c>
      <c r="BY10" s="60">
        <v>13</v>
      </c>
      <c r="BZ10" s="60">
        <v>67</v>
      </c>
      <c r="CA10" s="60">
        <v>190</v>
      </c>
      <c r="CB10" s="60">
        <v>246</v>
      </c>
      <c r="CC10" s="60">
        <v>246</v>
      </c>
      <c r="CD10" s="60">
        <v>82</v>
      </c>
      <c r="CE10" s="60">
        <v>23814</v>
      </c>
      <c r="CF10" s="60">
        <v>1134</v>
      </c>
      <c r="CG10" s="60">
        <v>1588</v>
      </c>
      <c r="CH10" s="60">
        <v>2018</v>
      </c>
      <c r="CI10" s="60">
        <v>2037</v>
      </c>
      <c r="CJ10" s="60">
        <v>2069</v>
      </c>
      <c r="CK10" s="60">
        <v>2147</v>
      </c>
      <c r="CL10" s="60">
        <v>2153</v>
      </c>
      <c r="CM10" s="60">
        <v>2139</v>
      </c>
      <c r="CN10" s="60">
        <v>2090</v>
      </c>
      <c r="CO10" s="60">
        <v>1969</v>
      </c>
      <c r="CP10" s="60">
        <v>1906</v>
      </c>
      <c r="CQ10" s="60">
        <v>1640</v>
      </c>
      <c r="CR10" s="60">
        <v>1527</v>
      </c>
      <c r="CS10" s="60">
        <v>1491</v>
      </c>
      <c r="CT10" s="60">
        <v>0</v>
      </c>
      <c r="CU10" s="60">
        <v>0</v>
      </c>
      <c r="CV10" s="60">
        <v>0</v>
      </c>
      <c r="CW10" s="60">
        <v>2</v>
      </c>
      <c r="CX10" s="60">
        <v>10</v>
      </c>
      <c r="CY10" s="60">
        <v>174</v>
      </c>
      <c r="CZ10" s="60">
        <v>329</v>
      </c>
      <c r="DA10" s="60">
        <v>211</v>
      </c>
      <c r="DB10" s="60">
        <v>342</v>
      </c>
      <c r="DC10" s="60">
        <v>0</v>
      </c>
      <c r="DD10" s="60">
        <v>0</v>
      </c>
      <c r="DE10" s="60">
        <v>0</v>
      </c>
      <c r="DF10" s="60">
        <v>0</v>
      </c>
      <c r="DG10" s="60">
        <v>0</v>
      </c>
      <c r="DH10" s="60">
        <v>26976</v>
      </c>
    </row>
    <row r="11" spans="1:112" x14ac:dyDescent="0.25">
      <c r="A11" s="55">
        <v>10</v>
      </c>
      <c r="B11" s="55" t="s">
        <v>87</v>
      </c>
      <c r="C11" s="56">
        <v>99418</v>
      </c>
      <c r="D11" s="57">
        <v>0.12194652251615744</v>
      </c>
      <c r="E11" s="57">
        <v>8.2003158381781969</v>
      </c>
      <c r="F11" s="56">
        <v>12195</v>
      </c>
      <c r="G11" s="56">
        <v>950</v>
      </c>
      <c r="H11" s="56">
        <v>734</v>
      </c>
      <c r="I11" s="56">
        <v>24</v>
      </c>
      <c r="J11" s="56">
        <v>6</v>
      </c>
      <c r="K11" s="56">
        <v>6</v>
      </c>
      <c r="L11" s="56">
        <v>8</v>
      </c>
      <c r="M11" s="56">
        <v>4</v>
      </c>
      <c r="N11" s="56">
        <f t="shared" si="1"/>
        <v>48</v>
      </c>
      <c r="O11" s="56">
        <v>2472</v>
      </c>
      <c r="P11" s="56">
        <v>304</v>
      </c>
      <c r="Q11" s="56">
        <v>30</v>
      </c>
      <c r="R11" s="56">
        <v>820</v>
      </c>
      <c r="S11" s="56">
        <v>165</v>
      </c>
      <c r="T11" s="56">
        <v>241</v>
      </c>
      <c r="U11" s="56">
        <v>49</v>
      </c>
      <c r="V11" s="56">
        <v>804</v>
      </c>
      <c r="W11" s="56">
        <v>501</v>
      </c>
      <c r="X11" s="56">
        <v>1305</v>
      </c>
      <c r="Y11" s="56">
        <v>1</v>
      </c>
      <c r="Z11" s="56">
        <v>8</v>
      </c>
      <c r="AA11" s="56">
        <v>464</v>
      </c>
      <c r="AB11" s="56">
        <v>604</v>
      </c>
      <c r="AC11" s="56">
        <v>0</v>
      </c>
      <c r="AD11" s="56">
        <v>18</v>
      </c>
      <c r="AE11" s="56">
        <v>30</v>
      </c>
      <c r="AF11" s="56">
        <f t="shared" si="2"/>
        <v>1125</v>
      </c>
      <c r="AG11" s="58">
        <v>59.83</v>
      </c>
      <c r="AH11" s="58" t="s">
        <v>5</v>
      </c>
      <c r="AI11" s="58">
        <v>159573.1321079474</v>
      </c>
      <c r="AJ11" s="58">
        <v>25433.129829842055</v>
      </c>
      <c r="AK11" s="58">
        <f t="shared" si="0"/>
        <v>0.15938228130182436</v>
      </c>
      <c r="AL11" s="59">
        <v>0.78878899999999996</v>
      </c>
      <c r="AM11" s="59"/>
      <c r="AN11" s="60">
        <v>63391</v>
      </c>
      <c r="AO11" s="60">
        <v>13388.876501000002</v>
      </c>
      <c r="AP11" s="60">
        <v>73</v>
      </c>
      <c r="AQ11" s="60">
        <v>0</v>
      </c>
      <c r="AR11" s="60">
        <v>153</v>
      </c>
      <c r="AS11" s="60">
        <v>1</v>
      </c>
      <c r="AT11" s="60">
        <v>18</v>
      </c>
      <c r="AU11" s="60">
        <v>14</v>
      </c>
      <c r="AV11" s="60">
        <v>101</v>
      </c>
      <c r="AW11" s="60">
        <v>161</v>
      </c>
      <c r="AX11" s="60">
        <v>199</v>
      </c>
      <c r="AY11" s="60">
        <v>360</v>
      </c>
      <c r="AZ11" s="60">
        <v>60580</v>
      </c>
      <c r="BA11" s="60">
        <v>2811</v>
      </c>
      <c r="BB11" s="60">
        <v>63391</v>
      </c>
      <c r="BC11" s="60">
        <v>243</v>
      </c>
      <c r="BD11" s="60">
        <v>63634</v>
      </c>
      <c r="BE11" s="60">
        <v>35</v>
      </c>
      <c r="BF11" s="60">
        <v>255</v>
      </c>
      <c r="BG11" s="60">
        <v>290</v>
      </c>
      <c r="BH11" s="60">
        <v>509</v>
      </c>
      <c r="BI11" s="60">
        <v>1542</v>
      </c>
      <c r="BJ11" s="60">
        <v>3562</v>
      </c>
      <c r="BK11" s="60">
        <v>4145</v>
      </c>
      <c r="BL11" s="60">
        <v>4457</v>
      </c>
      <c r="BM11" s="60">
        <v>4609</v>
      </c>
      <c r="BN11" s="60">
        <v>4963</v>
      </c>
      <c r="BO11" s="60">
        <v>5173</v>
      </c>
      <c r="BP11" s="60">
        <v>6224</v>
      </c>
      <c r="BQ11" s="60">
        <v>5772</v>
      </c>
      <c r="BR11" s="60">
        <v>5453</v>
      </c>
      <c r="BS11" s="60">
        <v>5119</v>
      </c>
      <c r="BT11" s="60">
        <v>4980</v>
      </c>
      <c r="BU11" s="60">
        <v>4559</v>
      </c>
      <c r="BV11" s="60">
        <v>0</v>
      </c>
      <c r="BW11" s="60">
        <v>0</v>
      </c>
      <c r="BX11" s="60">
        <v>137</v>
      </c>
      <c r="BY11" s="60">
        <v>41</v>
      </c>
      <c r="BZ11" s="60">
        <v>100</v>
      </c>
      <c r="CA11" s="60">
        <v>513</v>
      </c>
      <c r="CB11" s="60">
        <v>664</v>
      </c>
      <c r="CC11" s="60">
        <v>591</v>
      </c>
      <c r="CD11" s="60">
        <v>407</v>
      </c>
      <c r="CE11" s="60">
        <v>63520</v>
      </c>
      <c r="CF11" s="60">
        <v>1851</v>
      </c>
      <c r="CG11" s="60">
        <v>2858</v>
      </c>
      <c r="CH11" s="60">
        <v>4125</v>
      </c>
      <c r="CI11" s="60">
        <v>4630</v>
      </c>
      <c r="CJ11" s="60">
        <v>4454</v>
      </c>
      <c r="CK11" s="60">
        <v>4905</v>
      </c>
      <c r="CL11" s="60">
        <v>4695</v>
      </c>
      <c r="CM11" s="60">
        <v>4895</v>
      </c>
      <c r="CN11" s="60">
        <v>5217</v>
      </c>
      <c r="CO11" s="60">
        <v>4900</v>
      </c>
      <c r="CP11" s="60">
        <v>4762</v>
      </c>
      <c r="CQ11" s="60">
        <v>4790</v>
      </c>
      <c r="CR11" s="60">
        <v>4617</v>
      </c>
      <c r="CS11" s="60">
        <v>4342</v>
      </c>
      <c r="CT11" s="60">
        <v>0</v>
      </c>
      <c r="CU11" s="60">
        <v>0</v>
      </c>
      <c r="CV11" s="60">
        <v>58</v>
      </c>
      <c r="CW11" s="60">
        <v>15</v>
      </c>
      <c r="CX11" s="60">
        <v>41</v>
      </c>
      <c r="CY11" s="60">
        <v>554</v>
      </c>
      <c r="CZ11" s="60">
        <v>949</v>
      </c>
      <c r="DA11" s="60">
        <v>627</v>
      </c>
      <c r="DB11" s="60">
        <v>969</v>
      </c>
      <c r="DC11" s="60">
        <v>100</v>
      </c>
      <c r="DD11" s="60">
        <v>0</v>
      </c>
      <c r="DE11" s="60">
        <v>0</v>
      </c>
      <c r="DF11" s="60">
        <v>0</v>
      </c>
      <c r="DG11" s="60">
        <v>58</v>
      </c>
      <c r="DH11" s="60">
        <v>64412</v>
      </c>
    </row>
    <row r="12" spans="1:112" x14ac:dyDescent="0.25">
      <c r="A12" s="55">
        <v>11</v>
      </c>
      <c r="B12" s="55" t="s">
        <v>86</v>
      </c>
      <c r="C12" s="56">
        <v>288728</v>
      </c>
      <c r="D12" s="57">
        <v>0.24215606186919306</v>
      </c>
      <c r="E12" s="57">
        <v>4.1295683134299406</v>
      </c>
      <c r="F12" s="56">
        <v>24216</v>
      </c>
      <c r="G12" s="56">
        <v>59.5</v>
      </c>
      <c r="H12" s="56">
        <v>1073</v>
      </c>
      <c r="I12" s="56">
        <v>47</v>
      </c>
      <c r="J12" s="56">
        <v>18</v>
      </c>
      <c r="K12" s="56">
        <v>7</v>
      </c>
      <c r="L12" s="56">
        <v>15</v>
      </c>
      <c r="M12" s="56">
        <v>7</v>
      </c>
      <c r="N12" s="56">
        <f t="shared" si="1"/>
        <v>94</v>
      </c>
      <c r="O12" s="56">
        <v>21908</v>
      </c>
      <c r="P12" s="56">
        <v>76</v>
      </c>
      <c r="Q12" s="56">
        <v>48</v>
      </c>
      <c r="R12" s="56">
        <v>1450</v>
      </c>
      <c r="S12" s="56">
        <v>352</v>
      </c>
      <c r="T12" s="56">
        <v>355</v>
      </c>
      <c r="U12" s="56">
        <v>124</v>
      </c>
      <c r="V12" s="56">
        <v>1256</v>
      </c>
      <c r="W12" s="56">
        <v>1073</v>
      </c>
      <c r="X12" s="56">
        <v>2329</v>
      </c>
      <c r="Y12" s="56">
        <v>3</v>
      </c>
      <c r="Z12" s="56">
        <v>15</v>
      </c>
      <c r="AA12" s="56">
        <v>429</v>
      </c>
      <c r="AB12" s="56">
        <v>610</v>
      </c>
      <c r="AC12" s="56">
        <v>6</v>
      </c>
      <c r="AD12" s="56">
        <v>8</v>
      </c>
      <c r="AE12" s="56">
        <v>37</v>
      </c>
      <c r="AF12" s="56">
        <f t="shared" si="2"/>
        <v>1108</v>
      </c>
      <c r="AG12" s="58">
        <v>55.9</v>
      </c>
      <c r="AH12" s="58">
        <v>40.57</v>
      </c>
      <c r="AI12" s="58">
        <v>241829.78094009819</v>
      </c>
      <c r="AJ12" s="58">
        <v>42677.050337369765</v>
      </c>
      <c r="AK12" s="58">
        <f t="shared" si="0"/>
        <v>0.17647557786913337</v>
      </c>
      <c r="AL12" s="59">
        <v>0.79932100000000006</v>
      </c>
      <c r="AM12" s="59">
        <v>0.64599999999999991</v>
      </c>
      <c r="AN12" s="60">
        <v>72748</v>
      </c>
      <c r="AO12" s="60">
        <v>14598.995891999995</v>
      </c>
      <c r="AP12" s="60">
        <v>84</v>
      </c>
      <c r="AQ12" s="60">
        <v>0</v>
      </c>
      <c r="AR12" s="60">
        <v>179</v>
      </c>
      <c r="AS12" s="60">
        <v>56</v>
      </c>
      <c r="AT12" s="60">
        <v>27</v>
      </c>
      <c r="AU12" s="60">
        <v>21</v>
      </c>
      <c r="AV12" s="60">
        <v>95</v>
      </c>
      <c r="AW12" s="60">
        <v>219</v>
      </c>
      <c r="AX12" s="60">
        <v>243</v>
      </c>
      <c r="AY12" s="60">
        <v>462</v>
      </c>
      <c r="AZ12" s="60">
        <v>70189</v>
      </c>
      <c r="BA12" s="60">
        <v>2559</v>
      </c>
      <c r="BB12" s="60">
        <v>72748</v>
      </c>
      <c r="BC12" s="60">
        <v>3061</v>
      </c>
      <c r="BD12" s="60">
        <v>75809</v>
      </c>
      <c r="BE12" s="60">
        <v>30</v>
      </c>
      <c r="BF12" s="60">
        <v>355</v>
      </c>
      <c r="BG12" s="60">
        <v>385</v>
      </c>
      <c r="BH12" s="60">
        <v>689</v>
      </c>
      <c r="BI12" s="60">
        <v>2355</v>
      </c>
      <c r="BJ12" s="60">
        <v>4669</v>
      </c>
      <c r="BK12" s="60">
        <v>5713</v>
      </c>
      <c r="BL12" s="60">
        <v>5609</v>
      </c>
      <c r="BM12" s="60">
        <v>5954</v>
      </c>
      <c r="BN12" s="60">
        <v>5936</v>
      </c>
      <c r="BO12" s="60">
        <v>5978</v>
      </c>
      <c r="BP12" s="60">
        <v>7415</v>
      </c>
      <c r="BQ12" s="60">
        <v>7095</v>
      </c>
      <c r="BR12" s="60">
        <v>6601</v>
      </c>
      <c r="BS12" s="60">
        <v>6216</v>
      </c>
      <c r="BT12" s="60">
        <v>6238</v>
      </c>
      <c r="BU12" s="60">
        <v>5646</v>
      </c>
      <c r="BV12" s="60">
        <v>0</v>
      </c>
      <c r="BW12" s="60">
        <v>0</v>
      </c>
      <c r="BX12" s="60">
        <v>555</v>
      </c>
      <c r="BY12" s="60">
        <v>27</v>
      </c>
      <c r="BZ12" s="60">
        <v>51</v>
      </c>
      <c r="CA12" s="60">
        <v>196</v>
      </c>
      <c r="CB12" s="60">
        <v>282</v>
      </c>
      <c r="CC12" s="60">
        <v>376</v>
      </c>
      <c r="CD12" s="60">
        <v>98</v>
      </c>
      <c r="CE12" s="60">
        <v>77699</v>
      </c>
      <c r="CF12" s="60">
        <v>3964</v>
      </c>
      <c r="CG12" s="60">
        <v>5699</v>
      </c>
      <c r="CH12" s="60">
        <v>8493</v>
      </c>
      <c r="CI12" s="60">
        <v>9677</v>
      </c>
      <c r="CJ12" s="60">
        <v>9821</v>
      </c>
      <c r="CK12" s="60">
        <v>10386</v>
      </c>
      <c r="CL12" s="60">
        <v>9800</v>
      </c>
      <c r="CM12" s="60">
        <v>9709</v>
      </c>
      <c r="CN12" s="60">
        <v>9076</v>
      </c>
      <c r="CO12" s="60">
        <v>8762</v>
      </c>
      <c r="CP12" s="60">
        <v>8471</v>
      </c>
      <c r="CQ12" s="60">
        <v>8065</v>
      </c>
      <c r="CR12" s="60">
        <v>7768</v>
      </c>
      <c r="CS12" s="60">
        <v>7778</v>
      </c>
      <c r="CT12" s="60">
        <v>0</v>
      </c>
      <c r="CU12" s="60">
        <v>0</v>
      </c>
      <c r="CV12" s="60">
        <v>0</v>
      </c>
      <c r="CW12" s="60">
        <v>79</v>
      </c>
      <c r="CX12" s="60">
        <v>110</v>
      </c>
      <c r="CY12" s="60">
        <v>876</v>
      </c>
      <c r="CZ12" s="60">
        <v>1214</v>
      </c>
      <c r="DA12" s="60">
        <v>1018</v>
      </c>
      <c r="DB12" s="60">
        <v>2993</v>
      </c>
      <c r="DC12" s="60">
        <v>82</v>
      </c>
      <c r="DD12" s="60">
        <v>24</v>
      </c>
      <c r="DE12" s="60">
        <v>0</v>
      </c>
      <c r="DF12" s="60">
        <v>0</v>
      </c>
      <c r="DG12" s="60">
        <v>118</v>
      </c>
      <c r="DH12" s="60">
        <v>123983</v>
      </c>
    </row>
    <row r="13" spans="1:112" x14ac:dyDescent="0.25">
      <c r="A13" s="55">
        <v>12</v>
      </c>
      <c r="B13" s="55" t="s">
        <v>85</v>
      </c>
      <c r="C13" s="56">
        <v>36238</v>
      </c>
      <c r="D13" s="57">
        <v>0.26968817444370025</v>
      </c>
      <c r="E13" s="57">
        <v>3.7079860919476793</v>
      </c>
      <c r="F13" s="56">
        <v>26969</v>
      </c>
      <c r="G13" s="56">
        <v>8.4</v>
      </c>
      <c r="H13" s="56">
        <v>121</v>
      </c>
      <c r="I13" s="56">
        <v>8</v>
      </c>
      <c r="J13" s="56">
        <v>1</v>
      </c>
      <c r="K13" s="56">
        <v>4</v>
      </c>
      <c r="L13" s="56">
        <v>1</v>
      </c>
      <c r="M13" s="56">
        <v>2</v>
      </c>
      <c r="N13" s="56">
        <f t="shared" si="1"/>
        <v>16</v>
      </c>
      <c r="O13" s="56">
        <v>1285</v>
      </c>
      <c r="P13" s="56">
        <v>47</v>
      </c>
      <c r="Q13" s="56">
        <v>14</v>
      </c>
      <c r="R13" s="56">
        <v>464</v>
      </c>
      <c r="S13" s="56">
        <v>66</v>
      </c>
      <c r="T13" s="56">
        <v>126</v>
      </c>
      <c r="U13" s="56">
        <v>28</v>
      </c>
      <c r="V13" s="56">
        <v>502</v>
      </c>
      <c r="W13" s="56">
        <v>196</v>
      </c>
      <c r="X13" s="56">
        <v>698</v>
      </c>
      <c r="Y13" s="56">
        <v>0</v>
      </c>
      <c r="Z13" s="56">
        <v>2</v>
      </c>
      <c r="AA13" s="56">
        <v>48</v>
      </c>
      <c r="AB13" s="56">
        <v>38</v>
      </c>
      <c r="AC13" s="56">
        <v>0</v>
      </c>
      <c r="AD13" s="56">
        <v>3</v>
      </c>
      <c r="AE13" s="56">
        <v>0</v>
      </c>
      <c r="AF13" s="56">
        <f t="shared" si="2"/>
        <v>91</v>
      </c>
      <c r="AG13" s="58">
        <v>70.77</v>
      </c>
      <c r="AH13" s="58" t="s">
        <v>5</v>
      </c>
      <c r="AI13" s="58">
        <v>47320.18203583009</v>
      </c>
      <c r="AJ13" s="58">
        <v>5861.331324316996</v>
      </c>
      <c r="AK13" s="58">
        <f t="shared" si="0"/>
        <v>0.12386535875704976</v>
      </c>
      <c r="AL13" s="59">
        <v>0.81228499999999992</v>
      </c>
      <c r="AM13" s="59"/>
      <c r="AN13" s="60">
        <v>12269</v>
      </c>
      <c r="AO13" s="60">
        <v>2303.0753350000009</v>
      </c>
      <c r="AP13" s="60">
        <v>26</v>
      </c>
      <c r="AQ13" s="60">
        <v>0</v>
      </c>
      <c r="AR13" s="60">
        <v>30</v>
      </c>
      <c r="AS13" s="60">
        <v>1</v>
      </c>
      <c r="AT13" s="60">
        <v>5</v>
      </c>
      <c r="AU13" s="60">
        <v>9</v>
      </c>
      <c r="AV13" s="60">
        <v>24</v>
      </c>
      <c r="AW13" s="60">
        <v>53</v>
      </c>
      <c r="AX13" s="60">
        <v>42</v>
      </c>
      <c r="AY13" s="60">
        <v>95</v>
      </c>
      <c r="AZ13" s="60">
        <v>12269</v>
      </c>
      <c r="BA13" s="60"/>
      <c r="BB13" s="60">
        <v>12269</v>
      </c>
      <c r="BC13" s="60"/>
      <c r="BD13" s="60">
        <v>12269</v>
      </c>
      <c r="BE13" s="60">
        <v>10</v>
      </c>
      <c r="BF13" s="60">
        <v>55</v>
      </c>
      <c r="BG13" s="60">
        <v>65</v>
      </c>
      <c r="BH13" s="60">
        <v>255</v>
      </c>
      <c r="BI13" s="60">
        <v>391</v>
      </c>
      <c r="BJ13" s="60">
        <v>663</v>
      </c>
      <c r="BK13" s="60">
        <v>833</v>
      </c>
      <c r="BL13" s="60">
        <v>866</v>
      </c>
      <c r="BM13" s="60">
        <v>949</v>
      </c>
      <c r="BN13" s="60">
        <v>1015</v>
      </c>
      <c r="BO13" s="60">
        <v>1104</v>
      </c>
      <c r="BP13" s="60">
        <v>1272</v>
      </c>
      <c r="BQ13" s="60">
        <v>1035</v>
      </c>
      <c r="BR13" s="60">
        <v>1232</v>
      </c>
      <c r="BS13" s="60">
        <v>939</v>
      </c>
      <c r="BT13" s="60">
        <v>915</v>
      </c>
      <c r="BU13" s="60">
        <v>807</v>
      </c>
      <c r="BV13" s="60">
        <v>0</v>
      </c>
      <c r="BW13" s="60">
        <v>0</v>
      </c>
      <c r="BX13" s="60">
        <v>154</v>
      </c>
      <c r="BY13" s="60">
        <v>0</v>
      </c>
      <c r="BZ13" s="60">
        <v>0</v>
      </c>
      <c r="CA13" s="60">
        <v>0</v>
      </c>
      <c r="CB13" s="60">
        <v>0</v>
      </c>
      <c r="CC13" s="60">
        <v>0</v>
      </c>
      <c r="CD13" s="60">
        <v>0</v>
      </c>
      <c r="CE13" s="60">
        <v>12430</v>
      </c>
      <c r="CF13" s="60">
        <v>352</v>
      </c>
      <c r="CG13" s="60">
        <v>408</v>
      </c>
      <c r="CH13" s="60">
        <v>605</v>
      </c>
      <c r="CI13" s="60">
        <v>559</v>
      </c>
      <c r="CJ13" s="60">
        <v>523</v>
      </c>
      <c r="CK13" s="60">
        <v>623</v>
      </c>
      <c r="CL13" s="60">
        <v>601</v>
      </c>
      <c r="CM13" s="60">
        <v>599</v>
      </c>
      <c r="CN13" s="60">
        <v>650</v>
      </c>
      <c r="CO13" s="60">
        <v>631</v>
      </c>
      <c r="CP13" s="60">
        <v>709</v>
      </c>
      <c r="CQ13" s="60">
        <v>653</v>
      </c>
      <c r="CR13" s="60">
        <v>667</v>
      </c>
      <c r="CS13" s="60">
        <v>602</v>
      </c>
      <c r="CT13" s="60">
        <v>0</v>
      </c>
      <c r="CU13" s="60">
        <v>0</v>
      </c>
      <c r="CV13" s="60">
        <v>0</v>
      </c>
      <c r="CW13" s="60">
        <v>0</v>
      </c>
      <c r="CX13" s="60">
        <v>8</v>
      </c>
      <c r="CY13" s="60">
        <v>154</v>
      </c>
      <c r="CZ13" s="60">
        <v>292</v>
      </c>
      <c r="DA13" s="60">
        <v>156</v>
      </c>
      <c r="DB13" s="60">
        <v>357</v>
      </c>
      <c r="DC13" s="60">
        <v>0</v>
      </c>
      <c r="DD13" s="60">
        <v>0</v>
      </c>
      <c r="DE13" s="60">
        <v>0</v>
      </c>
      <c r="DF13" s="60">
        <v>0</v>
      </c>
      <c r="DG13" s="60">
        <v>0</v>
      </c>
      <c r="DH13" s="60">
        <v>9149</v>
      </c>
    </row>
    <row r="14" spans="1:112" x14ac:dyDescent="0.25">
      <c r="A14" s="55">
        <v>13</v>
      </c>
      <c r="B14" s="55" t="s">
        <v>84</v>
      </c>
      <c r="C14" s="56">
        <v>60982</v>
      </c>
      <c r="D14" s="57">
        <v>0.41070298083269352</v>
      </c>
      <c r="E14" s="57">
        <v>2.4348496277590108</v>
      </c>
      <c r="F14" s="56">
        <v>41070</v>
      </c>
      <c r="G14" s="56">
        <v>1.8</v>
      </c>
      <c r="H14" s="56">
        <v>134</v>
      </c>
      <c r="I14" s="56">
        <v>20</v>
      </c>
      <c r="J14" s="56">
        <v>7</v>
      </c>
      <c r="K14" s="56">
        <v>5</v>
      </c>
      <c r="L14" s="56">
        <v>5</v>
      </c>
      <c r="M14" s="56">
        <v>3</v>
      </c>
      <c r="N14" s="56">
        <f t="shared" si="1"/>
        <v>40</v>
      </c>
      <c r="O14" s="56">
        <v>5301</v>
      </c>
      <c r="P14" s="56">
        <v>177</v>
      </c>
      <c r="Q14" s="56">
        <v>3</v>
      </c>
      <c r="R14" s="56">
        <v>84</v>
      </c>
      <c r="S14" s="56">
        <v>10</v>
      </c>
      <c r="T14" s="56">
        <v>26</v>
      </c>
      <c r="U14" s="56">
        <v>39</v>
      </c>
      <c r="V14" s="56">
        <v>129</v>
      </c>
      <c r="W14" s="56">
        <v>33</v>
      </c>
      <c r="X14" s="56">
        <v>162</v>
      </c>
      <c r="Y14" s="56">
        <v>0</v>
      </c>
      <c r="Z14" s="56">
        <v>1</v>
      </c>
      <c r="AA14" s="56">
        <v>25</v>
      </c>
      <c r="AB14" s="56">
        <v>44</v>
      </c>
      <c r="AC14" s="56">
        <v>0</v>
      </c>
      <c r="AD14" s="56">
        <v>0</v>
      </c>
      <c r="AE14" s="56">
        <v>0</v>
      </c>
      <c r="AF14" s="56">
        <f t="shared" si="2"/>
        <v>70</v>
      </c>
      <c r="AG14" s="58">
        <v>82.44</v>
      </c>
      <c r="AH14" s="58" t="s">
        <v>5</v>
      </c>
      <c r="AI14" s="58">
        <v>25173.156762792354</v>
      </c>
      <c r="AJ14" s="58">
        <v>2325.5734489268975</v>
      </c>
      <c r="AK14" s="58">
        <f t="shared" si="0"/>
        <v>9.2383067838526081E-2</v>
      </c>
      <c r="AL14" s="59">
        <v>0.89843000000000006</v>
      </c>
      <c r="AM14" s="59"/>
      <c r="AN14" s="60">
        <v>3218</v>
      </c>
      <c r="AO14" s="60">
        <v>326.85225999999977</v>
      </c>
      <c r="AP14" s="60">
        <v>11</v>
      </c>
      <c r="AQ14" s="60">
        <v>1</v>
      </c>
      <c r="AR14" s="60">
        <v>10</v>
      </c>
      <c r="AS14" s="60">
        <v>0</v>
      </c>
      <c r="AT14" s="60">
        <v>5</v>
      </c>
      <c r="AU14" s="60">
        <v>2</v>
      </c>
      <c r="AV14" s="60">
        <v>4</v>
      </c>
      <c r="AW14" s="60">
        <v>12</v>
      </c>
      <c r="AX14" s="60">
        <v>21</v>
      </c>
      <c r="AY14" s="60">
        <v>33</v>
      </c>
      <c r="AZ14" s="60">
        <v>3218</v>
      </c>
      <c r="BA14" s="60"/>
      <c r="BB14" s="60">
        <v>3218</v>
      </c>
      <c r="BC14" s="60"/>
      <c r="BD14" s="60">
        <v>3218</v>
      </c>
      <c r="BE14" s="60">
        <v>4</v>
      </c>
      <c r="BF14" s="60">
        <v>75</v>
      </c>
      <c r="BG14" s="60">
        <v>79</v>
      </c>
      <c r="BH14" s="60">
        <v>0</v>
      </c>
      <c r="BI14" s="60">
        <v>61</v>
      </c>
      <c r="BJ14" s="60">
        <v>215</v>
      </c>
      <c r="BK14" s="60">
        <v>250</v>
      </c>
      <c r="BL14" s="60">
        <v>236</v>
      </c>
      <c r="BM14" s="60">
        <v>265</v>
      </c>
      <c r="BN14" s="60">
        <v>244</v>
      </c>
      <c r="BO14" s="60">
        <v>228</v>
      </c>
      <c r="BP14" s="60">
        <v>304</v>
      </c>
      <c r="BQ14" s="60">
        <v>296</v>
      </c>
      <c r="BR14" s="60">
        <v>264</v>
      </c>
      <c r="BS14" s="60">
        <v>279</v>
      </c>
      <c r="BT14" s="60">
        <v>283</v>
      </c>
      <c r="BU14" s="60">
        <v>282</v>
      </c>
      <c r="BV14" s="60">
        <v>0</v>
      </c>
      <c r="BW14" s="60">
        <v>0</v>
      </c>
      <c r="BX14" s="60">
        <v>0</v>
      </c>
      <c r="BY14" s="60">
        <v>21</v>
      </c>
      <c r="BZ14" s="60">
        <v>23</v>
      </c>
      <c r="CA14" s="60">
        <v>77</v>
      </c>
      <c r="CB14" s="60">
        <v>70</v>
      </c>
      <c r="CC14" s="60">
        <v>106</v>
      </c>
      <c r="CD14" s="60">
        <v>19</v>
      </c>
      <c r="CE14" s="60">
        <v>3523</v>
      </c>
      <c r="CF14" s="60">
        <v>781</v>
      </c>
      <c r="CG14" s="60">
        <v>845</v>
      </c>
      <c r="CH14" s="60">
        <v>1044</v>
      </c>
      <c r="CI14" s="60">
        <v>985</v>
      </c>
      <c r="CJ14" s="60">
        <v>1014</v>
      </c>
      <c r="CK14" s="60">
        <v>1021</v>
      </c>
      <c r="CL14" s="60">
        <v>1065</v>
      </c>
      <c r="CM14" s="60">
        <v>1026</v>
      </c>
      <c r="CN14" s="60">
        <v>1119</v>
      </c>
      <c r="CO14" s="60">
        <v>1167</v>
      </c>
      <c r="CP14" s="60">
        <v>1227</v>
      </c>
      <c r="CQ14" s="60">
        <v>1141</v>
      </c>
      <c r="CR14" s="60">
        <v>1257</v>
      </c>
      <c r="CS14" s="60">
        <v>1216</v>
      </c>
      <c r="CT14" s="60">
        <v>0</v>
      </c>
      <c r="CU14" s="60">
        <v>0</v>
      </c>
      <c r="CV14" s="60">
        <v>0</v>
      </c>
      <c r="CW14" s="60">
        <v>0</v>
      </c>
      <c r="CX14" s="60">
        <v>2</v>
      </c>
      <c r="CY14" s="60">
        <v>304</v>
      </c>
      <c r="CZ14" s="60">
        <v>607</v>
      </c>
      <c r="DA14" s="60">
        <v>460</v>
      </c>
      <c r="DB14" s="60">
        <v>812</v>
      </c>
      <c r="DC14" s="60">
        <v>56</v>
      </c>
      <c r="DD14" s="60">
        <v>0</v>
      </c>
      <c r="DE14" s="60">
        <v>0</v>
      </c>
      <c r="DF14" s="60">
        <v>0</v>
      </c>
      <c r="DG14" s="60">
        <v>0</v>
      </c>
      <c r="DH14" s="60">
        <v>17149</v>
      </c>
    </row>
    <row r="15" spans="1:112" x14ac:dyDescent="0.25">
      <c r="A15" s="55">
        <v>14</v>
      </c>
      <c r="B15" s="55" t="s">
        <v>83</v>
      </c>
      <c r="C15" s="56">
        <v>7115</v>
      </c>
      <c r="D15" s="57">
        <v>9.5751409692222803E-2</v>
      </c>
      <c r="E15" s="57">
        <v>10.443710470836262</v>
      </c>
      <c r="F15" s="56">
        <v>9575</v>
      </c>
      <c r="G15" s="56">
        <v>0.7</v>
      </c>
      <c r="H15" s="56">
        <v>67</v>
      </c>
      <c r="I15" s="56">
        <v>14</v>
      </c>
      <c r="J15" s="56">
        <v>4</v>
      </c>
      <c r="K15" s="56">
        <v>4</v>
      </c>
      <c r="L15" s="56">
        <v>3</v>
      </c>
      <c r="M15" s="56">
        <v>3</v>
      </c>
      <c r="N15" s="56">
        <f t="shared" si="1"/>
        <v>28</v>
      </c>
      <c r="O15" s="56">
        <v>7196</v>
      </c>
      <c r="P15" s="56">
        <v>78</v>
      </c>
      <c r="Q15" s="56">
        <v>3</v>
      </c>
      <c r="R15" s="56">
        <v>654</v>
      </c>
      <c r="S15" s="56">
        <v>93</v>
      </c>
      <c r="T15" s="56">
        <v>115</v>
      </c>
      <c r="U15" s="56">
        <v>83</v>
      </c>
      <c r="V15" s="56">
        <v>682</v>
      </c>
      <c r="W15" s="56">
        <v>266</v>
      </c>
      <c r="X15" s="56">
        <v>948</v>
      </c>
      <c r="Y15" s="56">
        <v>0</v>
      </c>
      <c r="Z15" s="56">
        <v>11</v>
      </c>
      <c r="AA15" s="56">
        <v>451</v>
      </c>
      <c r="AB15" s="56">
        <v>597</v>
      </c>
      <c r="AC15" s="56">
        <v>43</v>
      </c>
      <c r="AD15" s="56">
        <v>37</v>
      </c>
      <c r="AE15" s="56">
        <v>1</v>
      </c>
      <c r="AF15" s="56">
        <f t="shared" si="2"/>
        <v>1140</v>
      </c>
      <c r="AG15" s="58">
        <v>55.58</v>
      </c>
      <c r="AH15" s="58" t="s">
        <v>5</v>
      </c>
      <c r="AI15" s="58">
        <v>17930.705800630432</v>
      </c>
      <c r="AJ15" s="58">
        <v>2948.05868244259</v>
      </c>
      <c r="AK15" s="58">
        <f t="shared" si="0"/>
        <v>0.16441397874806121</v>
      </c>
      <c r="AL15" s="59">
        <v>0.74199499999999996</v>
      </c>
      <c r="AM15" s="59"/>
      <c r="AN15" s="60">
        <v>10071</v>
      </c>
      <c r="AO15" s="60">
        <v>2598.3683550000005</v>
      </c>
      <c r="AP15" s="60">
        <v>9</v>
      </c>
      <c r="AQ15" s="60">
        <v>0</v>
      </c>
      <c r="AR15" s="60">
        <v>14</v>
      </c>
      <c r="AS15" s="60">
        <v>0</v>
      </c>
      <c r="AT15" s="60">
        <v>6</v>
      </c>
      <c r="AU15" s="60">
        <v>2</v>
      </c>
      <c r="AV15" s="60">
        <v>21</v>
      </c>
      <c r="AW15" s="60">
        <v>20</v>
      </c>
      <c r="AX15" s="60">
        <v>32</v>
      </c>
      <c r="AY15" s="60">
        <v>52</v>
      </c>
      <c r="AZ15" s="60">
        <v>10071</v>
      </c>
      <c r="BA15" s="60"/>
      <c r="BB15" s="60">
        <v>10071</v>
      </c>
      <c r="BC15" s="60"/>
      <c r="BD15" s="60">
        <v>10071</v>
      </c>
      <c r="BE15" s="60">
        <v>9</v>
      </c>
      <c r="BF15" s="60">
        <v>29</v>
      </c>
      <c r="BG15" s="60">
        <v>38</v>
      </c>
      <c r="BH15" s="60">
        <v>124</v>
      </c>
      <c r="BI15" s="60">
        <v>285</v>
      </c>
      <c r="BJ15" s="60">
        <v>618</v>
      </c>
      <c r="BK15" s="60">
        <v>793</v>
      </c>
      <c r="BL15" s="60">
        <v>772</v>
      </c>
      <c r="BM15" s="60">
        <v>788</v>
      </c>
      <c r="BN15" s="60">
        <v>778</v>
      </c>
      <c r="BO15" s="60">
        <v>827</v>
      </c>
      <c r="BP15" s="60">
        <v>1077</v>
      </c>
      <c r="BQ15" s="60">
        <v>880</v>
      </c>
      <c r="BR15" s="60">
        <v>744</v>
      </c>
      <c r="BS15" s="60">
        <v>724</v>
      </c>
      <c r="BT15" s="60">
        <v>629</v>
      </c>
      <c r="BU15" s="60">
        <v>621</v>
      </c>
      <c r="BV15" s="60">
        <v>0</v>
      </c>
      <c r="BW15" s="60">
        <v>0</v>
      </c>
      <c r="BX15" s="60">
        <v>207</v>
      </c>
      <c r="BY15" s="60">
        <v>5</v>
      </c>
      <c r="BZ15" s="60">
        <v>1</v>
      </c>
      <c r="CA15" s="60">
        <v>50</v>
      </c>
      <c r="CB15" s="60">
        <v>25</v>
      </c>
      <c r="CC15" s="60">
        <v>38</v>
      </c>
      <c r="CD15" s="60">
        <v>17</v>
      </c>
      <c r="CE15" s="60">
        <v>10003</v>
      </c>
      <c r="CF15" s="60">
        <v>297</v>
      </c>
      <c r="CG15" s="60">
        <v>409</v>
      </c>
      <c r="CH15" s="60">
        <v>500</v>
      </c>
      <c r="CI15" s="60">
        <v>555</v>
      </c>
      <c r="CJ15" s="60">
        <v>552</v>
      </c>
      <c r="CK15" s="60">
        <v>531</v>
      </c>
      <c r="CL15" s="60">
        <v>556</v>
      </c>
      <c r="CM15" s="60">
        <v>551</v>
      </c>
      <c r="CN15" s="60">
        <v>727</v>
      </c>
      <c r="CO15" s="60">
        <v>725</v>
      </c>
      <c r="CP15" s="60">
        <v>698</v>
      </c>
      <c r="CQ15" s="60">
        <v>733</v>
      </c>
      <c r="CR15" s="60">
        <v>629</v>
      </c>
      <c r="CS15" s="60">
        <v>638</v>
      </c>
      <c r="CT15" s="60">
        <v>0</v>
      </c>
      <c r="CU15" s="60">
        <v>0</v>
      </c>
      <c r="CV15" s="60">
        <v>0</v>
      </c>
      <c r="CW15" s="60">
        <v>0</v>
      </c>
      <c r="CX15" s="60">
        <v>0</v>
      </c>
      <c r="CY15" s="60">
        <v>38</v>
      </c>
      <c r="CZ15" s="60">
        <v>72</v>
      </c>
      <c r="DA15" s="60">
        <v>61</v>
      </c>
      <c r="DB15" s="60">
        <v>79</v>
      </c>
      <c r="DC15" s="60">
        <v>0</v>
      </c>
      <c r="DD15" s="60">
        <v>0</v>
      </c>
      <c r="DE15" s="60">
        <v>0</v>
      </c>
      <c r="DF15" s="60">
        <v>0</v>
      </c>
      <c r="DG15" s="60">
        <v>0</v>
      </c>
      <c r="DH15" s="60">
        <v>8351</v>
      </c>
    </row>
    <row r="16" spans="1:112" x14ac:dyDescent="0.25">
      <c r="A16" s="55">
        <v>15</v>
      </c>
      <c r="B16" s="55" t="s">
        <v>82</v>
      </c>
      <c r="C16" s="56">
        <v>11550</v>
      </c>
      <c r="D16" s="57">
        <v>0.14221685916221341</v>
      </c>
      <c r="E16" s="57">
        <v>7.0315151515151513</v>
      </c>
      <c r="F16" s="56">
        <v>14222</v>
      </c>
      <c r="G16" s="56">
        <v>0.3</v>
      </c>
      <c r="H16" s="56">
        <v>73</v>
      </c>
      <c r="I16" s="56">
        <v>8</v>
      </c>
      <c r="J16" s="56">
        <v>0</v>
      </c>
      <c r="K16" s="56">
        <v>1</v>
      </c>
      <c r="L16" s="56">
        <v>2</v>
      </c>
      <c r="M16" s="56">
        <v>5</v>
      </c>
      <c r="N16" s="56">
        <f t="shared" si="1"/>
        <v>16</v>
      </c>
      <c r="O16" s="56">
        <v>970</v>
      </c>
      <c r="P16" s="56">
        <v>108</v>
      </c>
      <c r="Q16" s="56">
        <v>2</v>
      </c>
      <c r="R16" s="56">
        <v>88</v>
      </c>
      <c r="S16" s="56">
        <v>13</v>
      </c>
      <c r="T16" s="56">
        <v>20</v>
      </c>
      <c r="U16" s="56">
        <v>10</v>
      </c>
      <c r="V16" s="56">
        <v>78</v>
      </c>
      <c r="W16" s="56">
        <v>55</v>
      </c>
      <c r="X16" s="56">
        <v>133</v>
      </c>
      <c r="Y16" s="56">
        <v>2</v>
      </c>
      <c r="Z16" s="56">
        <v>3</v>
      </c>
      <c r="AA16" s="56">
        <v>82</v>
      </c>
      <c r="AB16" s="56">
        <v>111</v>
      </c>
      <c r="AC16" s="56">
        <v>2</v>
      </c>
      <c r="AD16" s="56">
        <v>0</v>
      </c>
      <c r="AE16" s="56">
        <v>0</v>
      </c>
      <c r="AF16" s="56">
        <f t="shared" si="2"/>
        <v>200</v>
      </c>
      <c r="AG16" s="58">
        <v>59.15</v>
      </c>
      <c r="AH16" s="58" t="s">
        <v>5</v>
      </c>
      <c r="AI16" s="58">
        <v>20366.003059968396</v>
      </c>
      <c r="AJ16" s="58">
        <v>3781.3547277828961</v>
      </c>
      <c r="AK16" s="58">
        <f t="shared" si="0"/>
        <v>0.1856699479347306</v>
      </c>
      <c r="AL16" s="59">
        <v>0.77845900000000001</v>
      </c>
      <c r="AM16" s="59"/>
      <c r="AN16" s="60">
        <v>9857</v>
      </c>
      <c r="AO16" s="60">
        <v>2183.7296369999999</v>
      </c>
      <c r="AP16" s="60">
        <v>7</v>
      </c>
      <c r="AQ16" s="60">
        <v>0</v>
      </c>
      <c r="AR16" s="60">
        <v>21</v>
      </c>
      <c r="AS16" s="60">
        <v>0</v>
      </c>
      <c r="AT16" s="60">
        <v>3</v>
      </c>
      <c r="AU16" s="60">
        <v>5</v>
      </c>
      <c r="AV16" s="60">
        <v>43</v>
      </c>
      <c r="AW16" s="60">
        <v>24</v>
      </c>
      <c r="AX16" s="60">
        <v>55</v>
      </c>
      <c r="AY16" s="60">
        <v>79</v>
      </c>
      <c r="AZ16" s="60">
        <v>9857</v>
      </c>
      <c r="BA16" s="60"/>
      <c r="BB16" s="60">
        <v>9857</v>
      </c>
      <c r="BC16" s="60"/>
      <c r="BD16" s="60">
        <v>9857</v>
      </c>
      <c r="BE16" s="60">
        <v>5</v>
      </c>
      <c r="BF16" s="60">
        <v>39</v>
      </c>
      <c r="BG16" s="60">
        <v>44</v>
      </c>
      <c r="BH16" s="60">
        <v>140</v>
      </c>
      <c r="BI16" s="60">
        <v>386</v>
      </c>
      <c r="BJ16" s="60">
        <v>587</v>
      </c>
      <c r="BK16" s="60">
        <v>709</v>
      </c>
      <c r="BL16" s="60">
        <v>677</v>
      </c>
      <c r="BM16" s="60">
        <v>734</v>
      </c>
      <c r="BN16" s="60">
        <v>726</v>
      </c>
      <c r="BO16" s="60">
        <v>764</v>
      </c>
      <c r="BP16" s="60">
        <v>889</v>
      </c>
      <c r="BQ16" s="60">
        <v>875</v>
      </c>
      <c r="BR16" s="60">
        <v>814</v>
      </c>
      <c r="BS16" s="60">
        <v>747</v>
      </c>
      <c r="BT16" s="60">
        <v>767</v>
      </c>
      <c r="BU16" s="60">
        <v>707</v>
      </c>
      <c r="BV16" s="60">
        <v>66</v>
      </c>
      <c r="BW16" s="60">
        <v>38</v>
      </c>
      <c r="BX16" s="60">
        <v>251</v>
      </c>
      <c r="BY16" s="60">
        <v>0</v>
      </c>
      <c r="BZ16" s="60">
        <v>9</v>
      </c>
      <c r="CA16" s="60">
        <v>40</v>
      </c>
      <c r="CB16" s="60">
        <v>53</v>
      </c>
      <c r="CC16" s="60">
        <v>92</v>
      </c>
      <c r="CD16" s="60">
        <v>38</v>
      </c>
      <c r="CE16" s="60">
        <v>10109</v>
      </c>
      <c r="CF16" s="60">
        <v>380</v>
      </c>
      <c r="CG16" s="60">
        <v>443</v>
      </c>
      <c r="CH16" s="60">
        <v>577</v>
      </c>
      <c r="CI16" s="60">
        <v>484</v>
      </c>
      <c r="CJ16" s="60">
        <v>557</v>
      </c>
      <c r="CK16" s="60">
        <v>547</v>
      </c>
      <c r="CL16" s="60">
        <v>593</v>
      </c>
      <c r="CM16" s="60">
        <v>584</v>
      </c>
      <c r="CN16" s="60">
        <v>716</v>
      </c>
      <c r="CO16" s="60">
        <v>717</v>
      </c>
      <c r="CP16" s="60">
        <v>750</v>
      </c>
      <c r="CQ16" s="60">
        <v>718</v>
      </c>
      <c r="CR16" s="60">
        <v>702</v>
      </c>
      <c r="CS16" s="60">
        <v>685</v>
      </c>
      <c r="CT16" s="60">
        <v>9</v>
      </c>
      <c r="CU16" s="60">
        <v>0</v>
      </c>
      <c r="CV16" s="60">
        <v>0</v>
      </c>
      <c r="CW16" s="60">
        <v>5</v>
      </c>
      <c r="CX16" s="60">
        <v>21</v>
      </c>
      <c r="CY16" s="60">
        <v>313</v>
      </c>
      <c r="CZ16" s="60">
        <v>583</v>
      </c>
      <c r="DA16" s="60">
        <v>709</v>
      </c>
      <c r="DB16" s="60">
        <v>1038</v>
      </c>
      <c r="DC16" s="60">
        <v>0</v>
      </c>
      <c r="DD16" s="60">
        <v>0</v>
      </c>
      <c r="DE16" s="60">
        <v>0</v>
      </c>
      <c r="DF16" s="60">
        <v>0</v>
      </c>
      <c r="DG16" s="60">
        <v>0</v>
      </c>
      <c r="DH16" s="60">
        <v>11131</v>
      </c>
    </row>
    <row r="17" spans="1:112" x14ac:dyDescent="0.25">
      <c r="A17" s="55">
        <v>16</v>
      </c>
      <c r="B17" s="55" t="s">
        <v>81</v>
      </c>
      <c r="C17" s="56">
        <v>42164</v>
      </c>
      <c r="D17" s="57">
        <v>0.17091688860243298</v>
      </c>
      <c r="E17" s="57">
        <v>5.8507968883407644</v>
      </c>
      <c r="F17" s="56">
        <v>17092</v>
      </c>
      <c r="G17" s="56">
        <v>5.4</v>
      </c>
      <c r="H17" s="56">
        <v>222</v>
      </c>
      <c r="I17" s="56">
        <v>18</v>
      </c>
      <c r="J17" s="56">
        <v>5</v>
      </c>
      <c r="K17" s="56">
        <v>6</v>
      </c>
      <c r="L17" s="56">
        <v>1</v>
      </c>
      <c r="M17" s="56">
        <v>6</v>
      </c>
      <c r="N17" s="56">
        <f t="shared" si="1"/>
        <v>36</v>
      </c>
      <c r="O17" s="56">
        <v>1004</v>
      </c>
      <c r="P17" s="56">
        <v>362</v>
      </c>
      <c r="Q17" s="56">
        <v>8</v>
      </c>
      <c r="R17" s="56">
        <v>604</v>
      </c>
      <c r="S17" s="56">
        <v>87</v>
      </c>
      <c r="T17" s="56">
        <v>114</v>
      </c>
      <c r="U17" s="56">
        <v>32</v>
      </c>
      <c r="V17" s="56">
        <v>550</v>
      </c>
      <c r="W17" s="56">
        <v>295</v>
      </c>
      <c r="X17" s="56">
        <v>845</v>
      </c>
      <c r="Y17" s="56">
        <v>0</v>
      </c>
      <c r="Z17" s="56">
        <v>2</v>
      </c>
      <c r="AA17" s="56">
        <v>119</v>
      </c>
      <c r="AB17" s="56">
        <v>144</v>
      </c>
      <c r="AC17" s="56">
        <v>0</v>
      </c>
      <c r="AD17" s="56">
        <v>6</v>
      </c>
      <c r="AE17" s="56">
        <v>1</v>
      </c>
      <c r="AF17" s="56">
        <f t="shared" si="2"/>
        <v>272</v>
      </c>
      <c r="AG17" s="58">
        <v>59.52</v>
      </c>
      <c r="AH17" s="58" t="s">
        <v>5</v>
      </c>
      <c r="AI17" s="58">
        <v>42567.873097703545</v>
      </c>
      <c r="AJ17" s="58">
        <v>7690.4309889427841</v>
      </c>
      <c r="AK17" s="58">
        <f t="shared" si="0"/>
        <v>0.18066279636032997</v>
      </c>
      <c r="AL17" s="59">
        <v>0.75985699999999989</v>
      </c>
      <c r="AM17" s="59"/>
      <c r="AN17" s="60">
        <v>23276</v>
      </c>
      <c r="AO17" s="60">
        <v>5589.5684680000022</v>
      </c>
      <c r="AP17" s="60">
        <v>31</v>
      </c>
      <c r="AQ17" s="60">
        <v>0</v>
      </c>
      <c r="AR17" s="60">
        <v>56</v>
      </c>
      <c r="AS17" s="60">
        <v>0</v>
      </c>
      <c r="AT17" s="60">
        <v>11</v>
      </c>
      <c r="AU17" s="60">
        <v>15</v>
      </c>
      <c r="AV17" s="60">
        <v>52</v>
      </c>
      <c r="AW17" s="60">
        <v>64</v>
      </c>
      <c r="AX17" s="60">
        <v>101</v>
      </c>
      <c r="AY17" s="60">
        <v>165</v>
      </c>
      <c r="AZ17" s="60">
        <v>23276</v>
      </c>
      <c r="BA17" s="60"/>
      <c r="BB17" s="60">
        <v>23276</v>
      </c>
      <c r="BC17" s="60"/>
      <c r="BD17" s="60">
        <v>23276</v>
      </c>
      <c r="BE17" s="60">
        <v>15</v>
      </c>
      <c r="BF17" s="60">
        <v>85</v>
      </c>
      <c r="BG17" s="60">
        <v>100</v>
      </c>
      <c r="BH17" s="60">
        <v>428</v>
      </c>
      <c r="BI17" s="60">
        <v>635</v>
      </c>
      <c r="BJ17" s="60">
        <v>1329</v>
      </c>
      <c r="BK17" s="60">
        <v>1652</v>
      </c>
      <c r="BL17" s="60">
        <v>1702</v>
      </c>
      <c r="BM17" s="60">
        <v>1765</v>
      </c>
      <c r="BN17" s="60">
        <v>1908</v>
      </c>
      <c r="BO17" s="60">
        <v>1980</v>
      </c>
      <c r="BP17" s="60">
        <v>2276</v>
      </c>
      <c r="BQ17" s="60">
        <v>2066</v>
      </c>
      <c r="BR17" s="60">
        <v>2024</v>
      </c>
      <c r="BS17" s="60">
        <v>1850</v>
      </c>
      <c r="BT17" s="60">
        <v>1926</v>
      </c>
      <c r="BU17" s="60">
        <v>1746</v>
      </c>
      <c r="BV17" s="60">
        <v>0</v>
      </c>
      <c r="BW17" s="60">
        <v>0</v>
      </c>
      <c r="BX17" s="60">
        <v>168</v>
      </c>
      <c r="BY17" s="60">
        <v>0</v>
      </c>
      <c r="BZ17" s="60">
        <v>0</v>
      </c>
      <c r="CA17" s="60">
        <v>50</v>
      </c>
      <c r="CB17" s="60">
        <v>102</v>
      </c>
      <c r="CC17" s="60">
        <v>131</v>
      </c>
      <c r="CD17" s="60">
        <v>0</v>
      </c>
      <c r="CE17" s="60">
        <v>23738</v>
      </c>
      <c r="CF17" s="60">
        <v>998</v>
      </c>
      <c r="CG17" s="60">
        <v>1268</v>
      </c>
      <c r="CH17" s="60">
        <v>1737</v>
      </c>
      <c r="CI17" s="60">
        <v>1796</v>
      </c>
      <c r="CJ17" s="60">
        <v>1878</v>
      </c>
      <c r="CK17" s="60">
        <v>1928</v>
      </c>
      <c r="CL17" s="60">
        <v>1837</v>
      </c>
      <c r="CM17" s="60">
        <v>1779</v>
      </c>
      <c r="CN17" s="60">
        <v>1645</v>
      </c>
      <c r="CO17" s="60">
        <v>1643</v>
      </c>
      <c r="CP17" s="60">
        <v>1512</v>
      </c>
      <c r="CQ17" s="60">
        <v>1373</v>
      </c>
      <c r="CR17" s="60">
        <v>1320</v>
      </c>
      <c r="CS17" s="60">
        <v>1213</v>
      </c>
      <c r="CT17" s="60">
        <v>0</v>
      </c>
      <c r="CU17" s="60">
        <v>0</v>
      </c>
      <c r="CV17" s="60">
        <v>0</v>
      </c>
      <c r="CW17" s="60">
        <v>0</v>
      </c>
      <c r="CX17" s="60">
        <v>0</v>
      </c>
      <c r="CY17" s="60">
        <v>15</v>
      </c>
      <c r="CZ17" s="60">
        <v>76</v>
      </c>
      <c r="DA17" s="60">
        <v>57</v>
      </c>
      <c r="DB17" s="60">
        <v>95</v>
      </c>
      <c r="DC17" s="60">
        <v>217</v>
      </c>
      <c r="DD17" s="60">
        <v>0</v>
      </c>
      <c r="DE17" s="60">
        <v>0</v>
      </c>
      <c r="DF17" s="60">
        <v>0</v>
      </c>
      <c r="DG17" s="60">
        <v>0</v>
      </c>
      <c r="DH17" s="60">
        <v>22387</v>
      </c>
    </row>
    <row r="18" spans="1:112" x14ac:dyDescent="0.25">
      <c r="A18" s="55">
        <v>17</v>
      </c>
      <c r="B18" s="55" t="s">
        <v>80</v>
      </c>
      <c r="C18" s="56">
        <v>7741</v>
      </c>
      <c r="D18" s="57">
        <v>0.42208287895310798</v>
      </c>
      <c r="E18" s="57">
        <v>2.3692029453558971</v>
      </c>
      <c r="F18" s="56">
        <v>42208</v>
      </c>
      <c r="G18" s="56">
        <v>0.1</v>
      </c>
      <c r="H18" s="56">
        <v>17</v>
      </c>
      <c r="I18" s="56">
        <v>10</v>
      </c>
      <c r="J18" s="56">
        <v>2</v>
      </c>
      <c r="K18" s="56">
        <v>3</v>
      </c>
      <c r="L18" s="56">
        <v>0</v>
      </c>
      <c r="M18" s="56">
        <v>5</v>
      </c>
      <c r="N18" s="56">
        <f t="shared" si="1"/>
        <v>20</v>
      </c>
      <c r="O18" s="56">
        <v>734</v>
      </c>
      <c r="P18" s="56">
        <v>181</v>
      </c>
      <c r="Q18" s="56">
        <v>1</v>
      </c>
      <c r="R18" s="56">
        <v>57</v>
      </c>
      <c r="S18" s="56">
        <v>15</v>
      </c>
      <c r="T18" s="56">
        <v>11</v>
      </c>
      <c r="U18" s="56">
        <v>11</v>
      </c>
      <c r="V18" s="56">
        <v>49</v>
      </c>
      <c r="W18" s="56">
        <v>46</v>
      </c>
      <c r="X18" s="56">
        <v>95</v>
      </c>
      <c r="Y18" s="56">
        <v>0</v>
      </c>
      <c r="Z18" s="56">
        <v>1</v>
      </c>
      <c r="AA18" s="56">
        <v>13</v>
      </c>
      <c r="AB18" s="56">
        <v>18</v>
      </c>
      <c r="AC18" s="56">
        <v>0</v>
      </c>
      <c r="AD18" s="56">
        <v>3</v>
      </c>
      <c r="AE18" s="56">
        <v>0</v>
      </c>
      <c r="AF18" s="56">
        <f t="shared" si="2"/>
        <v>35</v>
      </c>
      <c r="AG18" s="58">
        <v>59.05</v>
      </c>
      <c r="AH18" s="58" t="s">
        <v>5</v>
      </c>
      <c r="AI18" s="58">
        <v>4176.232025377798</v>
      </c>
      <c r="AJ18" s="58">
        <v>718.17181862230211</v>
      </c>
      <c r="AK18" s="58">
        <f t="shared" si="0"/>
        <v>0.17196645546946918</v>
      </c>
      <c r="AL18" s="59">
        <v>0.76726499999999997</v>
      </c>
      <c r="AM18" s="59"/>
      <c r="AN18" s="60">
        <v>2801</v>
      </c>
      <c r="AO18" s="60">
        <v>651.89073500000006</v>
      </c>
      <c r="AP18" s="60">
        <v>2</v>
      </c>
      <c r="AQ18" s="60">
        <v>0</v>
      </c>
      <c r="AR18" s="60">
        <v>5</v>
      </c>
      <c r="AS18" s="60">
        <v>0</v>
      </c>
      <c r="AT18" s="60">
        <v>2</v>
      </c>
      <c r="AU18" s="60">
        <v>0</v>
      </c>
      <c r="AV18" s="60">
        <v>5</v>
      </c>
      <c r="AW18" s="60">
        <v>6</v>
      </c>
      <c r="AX18" s="60">
        <v>8</v>
      </c>
      <c r="AY18" s="60">
        <v>14</v>
      </c>
      <c r="AZ18" s="60">
        <v>2801</v>
      </c>
      <c r="BA18" s="60"/>
      <c r="BB18" s="60">
        <v>2801</v>
      </c>
      <c r="BC18" s="60"/>
      <c r="BD18" s="60">
        <v>2801</v>
      </c>
      <c r="BE18" s="60">
        <v>2</v>
      </c>
      <c r="BF18" s="60">
        <v>17</v>
      </c>
      <c r="BG18" s="60">
        <v>19</v>
      </c>
      <c r="BH18" s="60">
        <v>0</v>
      </c>
      <c r="BI18" s="60">
        <v>30</v>
      </c>
      <c r="BJ18" s="60">
        <v>132</v>
      </c>
      <c r="BK18" s="60">
        <v>179</v>
      </c>
      <c r="BL18" s="60">
        <v>167</v>
      </c>
      <c r="BM18" s="60">
        <v>171</v>
      </c>
      <c r="BN18" s="60">
        <v>220</v>
      </c>
      <c r="BO18" s="60">
        <v>222</v>
      </c>
      <c r="BP18" s="60">
        <v>283</v>
      </c>
      <c r="BQ18" s="60">
        <v>208</v>
      </c>
      <c r="BR18" s="60">
        <v>212</v>
      </c>
      <c r="BS18" s="60">
        <v>202</v>
      </c>
      <c r="BT18" s="60">
        <v>181</v>
      </c>
      <c r="BU18" s="60">
        <v>174</v>
      </c>
      <c r="BV18" s="60">
        <v>0</v>
      </c>
      <c r="BW18" s="60">
        <v>0</v>
      </c>
      <c r="BX18" s="60">
        <v>202</v>
      </c>
      <c r="BY18" s="60">
        <v>0</v>
      </c>
      <c r="BZ18" s="60">
        <v>17</v>
      </c>
      <c r="CA18" s="60">
        <v>35</v>
      </c>
      <c r="CB18" s="60">
        <v>46</v>
      </c>
      <c r="CC18" s="60">
        <v>53</v>
      </c>
      <c r="CD18" s="60">
        <v>18</v>
      </c>
      <c r="CE18" s="60">
        <v>2752</v>
      </c>
      <c r="CF18" s="60">
        <v>29</v>
      </c>
      <c r="CG18" s="60">
        <v>75</v>
      </c>
      <c r="CH18" s="60">
        <v>252</v>
      </c>
      <c r="CI18" s="60">
        <v>386</v>
      </c>
      <c r="CJ18" s="60">
        <v>401</v>
      </c>
      <c r="CK18" s="60">
        <v>367</v>
      </c>
      <c r="CL18" s="60">
        <v>402</v>
      </c>
      <c r="CM18" s="60">
        <v>334</v>
      </c>
      <c r="CN18" s="60">
        <v>465</v>
      </c>
      <c r="CO18" s="60">
        <v>436</v>
      </c>
      <c r="CP18" s="60">
        <v>386</v>
      </c>
      <c r="CQ18" s="60">
        <v>385</v>
      </c>
      <c r="CR18" s="60">
        <v>412</v>
      </c>
      <c r="CS18" s="60">
        <v>399</v>
      </c>
      <c r="CT18" s="60">
        <v>0</v>
      </c>
      <c r="CU18" s="60">
        <v>0</v>
      </c>
      <c r="CV18" s="60">
        <v>0</v>
      </c>
      <c r="CW18" s="60">
        <v>0</v>
      </c>
      <c r="CX18" s="60">
        <v>0</v>
      </c>
      <c r="CY18" s="60">
        <v>0</v>
      </c>
      <c r="CZ18" s="60">
        <v>0</v>
      </c>
      <c r="DA18" s="60">
        <v>0</v>
      </c>
      <c r="DB18" s="60">
        <v>0</v>
      </c>
      <c r="DC18" s="60">
        <v>0</v>
      </c>
      <c r="DD18" s="60">
        <v>0</v>
      </c>
      <c r="DE18" s="60">
        <v>0</v>
      </c>
      <c r="DF18" s="60">
        <v>0</v>
      </c>
      <c r="DG18" s="60">
        <v>0</v>
      </c>
      <c r="DH18" s="60">
        <v>4729</v>
      </c>
    </row>
    <row r="19" spans="1:112" x14ac:dyDescent="0.25">
      <c r="A19" s="55">
        <v>18</v>
      </c>
      <c r="B19" s="55" t="s">
        <v>79</v>
      </c>
      <c r="C19" s="56">
        <v>54986</v>
      </c>
      <c r="D19" s="57">
        <v>0.15048454677566347</v>
      </c>
      <c r="E19" s="57">
        <v>6.645200596515477</v>
      </c>
      <c r="F19" s="56">
        <v>15048</v>
      </c>
      <c r="G19" s="56">
        <v>9.3000000000000007</v>
      </c>
      <c r="H19" s="56">
        <v>329</v>
      </c>
      <c r="I19" s="56">
        <v>33</v>
      </c>
      <c r="J19" s="56">
        <v>7</v>
      </c>
      <c r="K19" s="56">
        <v>9</v>
      </c>
      <c r="L19" s="56">
        <v>9</v>
      </c>
      <c r="M19" s="56">
        <v>8</v>
      </c>
      <c r="N19" s="56">
        <f t="shared" si="1"/>
        <v>66</v>
      </c>
      <c r="O19" s="56">
        <v>2308</v>
      </c>
      <c r="P19" s="56">
        <v>139</v>
      </c>
      <c r="Q19" s="56">
        <v>16</v>
      </c>
      <c r="R19" s="56">
        <v>764</v>
      </c>
      <c r="S19" s="56">
        <v>119</v>
      </c>
      <c r="T19" s="56">
        <v>226</v>
      </c>
      <c r="U19" s="56">
        <v>48</v>
      </c>
      <c r="V19" s="56">
        <v>711</v>
      </c>
      <c r="W19" s="56">
        <v>462</v>
      </c>
      <c r="X19" s="56">
        <v>1173</v>
      </c>
      <c r="Y19" s="56">
        <v>0</v>
      </c>
      <c r="Z19" s="56">
        <v>2</v>
      </c>
      <c r="AA19" s="56">
        <v>106</v>
      </c>
      <c r="AB19" s="56">
        <v>140</v>
      </c>
      <c r="AC19" s="56">
        <v>0</v>
      </c>
      <c r="AD19" s="56">
        <v>1</v>
      </c>
      <c r="AE19" s="56">
        <v>1</v>
      </c>
      <c r="AF19" s="56">
        <f t="shared" si="2"/>
        <v>250</v>
      </c>
      <c r="AG19" s="58">
        <v>42.27</v>
      </c>
      <c r="AH19" s="58" t="s">
        <v>5</v>
      </c>
      <c r="AI19" s="58">
        <v>68304.293916015187</v>
      </c>
      <c r="AJ19" s="58">
        <v>15394.780046605943</v>
      </c>
      <c r="AK19" s="58">
        <f t="shared" si="0"/>
        <v>0.22538524540689756</v>
      </c>
      <c r="AL19" s="59">
        <v>0.67916799999999999</v>
      </c>
      <c r="AM19" s="59"/>
      <c r="AN19" s="60">
        <v>57220</v>
      </c>
      <c r="AO19" s="60">
        <v>18358.00704</v>
      </c>
      <c r="AP19" s="60">
        <v>36</v>
      </c>
      <c r="AQ19" s="60">
        <v>0</v>
      </c>
      <c r="AR19" s="60">
        <v>64</v>
      </c>
      <c r="AS19" s="60">
        <v>0</v>
      </c>
      <c r="AT19" s="60">
        <v>20</v>
      </c>
      <c r="AU19" s="60">
        <v>21</v>
      </c>
      <c r="AV19" s="60">
        <v>123</v>
      </c>
      <c r="AW19" s="60">
        <v>120</v>
      </c>
      <c r="AX19" s="60">
        <v>144</v>
      </c>
      <c r="AY19" s="60">
        <v>264</v>
      </c>
      <c r="AZ19" s="60">
        <v>55843</v>
      </c>
      <c r="BA19" s="60">
        <v>1377</v>
      </c>
      <c r="BB19" s="60">
        <v>57220</v>
      </c>
      <c r="BC19" s="60">
        <v>585</v>
      </c>
      <c r="BD19" s="60">
        <v>57805</v>
      </c>
      <c r="BE19" s="60">
        <v>28</v>
      </c>
      <c r="BF19" s="60">
        <v>84</v>
      </c>
      <c r="BG19" s="60">
        <v>112</v>
      </c>
      <c r="BH19" s="60">
        <v>810</v>
      </c>
      <c r="BI19" s="60">
        <v>1945</v>
      </c>
      <c r="BJ19" s="60">
        <v>3678</v>
      </c>
      <c r="BK19" s="60">
        <v>4307</v>
      </c>
      <c r="BL19" s="60">
        <v>4459</v>
      </c>
      <c r="BM19" s="60">
        <v>4509</v>
      </c>
      <c r="BN19" s="60">
        <v>4878</v>
      </c>
      <c r="BO19" s="60">
        <v>4770</v>
      </c>
      <c r="BP19" s="60">
        <v>5429</v>
      </c>
      <c r="BQ19" s="60">
        <v>4985</v>
      </c>
      <c r="BR19" s="60">
        <v>4746</v>
      </c>
      <c r="BS19" s="60">
        <v>3667</v>
      </c>
      <c r="BT19" s="60">
        <v>3710</v>
      </c>
      <c r="BU19" s="60">
        <v>3283</v>
      </c>
      <c r="BV19" s="60">
        <v>0</v>
      </c>
      <c r="BW19" s="60">
        <v>0</v>
      </c>
      <c r="BX19" s="60">
        <v>612</v>
      </c>
      <c r="BY19" s="60">
        <v>32</v>
      </c>
      <c r="BZ19" s="60">
        <v>82</v>
      </c>
      <c r="CA19" s="60">
        <v>339</v>
      </c>
      <c r="CB19" s="60">
        <v>463</v>
      </c>
      <c r="CC19" s="60">
        <v>486</v>
      </c>
      <c r="CD19" s="60">
        <v>170</v>
      </c>
      <c r="CE19" s="60">
        <v>57360</v>
      </c>
      <c r="CF19" s="60">
        <v>356</v>
      </c>
      <c r="CG19" s="60">
        <v>905</v>
      </c>
      <c r="CH19" s="60">
        <v>1551</v>
      </c>
      <c r="CI19" s="60">
        <v>1791</v>
      </c>
      <c r="CJ19" s="60">
        <v>1868</v>
      </c>
      <c r="CK19" s="60">
        <v>1899</v>
      </c>
      <c r="CL19" s="60">
        <v>1937</v>
      </c>
      <c r="CM19" s="60">
        <v>1848</v>
      </c>
      <c r="CN19" s="60">
        <v>2065</v>
      </c>
      <c r="CO19" s="60">
        <v>1867</v>
      </c>
      <c r="CP19" s="60">
        <v>1637</v>
      </c>
      <c r="CQ19" s="60">
        <v>1538</v>
      </c>
      <c r="CR19" s="60">
        <v>1360</v>
      </c>
      <c r="CS19" s="60">
        <v>1268</v>
      </c>
      <c r="CT19" s="60">
        <v>0</v>
      </c>
      <c r="CU19" s="60">
        <v>0</v>
      </c>
      <c r="CV19" s="60">
        <v>0</v>
      </c>
      <c r="CW19" s="60">
        <v>0</v>
      </c>
      <c r="CX19" s="60">
        <v>34</v>
      </c>
      <c r="CY19" s="60">
        <v>314</v>
      </c>
      <c r="CZ19" s="60">
        <v>511</v>
      </c>
      <c r="DA19" s="60">
        <v>554</v>
      </c>
      <c r="DB19" s="60">
        <v>985</v>
      </c>
      <c r="DC19" s="60">
        <v>38</v>
      </c>
      <c r="DD19" s="60">
        <v>0</v>
      </c>
      <c r="DE19" s="60">
        <v>0</v>
      </c>
      <c r="DF19" s="60">
        <v>0</v>
      </c>
      <c r="DG19" s="60">
        <v>22</v>
      </c>
      <c r="DH19" s="60">
        <v>24348</v>
      </c>
    </row>
    <row r="20" spans="1:112" x14ac:dyDescent="0.25">
      <c r="A20" s="55">
        <v>19</v>
      </c>
      <c r="B20" s="55" t="s">
        <v>78</v>
      </c>
      <c r="C20" s="56">
        <v>49903</v>
      </c>
      <c r="D20" s="57">
        <v>8.189949451847961E-2</v>
      </c>
      <c r="E20" s="57">
        <v>12.210087569885578</v>
      </c>
      <c r="F20" s="56">
        <v>8190</v>
      </c>
      <c r="G20" s="56">
        <v>124.3</v>
      </c>
      <c r="H20" s="56">
        <v>548</v>
      </c>
      <c r="I20" s="56">
        <v>28</v>
      </c>
      <c r="J20" s="56">
        <v>2</v>
      </c>
      <c r="K20" s="56">
        <v>20</v>
      </c>
      <c r="L20" s="56">
        <v>2</v>
      </c>
      <c r="M20" s="56">
        <v>4</v>
      </c>
      <c r="N20" s="56">
        <f t="shared" si="1"/>
        <v>56</v>
      </c>
      <c r="O20" s="56">
        <v>13400</v>
      </c>
      <c r="P20" s="56">
        <v>227</v>
      </c>
      <c r="Q20" s="56">
        <v>37</v>
      </c>
      <c r="R20" s="56">
        <v>1767</v>
      </c>
      <c r="S20" s="56">
        <v>472</v>
      </c>
      <c r="T20" s="56">
        <v>453</v>
      </c>
      <c r="U20" s="56">
        <v>139</v>
      </c>
      <c r="V20" s="56">
        <v>1609</v>
      </c>
      <c r="W20" s="56">
        <v>1259</v>
      </c>
      <c r="X20" s="56">
        <v>2868</v>
      </c>
      <c r="Y20" s="56">
        <v>0</v>
      </c>
      <c r="Z20" s="56">
        <v>22</v>
      </c>
      <c r="AA20" s="56">
        <v>599</v>
      </c>
      <c r="AB20" s="56">
        <v>637</v>
      </c>
      <c r="AC20" s="56">
        <v>1</v>
      </c>
      <c r="AD20" s="56">
        <v>23</v>
      </c>
      <c r="AE20" s="56">
        <v>17</v>
      </c>
      <c r="AF20" s="56">
        <f t="shared" si="2"/>
        <v>1299</v>
      </c>
      <c r="AG20" s="58">
        <v>33.479999999999997</v>
      </c>
      <c r="AH20" s="58">
        <v>22.31</v>
      </c>
      <c r="AI20" s="58">
        <v>152376.03516298867</v>
      </c>
      <c r="AJ20" s="58">
        <v>43016.857730276854</v>
      </c>
      <c r="AK20" s="58">
        <f t="shared" si="0"/>
        <v>0.28230723869579605</v>
      </c>
      <c r="AL20" s="59">
        <v>0.66036199999999989</v>
      </c>
      <c r="AM20" s="59">
        <v>0.311</v>
      </c>
      <c r="AN20" s="60">
        <v>95296</v>
      </c>
      <c r="AO20" s="60">
        <v>32366.14284800001</v>
      </c>
      <c r="AP20" s="60">
        <v>40</v>
      </c>
      <c r="AQ20" s="60">
        <v>283</v>
      </c>
      <c r="AR20" s="60">
        <v>74</v>
      </c>
      <c r="AS20" s="60">
        <v>0</v>
      </c>
      <c r="AT20" s="60">
        <v>29</v>
      </c>
      <c r="AU20" s="60">
        <v>51</v>
      </c>
      <c r="AV20" s="60">
        <v>173</v>
      </c>
      <c r="AW20" s="60">
        <v>306</v>
      </c>
      <c r="AX20" s="60">
        <v>344</v>
      </c>
      <c r="AY20" s="60">
        <v>650</v>
      </c>
      <c r="AZ20" s="60">
        <v>89023</v>
      </c>
      <c r="BA20" s="60">
        <v>6273</v>
      </c>
      <c r="BB20" s="60">
        <v>95296</v>
      </c>
      <c r="BC20" s="60">
        <v>445</v>
      </c>
      <c r="BD20" s="60">
        <v>95741</v>
      </c>
      <c r="BE20" s="60">
        <v>46</v>
      </c>
      <c r="BF20" s="60">
        <v>78</v>
      </c>
      <c r="BG20" s="60">
        <v>124</v>
      </c>
      <c r="BH20" s="60">
        <v>1299</v>
      </c>
      <c r="BI20" s="60">
        <v>2400</v>
      </c>
      <c r="BJ20" s="60">
        <v>6141</v>
      </c>
      <c r="BK20" s="60">
        <v>7407</v>
      </c>
      <c r="BL20" s="60">
        <v>7078</v>
      </c>
      <c r="BM20" s="60">
        <v>7216</v>
      </c>
      <c r="BN20" s="60">
        <v>7318</v>
      </c>
      <c r="BO20" s="60">
        <v>7395</v>
      </c>
      <c r="BP20" s="60">
        <v>8145</v>
      </c>
      <c r="BQ20" s="60">
        <v>7292</v>
      </c>
      <c r="BR20" s="60">
        <v>6869</v>
      </c>
      <c r="BS20" s="60">
        <v>5997</v>
      </c>
      <c r="BT20" s="60">
        <v>5424</v>
      </c>
      <c r="BU20" s="60">
        <v>4854</v>
      </c>
      <c r="BV20" s="60">
        <v>0</v>
      </c>
      <c r="BW20" s="60">
        <v>0</v>
      </c>
      <c r="BX20" s="60">
        <v>1384</v>
      </c>
      <c r="BY20" s="60">
        <v>125</v>
      </c>
      <c r="BZ20" s="60">
        <v>205</v>
      </c>
      <c r="CA20" s="60">
        <v>965</v>
      </c>
      <c r="CB20" s="60">
        <v>1336</v>
      </c>
      <c r="CC20" s="60">
        <v>1271</v>
      </c>
      <c r="CD20" s="60">
        <v>341</v>
      </c>
      <c r="CE20" s="60">
        <v>90462</v>
      </c>
      <c r="CF20" s="60">
        <v>291</v>
      </c>
      <c r="CG20" s="60">
        <v>853</v>
      </c>
      <c r="CH20" s="60">
        <v>2157</v>
      </c>
      <c r="CI20" s="60">
        <v>2233</v>
      </c>
      <c r="CJ20" s="60">
        <v>2204</v>
      </c>
      <c r="CK20" s="60">
        <v>2316</v>
      </c>
      <c r="CL20" s="60">
        <v>2132</v>
      </c>
      <c r="CM20" s="60">
        <v>2065</v>
      </c>
      <c r="CN20" s="60">
        <v>1828</v>
      </c>
      <c r="CO20" s="60">
        <v>1694</v>
      </c>
      <c r="CP20" s="60">
        <v>1558</v>
      </c>
      <c r="CQ20" s="60">
        <v>1251</v>
      </c>
      <c r="CR20" s="60">
        <v>1126</v>
      </c>
      <c r="CS20" s="60">
        <v>1007</v>
      </c>
      <c r="CT20" s="60">
        <v>0</v>
      </c>
      <c r="CU20" s="60">
        <v>0</v>
      </c>
      <c r="CV20" s="60">
        <v>0</v>
      </c>
      <c r="CW20" s="60">
        <v>1</v>
      </c>
      <c r="CX20" s="60">
        <v>4</v>
      </c>
      <c r="CY20" s="60">
        <v>86</v>
      </c>
      <c r="CZ20" s="60">
        <v>96</v>
      </c>
      <c r="DA20" s="60">
        <v>57</v>
      </c>
      <c r="DB20" s="60">
        <v>54</v>
      </c>
      <c r="DC20" s="60">
        <v>0</v>
      </c>
      <c r="DD20" s="60">
        <v>0</v>
      </c>
      <c r="DE20" s="60">
        <v>0</v>
      </c>
      <c r="DF20" s="60">
        <v>0</v>
      </c>
      <c r="DG20" s="60">
        <v>0</v>
      </c>
      <c r="DH20" s="60">
        <v>23013</v>
      </c>
    </row>
    <row r="21" spans="1:112" x14ac:dyDescent="0.25">
      <c r="A21" s="55">
        <v>20</v>
      </c>
      <c r="B21" s="55" t="s">
        <v>77</v>
      </c>
      <c r="C21" s="56" t="s">
        <v>76</v>
      </c>
      <c r="D21" s="57" t="s">
        <v>76</v>
      </c>
      <c r="E21" s="57" t="s">
        <v>76</v>
      </c>
      <c r="F21" s="56" t="s">
        <v>76</v>
      </c>
      <c r="G21" s="56" t="s">
        <v>76</v>
      </c>
      <c r="H21" s="56" t="s">
        <v>76</v>
      </c>
      <c r="I21" s="56" t="s">
        <v>76</v>
      </c>
      <c r="J21" s="56" t="s">
        <v>76</v>
      </c>
      <c r="K21" s="56" t="s">
        <v>76</v>
      </c>
      <c r="L21" s="56" t="s">
        <v>76</v>
      </c>
      <c r="M21" s="56" t="s">
        <v>76</v>
      </c>
      <c r="N21" s="56">
        <f t="shared" si="1"/>
        <v>0</v>
      </c>
      <c r="O21" s="56" t="s">
        <v>76</v>
      </c>
      <c r="P21" s="56">
        <v>0</v>
      </c>
      <c r="Q21" s="56"/>
      <c r="R21" s="56">
        <v>8</v>
      </c>
      <c r="S21" s="56">
        <v>2</v>
      </c>
      <c r="T21" s="56">
        <v>1</v>
      </c>
      <c r="U21" s="56">
        <v>1</v>
      </c>
      <c r="V21" s="56">
        <v>4</v>
      </c>
      <c r="W21" s="56">
        <v>8</v>
      </c>
      <c r="X21" s="56">
        <v>12</v>
      </c>
      <c r="Y21" s="56" t="s">
        <v>76</v>
      </c>
      <c r="Z21" s="56" t="s">
        <v>76</v>
      </c>
      <c r="AA21" s="56" t="s">
        <v>76</v>
      </c>
      <c r="AB21" s="56" t="s">
        <v>76</v>
      </c>
      <c r="AC21" s="56" t="s">
        <v>76</v>
      </c>
      <c r="AD21" s="56" t="s">
        <v>76</v>
      </c>
      <c r="AE21" s="56" t="s">
        <v>76</v>
      </c>
      <c r="AF21" s="56">
        <f t="shared" si="2"/>
        <v>0</v>
      </c>
      <c r="AG21" s="58" t="s">
        <v>5</v>
      </c>
      <c r="AH21" s="58">
        <v>29.73</v>
      </c>
      <c r="AI21" s="58">
        <v>191.0000000000002</v>
      </c>
      <c r="AJ21" s="58">
        <v>58.000000000000036</v>
      </c>
      <c r="AK21" s="58">
        <f t="shared" si="0"/>
        <v>0.30366492146596846</v>
      </c>
      <c r="AL21" s="59"/>
      <c r="AM21" s="59">
        <v>0.39600000000000002</v>
      </c>
      <c r="AN21" s="60">
        <v>741</v>
      </c>
      <c r="AO21" s="60">
        <v>447.56399999999996</v>
      </c>
      <c r="AP21" s="60">
        <v>0</v>
      </c>
      <c r="AQ21" s="60">
        <v>0</v>
      </c>
      <c r="AR21" s="60">
        <v>1</v>
      </c>
      <c r="AS21" s="60">
        <v>0</v>
      </c>
      <c r="AT21" s="60">
        <v>1</v>
      </c>
      <c r="AU21" s="60">
        <v>0</v>
      </c>
      <c r="AV21" s="60">
        <v>20</v>
      </c>
      <c r="AW21" s="60">
        <v>11</v>
      </c>
      <c r="AX21" s="60">
        <v>11</v>
      </c>
      <c r="AY21" s="60">
        <v>22</v>
      </c>
      <c r="AZ21" s="60">
        <v>741</v>
      </c>
      <c r="BA21" s="60"/>
      <c r="BB21" s="60">
        <v>741</v>
      </c>
      <c r="BC21" s="60"/>
      <c r="BD21" s="60">
        <v>741</v>
      </c>
      <c r="BE21" s="60">
        <v>2</v>
      </c>
      <c r="BF21" s="60">
        <v>0</v>
      </c>
      <c r="BG21" s="60">
        <v>2</v>
      </c>
      <c r="BH21" s="60">
        <v>0</v>
      </c>
      <c r="BI21" s="60">
        <v>25</v>
      </c>
      <c r="BJ21" s="60">
        <v>43</v>
      </c>
      <c r="BK21" s="60">
        <v>42</v>
      </c>
      <c r="BL21" s="60">
        <v>52</v>
      </c>
      <c r="BM21" s="60">
        <v>44</v>
      </c>
      <c r="BN21" s="60">
        <v>53</v>
      </c>
      <c r="BO21" s="60">
        <v>51</v>
      </c>
      <c r="BP21" s="60">
        <v>64</v>
      </c>
      <c r="BQ21" s="60">
        <v>65</v>
      </c>
      <c r="BR21" s="60">
        <v>52</v>
      </c>
      <c r="BS21" s="60">
        <v>49</v>
      </c>
      <c r="BT21" s="60">
        <v>63</v>
      </c>
      <c r="BU21" s="60">
        <v>45</v>
      </c>
      <c r="BV21" s="60">
        <v>0</v>
      </c>
      <c r="BW21" s="60">
        <v>0</v>
      </c>
      <c r="BX21" s="60">
        <v>23</v>
      </c>
      <c r="BY21" s="60">
        <v>0</v>
      </c>
      <c r="BZ21" s="60">
        <v>5</v>
      </c>
      <c r="CA21" s="60">
        <v>9</v>
      </c>
      <c r="CB21" s="60">
        <v>19</v>
      </c>
      <c r="CC21" s="60">
        <v>34</v>
      </c>
      <c r="CD21" s="60">
        <v>15</v>
      </c>
      <c r="CE21" s="60">
        <v>753</v>
      </c>
      <c r="CF21" s="60" t="s">
        <v>76</v>
      </c>
      <c r="CG21" s="60" t="s">
        <v>76</v>
      </c>
      <c r="CH21" s="60" t="s">
        <v>76</v>
      </c>
      <c r="CI21" s="60" t="s">
        <v>76</v>
      </c>
      <c r="CJ21" s="60" t="s">
        <v>76</v>
      </c>
      <c r="CK21" s="60" t="s">
        <v>76</v>
      </c>
      <c r="CL21" s="60" t="s">
        <v>76</v>
      </c>
      <c r="CM21" s="60" t="s">
        <v>76</v>
      </c>
      <c r="CN21" s="60" t="s">
        <v>76</v>
      </c>
      <c r="CO21" s="60" t="s">
        <v>76</v>
      </c>
      <c r="CP21" s="60" t="s">
        <v>76</v>
      </c>
      <c r="CQ21" s="60" t="s">
        <v>76</v>
      </c>
      <c r="CR21" s="60" t="s">
        <v>76</v>
      </c>
      <c r="CS21" s="60" t="s">
        <v>76</v>
      </c>
      <c r="CT21" s="60" t="s">
        <v>76</v>
      </c>
      <c r="CU21" s="60" t="s">
        <v>76</v>
      </c>
      <c r="CV21" s="60" t="s">
        <v>76</v>
      </c>
      <c r="CW21" s="60" t="s">
        <v>76</v>
      </c>
      <c r="CX21" s="60" t="s">
        <v>76</v>
      </c>
      <c r="CY21" s="60" t="s">
        <v>76</v>
      </c>
      <c r="CZ21" s="60" t="s">
        <v>76</v>
      </c>
      <c r="DA21" s="60" t="s">
        <v>76</v>
      </c>
      <c r="DB21" s="60" t="s">
        <v>76</v>
      </c>
      <c r="DC21" s="60" t="s">
        <v>76</v>
      </c>
      <c r="DD21" s="60" t="s">
        <v>76</v>
      </c>
      <c r="DE21" s="60" t="s">
        <v>76</v>
      </c>
      <c r="DF21" s="60" t="s">
        <v>76</v>
      </c>
      <c r="DG21" s="60" t="s">
        <v>76</v>
      </c>
      <c r="DH21" s="60" t="s">
        <v>76</v>
      </c>
    </row>
    <row r="22" spans="1:112" s="65" customFormat="1" x14ac:dyDescent="0.25">
      <c r="A22" s="62" t="s">
        <v>5</v>
      </c>
      <c r="B22" s="62" t="s">
        <v>75</v>
      </c>
      <c r="C22" s="63">
        <v>1303572</v>
      </c>
      <c r="D22" s="64">
        <v>0.17228922796484991</v>
      </c>
      <c r="E22" s="64">
        <v>5.8041934009015232</v>
      </c>
      <c r="F22" s="63">
        <v>17229</v>
      </c>
      <c r="G22" s="63">
        <v>731.4</v>
      </c>
      <c r="H22" s="63">
        <v>6810</v>
      </c>
      <c r="I22" s="63">
        <v>432</v>
      </c>
      <c r="J22" s="63">
        <v>102</v>
      </c>
      <c r="K22" s="63">
        <v>144</v>
      </c>
      <c r="L22" s="63">
        <v>100</v>
      </c>
      <c r="M22" s="63">
        <v>86</v>
      </c>
      <c r="N22" s="56">
        <f>SUM(I22:M22)</f>
        <v>864</v>
      </c>
      <c r="O22" s="63">
        <v>94499</v>
      </c>
      <c r="P22" s="63">
        <v>4883</v>
      </c>
      <c r="Q22" s="63">
        <f t="shared" ref="Q22:AE22" si="3">SUM(Q2:Q21)</f>
        <v>322</v>
      </c>
      <c r="R22" s="63">
        <f t="shared" si="3"/>
        <v>15042</v>
      </c>
      <c r="S22" s="63">
        <f t="shared" si="3"/>
        <v>3449</v>
      </c>
      <c r="T22" s="63">
        <f t="shared" si="3"/>
        <v>3535</v>
      </c>
      <c r="U22" s="63">
        <f t="shared" si="3"/>
        <v>1299</v>
      </c>
      <c r="V22" s="63">
        <f t="shared" si="3"/>
        <v>13729</v>
      </c>
      <c r="W22" s="63">
        <f t="shared" si="3"/>
        <v>9918</v>
      </c>
      <c r="X22" s="63">
        <f t="shared" si="3"/>
        <v>23647</v>
      </c>
      <c r="Y22" s="63">
        <f t="shared" si="3"/>
        <v>16</v>
      </c>
      <c r="Z22" s="63">
        <f t="shared" si="3"/>
        <v>166</v>
      </c>
      <c r="AA22" s="63">
        <f t="shared" si="3"/>
        <v>4661</v>
      </c>
      <c r="AB22" s="63">
        <f t="shared" si="3"/>
        <v>6049</v>
      </c>
      <c r="AC22" s="63">
        <f t="shared" si="3"/>
        <v>147</v>
      </c>
      <c r="AD22" s="63">
        <f t="shared" si="3"/>
        <v>255</v>
      </c>
      <c r="AE22" s="63">
        <f t="shared" si="3"/>
        <v>282</v>
      </c>
      <c r="AF22" s="56">
        <f>SUM(Y22:AE22)</f>
        <v>11576</v>
      </c>
      <c r="AG22" s="58">
        <f>AVERAGE(AG2:AG21)</f>
        <v>54.281052631578945</v>
      </c>
      <c r="AH22" s="58">
        <f>AVERAGE(AH2:AH21)</f>
        <v>30.811249999999994</v>
      </c>
      <c r="AI22" s="58">
        <f>SUM(AI2:AI21)</f>
        <v>1552612.486028763</v>
      </c>
      <c r="AJ22" s="58">
        <f>SUM(AJ2:AJ21)</f>
        <v>323894.99025493523</v>
      </c>
      <c r="AK22" s="58">
        <f t="shared" si="0"/>
        <v>0.20861289804733343</v>
      </c>
      <c r="AL22" s="59">
        <f>AVERAGE(AL2:AL21)</f>
        <v>0.74698573684210512</v>
      </c>
      <c r="AM22" s="59">
        <f>AVERAGE(AM2:AM21)</f>
        <v>0.43874999999999997</v>
      </c>
      <c r="AN22" s="60">
        <f t="shared" ref="AN22:AY22" si="4">SUM(AN2:AN21)</f>
        <v>787189</v>
      </c>
      <c r="AO22" s="60">
        <f t="shared" si="4"/>
        <v>229236.83836800008</v>
      </c>
      <c r="AP22" s="60">
        <f t="shared" si="4"/>
        <v>624</v>
      </c>
      <c r="AQ22" s="60">
        <f t="shared" si="4"/>
        <v>284</v>
      </c>
      <c r="AR22" s="60">
        <f t="shared" si="4"/>
        <v>1150</v>
      </c>
      <c r="AS22" s="60">
        <f t="shared" si="4"/>
        <v>60</v>
      </c>
      <c r="AT22" s="60">
        <f t="shared" si="4"/>
        <v>266</v>
      </c>
      <c r="AU22" s="60">
        <f t="shared" si="4"/>
        <v>249</v>
      </c>
      <c r="AV22" s="60">
        <f t="shared" si="4"/>
        <v>1480</v>
      </c>
      <c r="AW22" s="60">
        <f t="shared" si="4"/>
        <v>2047</v>
      </c>
      <c r="AX22" s="60">
        <f t="shared" si="4"/>
        <v>2066</v>
      </c>
      <c r="AY22" s="60">
        <f t="shared" si="4"/>
        <v>4113</v>
      </c>
      <c r="AZ22" s="60">
        <v>748267</v>
      </c>
      <c r="BA22" s="60">
        <v>38922</v>
      </c>
      <c r="BB22" s="60">
        <v>787189</v>
      </c>
      <c r="BC22" s="60">
        <v>5242</v>
      </c>
      <c r="BD22" s="60">
        <v>792431</v>
      </c>
      <c r="BE22" s="60">
        <v>406</v>
      </c>
      <c r="BF22" s="60">
        <v>1785</v>
      </c>
      <c r="BG22" s="60">
        <v>2191</v>
      </c>
      <c r="BH22" s="60">
        <v>9129</v>
      </c>
      <c r="BI22" s="60">
        <v>22931</v>
      </c>
      <c r="BJ22" s="60">
        <v>48757</v>
      </c>
      <c r="BK22" s="60">
        <v>58706</v>
      </c>
      <c r="BL22" s="60">
        <v>58549</v>
      </c>
      <c r="BM22" s="60">
        <v>60144</v>
      </c>
      <c r="BN22" s="60">
        <v>62604</v>
      </c>
      <c r="BO22" s="60">
        <v>64225</v>
      </c>
      <c r="BP22" s="60">
        <v>75428</v>
      </c>
      <c r="BQ22" s="60">
        <v>67672</v>
      </c>
      <c r="BR22" s="60">
        <v>62822</v>
      </c>
      <c r="BS22" s="60">
        <v>56969</v>
      </c>
      <c r="BT22" s="60">
        <v>55434</v>
      </c>
      <c r="BU22" s="60">
        <v>48883</v>
      </c>
      <c r="BV22" s="60">
        <v>66</v>
      </c>
      <c r="BW22" s="60">
        <v>38</v>
      </c>
      <c r="BX22" s="60">
        <v>7092</v>
      </c>
      <c r="BY22" s="60">
        <v>463</v>
      </c>
      <c r="BZ22" s="60">
        <v>949</v>
      </c>
      <c r="CA22" s="60">
        <v>4668</v>
      </c>
      <c r="CB22" s="60">
        <v>6191</v>
      </c>
      <c r="CC22" s="60">
        <v>6333</v>
      </c>
      <c r="CD22" s="60">
        <v>1999</v>
      </c>
      <c r="CE22" s="60">
        <v>780052</v>
      </c>
      <c r="CF22" s="60">
        <v>16390</v>
      </c>
      <c r="CG22" s="60">
        <v>25303</v>
      </c>
      <c r="CH22" s="60">
        <v>38734</v>
      </c>
      <c r="CI22" s="60">
        <v>42649</v>
      </c>
      <c r="CJ22" s="60">
        <v>43010</v>
      </c>
      <c r="CK22" s="60">
        <v>45780</v>
      </c>
      <c r="CL22" s="60">
        <v>44168</v>
      </c>
      <c r="CM22" s="60">
        <v>43385</v>
      </c>
      <c r="CN22" s="60">
        <v>43074</v>
      </c>
      <c r="CO22" s="60">
        <v>40961</v>
      </c>
      <c r="CP22" s="60">
        <v>39215</v>
      </c>
      <c r="CQ22" s="60">
        <v>36967</v>
      </c>
      <c r="CR22" s="60">
        <v>35433</v>
      </c>
      <c r="CS22" s="60">
        <v>34142</v>
      </c>
      <c r="CT22" s="60">
        <v>188</v>
      </c>
      <c r="CU22" s="60">
        <v>101</v>
      </c>
      <c r="CV22" s="60">
        <v>58</v>
      </c>
      <c r="CW22" s="60">
        <v>114</v>
      </c>
      <c r="CX22" s="60">
        <v>294</v>
      </c>
      <c r="CY22" s="60">
        <v>4451</v>
      </c>
      <c r="CZ22" s="60">
        <v>7787</v>
      </c>
      <c r="DA22" s="60">
        <v>6867</v>
      </c>
      <c r="DB22" s="60">
        <v>12080</v>
      </c>
      <c r="DC22" s="60">
        <v>940</v>
      </c>
      <c r="DD22" s="60">
        <v>24</v>
      </c>
      <c r="DE22" s="60">
        <v>88</v>
      </c>
      <c r="DF22" s="60">
        <v>136</v>
      </c>
      <c r="DG22" s="60">
        <v>198</v>
      </c>
      <c r="DH22" s="60">
        <v>562537</v>
      </c>
    </row>
  </sheetData>
  <pageMargins left="0.7" right="0.7" top="0.75" bottom="0.75" header="0.3" footer="0.3"/>
  <pageSetup orientation="portrait" r:id="rId1"/>
  <ignoredErrors>
    <ignoredError sqref="N2:N22 AF2:AF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PRINCIPALES</vt:lpstr>
      <vt:lpstr>COMPLEMENTARIOS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Luis Buelvas Ramirez</dc:creator>
  <cp:lastModifiedBy>diego buelvas</cp:lastModifiedBy>
  <dcterms:created xsi:type="dcterms:W3CDTF">2019-12-26T20:17:32Z</dcterms:created>
  <dcterms:modified xsi:type="dcterms:W3CDTF">2020-06-09T01:10:20Z</dcterms:modified>
</cp:coreProperties>
</file>