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PLANEACION DISTRITAL\2021\publicaciones pagina web\Politicas_informes_matriz pagina web\"/>
    </mc:Choice>
  </mc:AlternateContent>
  <bookViews>
    <workbookView xWindow="0" yWindow="0" windowWidth="20490" windowHeight="7905"/>
  </bookViews>
  <sheets>
    <sheet name="Hoja1" sheetId="1" r:id="rId1"/>
  </sheets>
  <externalReferences>
    <externalReference r:id="rId2"/>
  </externalReferences>
  <definedNames>
    <definedName name="_xlnm._FilterDatabase" localSheetId="0" hidden="1">Hoja1!$A$10:$AN$52</definedName>
    <definedName name="_Pilar_Eje" localSheetId="0">[1]Val!$N$3:$N$7</definedName>
    <definedName name="Dimensiones" localSheetId="0">[1]Val!$D$3:$D$11</definedName>
    <definedName name="Sector" localSheetId="0">[1]Val!$BE$3:$BE$17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7" i="1" l="1"/>
  <c r="AL45" i="1"/>
  <c r="AL43" i="1" l="1"/>
  <c r="AK13" i="1" l="1"/>
  <c r="AL39" i="1" l="1"/>
  <c r="AL40" i="1" l="1"/>
</calcChain>
</file>

<file path=xl/comments1.xml><?xml version="1.0" encoding="utf-8"?>
<comments xmlns="http://schemas.openxmlformats.org/spreadsheetml/2006/main">
  <authors>
    <author>Paez Salazar, Luz Angela</author>
    <author>Marimuteka Amejimina</author>
  </authors>
  <commentList>
    <comment ref="AJ11" authorId="0" shapeId="0">
      <text>
        <r>
          <rPr>
            <b/>
            <sz val="9"/>
            <color indexed="81"/>
            <rFont val="Tahoma"/>
            <family val="2"/>
          </rPr>
          <t>Paez Salazar, Luz Angela:</t>
        </r>
        <r>
          <rPr>
            <sz val="9"/>
            <color indexed="81"/>
            <rFont val="Tahoma"/>
            <family val="2"/>
          </rPr>
          <t xml:space="preserve">
Este valor corresponde al número total de afiliados con corte a 31/12/2018 de las poblaciones reportadas mediante listado censal afiliados al regimen subsidiado residentes en el Distrito Capital, por el valor de la UPC asignada para Bogotá por el Ministerio de Salud y protección social
</t>
        </r>
      </text>
    </comment>
    <comment ref="AL11" authorId="0" shapeId="0">
      <text>
        <r>
          <rPr>
            <b/>
            <sz val="9"/>
            <color indexed="81"/>
            <rFont val="Tahoma"/>
            <family val="2"/>
          </rPr>
          <t>Paez Salazar, Luz Angela:</t>
        </r>
        <r>
          <rPr>
            <sz val="9"/>
            <color indexed="81"/>
            <rFont val="Tahoma"/>
            <family val="2"/>
          </rPr>
          <t xml:space="preserve">
La información reportada corresponde al número de personas afiliadas con corte a fecha diciembre 31 de cada vigencia. 2017-2018 y 2019 (reporte BDUA) que para la vigencia 2019 reporta 176 Gitanos afiliados al Régimen subsidiado) por el valor general de la UPC 2019 $905.425.20
Es importante anotar que los valores son estimados con UPC promedio de la ciudad pues el valor se liquida de manera diferencial por grupo etario cada mes, según la Resolución 5858 de 2018.
</t>
        </r>
      </text>
    </comment>
    <comment ref="AK27" authorId="1" shapeId="0">
      <text>
        <r>
          <rPr>
            <sz val="11"/>
            <color theme="1"/>
            <rFont val="Calibri"/>
            <family val="2"/>
            <scheme val="minor"/>
          </rPr>
          <t>NA</t>
        </r>
      </text>
    </comment>
  </commentList>
</comments>
</file>

<file path=xl/sharedStrings.xml><?xml version="1.0" encoding="utf-8"?>
<sst xmlns="http://schemas.openxmlformats.org/spreadsheetml/2006/main" count="980" uniqueCount="545">
  <si>
    <t>Política Pública</t>
  </si>
  <si>
    <t>Política Pública Distrital para el Grupo Étnico Rrom o Gitano</t>
  </si>
  <si>
    <t>Entidad que diligencia</t>
  </si>
  <si>
    <t>Secretaría Distrital de Gobierno / Subdirección de Asuntos Étnicos</t>
  </si>
  <si>
    <t>Profesional que diligencia</t>
  </si>
  <si>
    <t>Equipo Planes Integrales de Acciones Afirmativas</t>
  </si>
  <si>
    <t>Fecha de entrega</t>
  </si>
  <si>
    <t>Periodo</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</si>
  <si>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</si>
  <si>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</si>
  <si>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</si>
  <si>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</si>
  <si>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</si>
  <si>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</si>
  <si>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</si>
  <si>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</si>
  <si>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</si>
  <si>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</si>
  <si>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Eje Estructurante</t>
  </si>
  <si>
    <t>Líneas de Acción</t>
  </si>
  <si>
    <t>Estrategia</t>
  </si>
  <si>
    <t>Acciones Concertadas con la Comunidad</t>
  </si>
  <si>
    <t>Acciones Específicas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</si>
  <si>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</si>
  <si>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</si>
  <si>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</si>
  <si>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</si>
  <si>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</si>
  <si>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</si>
  <si>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</si>
  <si>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</si>
  <si>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</si>
  <si>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</si>
  <si>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</si>
  <si>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</si>
  <si>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</si>
  <si>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</si>
  <si>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</si>
  <si>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</si>
  <si>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</si>
  <si>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</si>
  <si>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</si>
  <si>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</si>
  <si>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</si>
  <si>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</si>
  <si>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</si>
  <si>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</si>
  <si>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</si>
  <si>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</si>
  <si>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</si>
  <si>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 xml:space="preserve">Avances frente a la meta del Proyecto 
</t>
  </si>
  <si>
    <t>Observaciones</t>
  </si>
  <si>
    <t>_Eje_Salud</t>
  </si>
  <si>
    <t>Recibir y procesar el listado censal y las novedades reportadas  periódicamente por las Autoridades Gitanas acorde a lo ordenado por los decretos 2083/2016 y 2957 de 2010. Asi mismo tramitar la afiliacion institucional en la EPS elegida por la Autoridad legalmente reconocida.</t>
  </si>
  <si>
    <t xml:space="preserve">Informar a la autoridad competente sobre los lineamientos y normatividad vigente para la elaboracion de los listados censales y procesar la información contenida en el mismo para marcar como poblacion especial y  tramitar la afiliacion  a la EPS elegida por las autoridades acorde a lo estipulado en la normatividad vigente .
</t>
  </si>
  <si>
    <t>Diseñar e implementar acciones y procesos colectivos con la poblacion Rrom o Gitano  que promuevan la participación social en materia de salud urbana partiendo de sus cosmovisiónes propias.</t>
  </si>
  <si>
    <t>Diseñar e implementar estrategias de participación con la poblacion Rrom o Gitano, partiendo de sus cosmovisiónes propias.</t>
  </si>
  <si>
    <t>Fortalecimiento de prácticas de cuidado de la salud de las familias Rrom Gitana a través de estrategias promocionales y preventivas a partir de valorar riesgos de la salud pública reconociendo dinámicas de la salud urbana y cosmovisiones propias de la comunidad. Desarrolladas desde la poblcaión.</t>
  </si>
  <si>
    <t>Atender al 100% de las familias Rrom priorizadas a través de la estrategia promocional y preventiva para el cuidado de la salud, reconociendo dinámicas de las cosmovisiones propias y la salud urbana.</t>
  </si>
  <si>
    <t>Análisis de condiciones de vida, salud y enfermedad  de la población gitana en Bogotá, con una actualización cada dos años</t>
  </si>
  <si>
    <t>Realizar un análisis de condiciones de vida y enfermedad de la población Gitana en Bogotá</t>
  </si>
  <si>
    <t>Construir una guía metodologica  que permita orientar las acciones diferenciales para poblacion Gitana como parte del modelo de atencion integral en salud y las rutas integrales de atención en salud.</t>
  </si>
  <si>
    <t>Construir una guía metodologica  que permita orientar las acciones diferenciales para poblacion Gitana como parte del modelo de atencion integral y las rutas integrales de atención en salud.</t>
  </si>
  <si>
    <t>_Sector_Salud</t>
  </si>
  <si>
    <t>Fondo Financiero Distrital de Salud - FFDS</t>
  </si>
  <si>
    <t>N/A</t>
  </si>
  <si>
    <t>Yudy Johana Mora Quiñones</t>
  </si>
  <si>
    <t>3649090 ext.9720</t>
  </si>
  <si>
    <t>yjmora@saludcapital.gov.co</t>
  </si>
  <si>
    <t>Yolanda Ramirez</t>
  </si>
  <si>
    <t>3649090 ext.9857</t>
  </si>
  <si>
    <t>y1ramirez@saludcapital.gov.co</t>
  </si>
  <si>
    <t>Porcentaje de avance en el diseño e implementación de las estrategias de participación con la población Rrom o Gitano</t>
  </si>
  <si>
    <t>Leidy Johanna Cabiativa</t>
  </si>
  <si>
    <t>3649090 ext.9884</t>
  </si>
  <si>
    <t>ljcabiativa@saludcapital.gov.co</t>
  </si>
  <si>
    <t>Porcentaje de familias Rrom atendidas a través de la estrategia promocional y preventiva para el cuidado de la salud</t>
  </si>
  <si>
    <t>Luz Mireya Ardila Ardila</t>
  </si>
  <si>
    <t>3649090 ext.9366</t>
  </si>
  <si>
    <t>Lmardila@saludcapital.gov.co</t>
  </si>
  <si>
    <t>_01_Pilar_Igualdad_de_Calidad_de_Vida</t>
  </si>
  <si>
    <t>_03_Igualdad_y_autonomía_para_una_Bogotá_incluyente</t>
  </si>
  <si>
    <t>_105_Distrito_Diverso</t>
  </si>
  <si>
    <t>Aseguramiento Social Universal en Salud</t>
  </si>
  <si>
    <t>Garantizar la continuidad de 1’291.158 afiliados al régimen subsidiado de salud y ampliar coberturas hasta alcanzar 1'334.667.</t>
  </si>
  <si>
    <t>Fortalecimiento de la participacion social y Servicio a la Ciudadanía</t>
  </si>
  <si>
    <t xml:space="preserve">A 2020 ciento dos (102) agentes del Sistema General de Seguridad Social en Salud y otras instancias distritales y locales quienes participarán activamente en procesos del sector salud y control social en salud. </t>
  </si>
  <si>
    <t>Respecto al presupuesto programado y ejecutado para esta acción, se precisa, que el proyecto de inversión 7525 no contempla acciones epecifícas para población Rrom,  no obstante se realizará esta acción con el talento humano con el fin de cumplir las metas propuestas en el Plan de acciones afirmativas. Por lo anterior, no se reportarán recursos durante la implementación del Plan de Desarrollo Bogotá Mejor para todos.</t>
  </si>
  <si>
    <t>Atencion Integral en Salud</t>
  </si>
  <si>
    <t>Garantizar la atención y mejorar el acceso a los servicios a más de 1.500.000 habitantes de Bogotá D.C. con el nuevo modelo de atención integral.</t>
  </si>
  <si>
    <t>A 2020 se implementan en el 100% de las localidades del Distrito Capital Intervenciones de vigilancia en salud pública.</t>
  </si>
  <si>
    <t xml:space="preserve">1187 denominado “Gestión compartida del riesgo y fortalecimiento EPS Capital Salud”, </t>
  </si>
  <si>
    <t xml:space="preserve">Contar con el diseño técnico, operativo, legal y financiero del esquema; poner en marcha y tener una operación completa y consolidada del nuevo esquema de rutas integrales de atención, al finalizar el segundo año de operación (2017) en todas las subredes integradas de servicios de salud. </t>
  </si>
  <si>
    <t>_Eje_de_Educación</t>
  </si>
  <si>
    <t xml:space="preserve">Atender diferencialmente a las personas jóvenes y adultas en extraedad del pueblo gitano, a través de Modelos Educativos Flexibles.
</t>
  </si>
  <si>
    <t>Atender diferencialmente a las personas jóvenes y adultas en extraedad de la comunidad Rrom-Gitana a través de Modelos Educativos Flexibles</t>
  </si>
  <si>
    <t xml:space="preserve">Identificar a las personas del Pueblo Gitano que se encuentran por fuera del sistema educativo y facilitar su acceso al mismo, mediante la estrategia de Búsqueda Activa de la SED.
</t>
  </si>
  <si>
    <t>Vincular a las personas de la comunidad Rrom-Gitana que se encuentran por fuera del sistema educativo y facilitar su acceso al mismo, mediante la estrategia de "Búsqueda Activa"</t>
  </si>
  <si>
    <t xml:space="preserve">Facilitar el acceso y la permanencia de las personas del pueblo gitano al sistema educativo,mediante la entrega de kits escolares
</t>
  </si>
  <si>
    <t>Entregar kits escolares a estudiantes niños, niñas y adolescentes gitanos matriculados en el Sistema Educativo Distrital.</t>
  </si>
  <si>
    <t>Fortalecer procesos educativos diferenciales con el pueblo gitano, a través de la construcción e implementación de una estrategia pedagógica con la participación de este Pueblo.</t>
  </si>
  <si>
    <t>Diseñar e implementar una estrategia pedagógica con la participación del pueblo gitano</t>
  </si>
  <si>
    <t>Fortalecer procesos educativos diferenciales con el pueblo gitano, a través de la contratación de un referente de la comunidad</t>
  </si>
  <si>
    <t xml:space="preserve">Garantizar la vinculación de un referente del pueblo gitano para fortalecer procesos educativos diferenciales </t>
  </si>
  <si>
    <t>Facilitar el acceso a la educación superior de estudiantes de grupos étnicos, por medio del otorgamiento de cinco (5) % adicionales en los procesos de adjudicación de créditos beca de las estrategias de Acceso a Educación Superior de la SED.</t>
  </si>
  <si>
    <t>Otorgar 5% del puntaje total en los procesos de adjudicación de créditos beca de las estrategias de Acceso a Educación Superior de la SED a personas pertenecientes a la comunidad Rrom-Gitana</t>
  </si>
  <si>
    <t>_Sector_Educación</t>
  </si>
  <si>
    <t>Secretaría de Educación</t>
  </si>
  <si>
    <t>Carlos Albero Reverón Peña - Dirección de Cobertura</t>
  </si>
  <si>
    <t>3241000 ext. 4200</t>
  </si>
  <si>
    <t>creveron@educacionbogota.gov.co</t>
  </si>
  <si>
    <t>Porcentaje de personas gitanas en extraedad atendidas a través de los modelos educativos flexibles</t>
  </si>
  <si>
    <t>(Número de personas de la comunidad Rrom beneficiarias con el modelo de educación flexible/Número de personas de la comunidad Rrom que demandaron atención a través de módelos de educación flexible)*100</t>
  </si>
  <si>
    <t xml:space="preserve">Porcentaje de personas de la comunidad gitana vinculadas al sistema educativo </t>
  </si>
  <si>
    <t>(N° de personas desescolarizadas que se matriculan en el sistema educativo, a través de estrategias de búsqueda activa/N° de personas desescolarizadas con asignación de cupo  a través de estrategias de búsqueda activa)*100</t>
  </si>
  <si>
    <t>NA</t>
  </si>
  <si>
    <t>Porcentaje de estudiantes gitanos que reciben kit escolar</t>
  </si>
  <si>
    <t>(Nº de estudiantes gitanos que reciben kits escolares/Nº de estudiantes gitanos que se matriculan en el sistema educativo)*100</t>
  </si>
  <si>
    <t>Diana Patricia Martinez Gallego - Dirección de Inclusión
Carlos Albero Reverón Peña - Dirección de Cobertura</t>
  </si>
  <si>
    <t>3241000/2249</t>
  </si>
  <si>
    <t>dmartinez@educacionbogota.gov.co creveron@educacionbogota.gov.co</t>
  </si>
  <si>
    <t>Porcentaje de avance en el diseño y ejecución de la propuesta educativa</t>
  </si>
  <si>
    <t>(Número de actividades y fases ejecutadas/Número de actividades y fases programadas)*100</t>
  </si>
  <si>
    <t xml:space="preserve">Diana Patricia Martinez Gallego - Dirección de Inclusión
</t>
  </si>
  <si>
    <t>dmartinez@educacionbogota.gov.co</t>
  </si>
  <si>
    <t>Referente de la comunidad gitana vinculado</t>
  </si>
  <si>
    <t>Un referente gitano vinculado</t>
  </si>
  <si>
    <t>Diana Marcela Duran Muriel - Dirección de educación media y superior</t>
  </si>
  <si>
    <t>3241000 Ext. 2132</t>
  </si>
  <si>
    <t>educacionsuperior@educacionbogota.gov.co</t>
  </si>
  <si>
    <t>Porcentaje de personas gitanas a quienes se otorga puntaje adicional con créditos beca adjudicados</t>
  </si>
  <si>
    <t>(Número de personas gitanas a quienes se les otorga puntaje adicional por convocatoria / Número de personas gitanas postuladas por convocatoria)*100</t>
  </si>
  <si>
    <t>_07_Inclusión_educativa_para_la_equidad</t>
  </si>
  <si>
    <t>_117_Acceso_y_permanencia_con_enfoque_local</t>
  </si>
  <si>
    <t>Cobertura con equidad</t>
  </si>
  <si>
    <t>14.449 estudiantes en extra-edad que se atienden en el sistema educativo mediante modelos flexibles y estrategias semiescolarizadas</t>
  </si>
  <si>
    <t>12,000  niños, niñas,  adolescentes y adultos desescolarizados que se logran matricular en el sistema educativo, a través de estrategias de búsqueda activa</t>
  </si>
  <si>
    <t>_06_Calidad_educativa_para_todos</t>
  </si>
  <si>
    <t>_115_Fortalecimiento_institucional_desde_la_gestión_pedagógica</t>
  </si>
  <si>
    <t xml:space="preserve">Oportunidades de aprendizaje desde el enfoque diferencial
</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</si>
  <si>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</si>
  <si>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ND</t>
  </si>
  <si>
    <t>Educación superior para una ciudad de conocimiento</t>
  </si>
  <si>
    <t>27000 Cupos en Educación Superior</t>
  </si>
  <si>
    <t>_Eje_integridad_étnica_y_cultural</t>
  </si>
  <si>
    <t>Fortalecer la identidad cultural del pueblo Rrom o gitano en la ciudad, mediante el apoyo técnico y financiero a las iniciativas artísticas, culturales, recreativas, deportivas y patrimoniales; a través de acciones transversales-transectoriales público privadas como parte de los procesos de desarrollo, permanencia y pervivencia cultural del pueblo Rrom - Gitano en la capital.</t>
  </si>
  <si>
    <t>Apoyar técnica y financieramente iniciativas artísticas, culturales, recreativas, deportivas y patrimoniales  de la comunidad gitano-Rrom de la ciudad, para fortalecer su identidad cultural.</t>
  </si>
  <si>
    <t>Identificar, fortalecer y visibilizar procesos culturales, artísticos, deportivos y recreativos, desarrollados por el pueblo Rrom o Gitano en los territorios, garantizando su vinculación  en  espacios y plataformas de circulación de las artes y la cultura,  con el fin de construir relaciones de entendimiento intercultural.</t>
  </si>
  <si>
    <t>Vincular procesos culturales, artísticos, recreativos y deportivos, desarrollados por la comunidad Gitano-Rrom a  espacios y plataformas de cirulación de las artes y la cultura</t>
  </si>
  <si>
    <t xml:space="preserve"> Apoyar en el diagnóstico y estudio de viabilidad para la gestión de un espacio físico que sirva como centro cultural para el desarrollo de actividades artísticas, culturales y patrimoniales propias del pueblo Rrom - Gitano en la capital.</t>
  </si>
  <si>
    <t>Diseñar e implementar un estudio de viabilidad para la gestión de un espacio físico que sirva como centro cultural para el desarrollo de actividades artísticas, culturales-rituales y patrimoniales propias de la comunidad Gitano-Rrom en la capital</t>
  </si>
  <si>
    <t>Conmemorar el día Mundial del pueblo Rrom o gitano el día 8 de abril, desarrollando actividades culturales y artísticas en diferentes espacios y escenarios de la ciudad que contribuyan al reconocimiento, el respeto y la difusión de sus valores y aportes materiales y espirituales en la ciudad.</t>
  </si>
  <si>
    <t>Realizar tres actividades artísticas, culturales o espirituales en el marco de la conmemoración del "Día Mundial del pueblo Rrom." para el reconocimiento, el respeto y la difusión de los valores y aportes materiales y espirituales del pueblo Rrom en la ciudad</t>
  </si>
  <si>
    <t xml:space="preserve">Acompañar el diseño de planes, programas y proyectos con enfoque diferencial poblacional a nivel local y territorial, que garanticen el desarrollo de Políticas Culturales para del pueblo Rrom o gitano. </t>
  </si>
  <si>
    <t>Asistir técnicamente el diseño de planes, programas y proyectos con enfoque diferencial poblacional en las localidades priorizadas que garanticen el desarrollo de Políticas Culturales de la comunidad Gitano-Rrom</t>
  </si>
  <si>
    <t>Desarrollar dos (2) procesos de participación y de formación en interculturalidad, que fomente la construcción de paz y el tejido comunitario entre el pueblo Rrom o gitano  y su entorno en los territorios.</t>
  </si>
  <si>
    <t>Desarrollar procesos de participación y de formación en interculturalidad, que fomente la construcción de paz y el tejido comunitario entre la comunidad Rrom y Gitana y su entorno en los territorios.</t>
  </si>
  <si>
    <t xml:space="preserve">Generar estrategias de comunicación, sensibilización y divulgación relacionadas con los procesos de participación, prácticas y expresiones culturales-rituales que son llevadas a cabo por el pueblo Rrom o gitano en consonancia con su identidad y visión del mundo, en escenarios distritales y territoriales. Siendo estas estrategias parte fundamental de una política cultural incluyente, democrática, creativa y diversa, opuestas a todo tipo de discriminación.  </t>
  </si>
  <si>
    <t>Realizar dos estrategias de comunicación, sensibilización y divulgación relacionadas con los procesos de participación, prácticas y expresiones culturales-espirituales que son llevadas a cabo por el pueblo Rrom o Gitano en escenarios distritales, locales y territoriales</t>
  </si>
  <si>
    <t>_Sector_Cultura_Recreación_y_Deporte</t>
  </si>
  <si>
    <t>Instituto Distrital de las Artes-IDARTES</t>
  </si>
  <si>
    <t>Jaime Cerón</t>
  </si>
  <si>
    <t>jaime.ceron@idartes.gov.co</t>
  </si>
  <si>
    <t>Iniciativas artísticas, culturales, recreativas, deportivas y patrimoniales apoyadas</t>
  </si>
  <si>
    <t>Sumatoria de iniciativas artísticas, culturales, recreativas, deportivas y patrimoniales apoyadas</t>
  </si>
  <si>
    <t>Inst. Dist. De Patrimonio Cultural-IDPC</t>
  </si>
  <si>
    <t>Actividades artísticas, culturales o espirituales realizadas en el marco de la conmemoración del "Día Mundial del pueblo Rrom</t>
  </si>
  <si>
    <t>Sumatoria de actividades artísticas, culturales o espirituales realizadas en el marco de la conmemoración del "Día Mundial del pueblo Rrom</t>
  </si>
  <si>
    <t>Procesos culturales, artísticos, recreativos y deportivos vinculados a espacios y plataformas de circulación de las artes y la cultura</t>
  </si>
  <si>
    <t>Sumatoria de procesos culturales, artísticos, recreativos y deportivos vinculados a espacios y plataformas de circulación de las artes y la cultura</t>
  </si>
  <si>
    <t>Canal Capital</t>
  </si>
  <si>
    <t xml:space="preserve">Hernán Roncancio </t>
  </si>
  <si>
    <t>457 83 00, extensión 5058</t>
  </si>
  <si>
    <t>hernan.roncancio@canalcapital.gov.co</t>
  </si>
  <si>
    <t xml:space="preserve">Porcentaje de avance en el diagnóstico y estudio de viabilidad para la gestión de un espacio físico </t>
  </si>
  <si>
    <t>(Sumatoria de actividades o fases  ejecutadas en el diagnóstico y estudio de viabilidad /sumatoria de actividades o fases programadas)*100</t>
  </si>
  <si>
    <t>Secretaría de Cultura, Recreación y Deporte</t>
  </si>
  <si>
    <t>Mauricio Agudelo</t>
  </si>
  <si>
    <t>mauricio.agudelo@scrd.gov.co</t>
  </si>
  <si>
    <t>Localidades priorizadas asistidas técnicamente para el diseño de planes, programas y proyectos con enfoque diferencial</t>
  </si>
  <si>
    <t>Sumatoria de localidades priorizadas asistidas técnicamente para el diseño de planes, programas y proyectos con enfoque diferencial</t>
  </si>
  <si>
    <t>Procesos de participación y de formación en interculturalidad desarrollados</t>
  </si>
  <si>
    <t>Sumatoria de procesos de participación y de formación en interculturalidad desarrollados</t>
  </si>
  <si>
    <t>Estrategias de comunicación,  sensibilización y divulgación realizadas</t>
  </si>
  <si>
    <t>Sumatoria de estrategias de comunicación,  sensibilización y divulgación realizadas</t>
  </si>
  <si>
    <t>_11_Mejores_oportunidades_para_el_desarrollo_a_través_de_la_cultura_la_recreación_y_el_deporte</t>
  </si>
  <si>
    <t>_124_Formación_para_la_transformación_del_ser</t>
  </si>
  <si>
    <t>Arte para la transformación social: prácticas artísticas incluyentes, descentralizadas y al servicio de la comunidad</t>
  </si>
  <si>
    <t>Desarrollar 160 acciones de reconocimiento de las prácticas artísticas de grupos poblacionales, pueblos y sectores sociales.</t>
  </si>
  <si>
    <t>_03_Pilar_Construcción_de_Comunidad_y_Cultura_Ciudadana</t>
  </si>
  <si>
    <t>_25_Cambio_cultural_y_construcción_del_tejido_social_para_la_vida</t>
  </si>
  <si>
    <t>_158_Valoración_y_apropiación_social_del_patrimonio_cultural</t>
  </si>
  <si>
    <t>_157_Intervención_integral_en_territorios_y_poblaciones_priorizadas_a_través_de_cultura,_recreación_y_deporte</t>
  </si>
  <si>
    <t>Televisión pública para la cultura ciudadana, la educación y la información.</t>
  </si>
  <si>
    <t>Emitir 2.500 programas de Educación, Cultura, Recreación y Deporte, con enfoque poblacional y local.</t>
  </si>
  <si>
    <t>Intervención y conservación de los bienes muebles e inmuebles en sectores de interés cultural del Distrito
Capital</t>
  </si>
  <si>
    <t>Intervenir 1009 Bienes De Interés Cultural Del Distrito Capital, A Través De Obras De Adecuación, Ampliación, Conservación, Consolidación Estructural, Rehabilitación, Mantenimiento Y/O Restauración.</t>
  </si>
  <si>
    <t xml:space="preserve">Poblaciones diversas e interculturales
</t>
  </si>
  <si>
    <t>Realizar 84 actividades dirigidas a  grupos étnicos, sectores sociales y etarios.</t>
  </si>
  <si>
    <t xml:space="preserve">
 $1.644.051.000
</t>
  </si>
  <si>
    <t xml:space="preserve">
1016 
</t>
  </si>
  <si>
    <t xml:space="preserve">Poblaciones Diversas e Interculturales
</t>
  </si>
  <si>
    <t>Poblaciones Diversas e Interculturales</t>
  </si>
  <si>
    <t>_Sector_Desarrollo_Económico_Industria_y_Turismo</t>
  </si>
  <si>
    <t>_Sector_Integración_Social</t>
  </si>
  <si>
    <t>_Eje_de_Hábitat</t>
  </si>
  <si>
    <t>Brindar acompañamiento y asesoría a las familias gitanas que estén en alto grado de vulnerabilidad y nivel de ingresos, con el fin de que se priorice su acceso al PIVE, siempre y cuando cumplan con los requisitos. </t>
  </si>
  <si>
    <t>Vincular a un referente con pertenencia al pueblo gitano de Bogotá, para el apoyo a la implementación y seguimientos de las acciones afirmativas del sector. </t>
  </si>
  <si>
    <t>_Sector_Hábitat</t>
  </si>
  <si>
    <t>Secretaría del Hábitat</t>
  </si>
  <si>
    <t>Luisa Fernanda Mejía</t>
  </si>
  <si>
    <t>3581600 ext.1403</t>
  </si>
  <si>
    <t>lmejiag@habitatbogota.gov.co</t>
  </si>
  <si>
    <t>Porcentaje de hogares pertenecientes a la comunidad Rrom priorizados para el acceso al PIVE. </t>
  </si>
  <si>
    <t>(Número de hogares gitanos  a los cuales se les otorgó puntaje adicional/Número de hogares pertenecientes a la comunidad Rrom que se postularon al programa)*100</t>
  </si>
  <si>
    <t>Personas con pertenencia gitana vinculadas a la SDHT, para el apoyo a la implementación y seguimiento de las acciones afirmativas del sector</t>
  </si>
  <si>
    <t>Sumatoria de personas con pertenencia gitana vinculadas a la SDHT, para el apoyo a la implementación y seguimiento de las acciones afirmativas del sector</t>
  </si>
  <si>
    <t>1 Nuevo Ordenamiento Territorial</t>
  </si>
  <si>
    <t xml:space="preserve">30 Financiación para el Desarrollo Territorial </t>
  </si>
  <si>
    <t xml:space="preserve">163 Financiación para el Desarrollo Territorial </t>
  </si>
  <si>
    <t>Estructuración de instrumentos de financiación para el desarrollo territorial</t>
  </si>
  <si>
    <t>_Eje_Inclusión_y_no_discriminación</t>
  </si>
  <si>
    <t>Vinculación de un referente de la comunidad ROM de Bogotá, avalado por los lideres de esta comunidad al equipo de la OPEL.</t>
  </si>
  <si>
    <t>Vincular un referente de la comunidad ROM de Bogotá, avalado por los lideres de esta comunidad al equipo de la OPEL.</t>
  </si>
  <si>
    <t>Implementación de las estrategias de la Política Pública Distrital de Educación Ambiental con un enfoque diferencial para la comunidad ROM presente en el D.C</t>
  </si>
  <si>
    <t xml:space="preserve">Realizar caminatas ecológicas para la comunidad Rrom - Gitana, en el marco de la Implementación de las estrategias de la Política Pública Distrital de Educación Ambiental con enfoque diferencial </t>
  </si>
  <si>
    <t>Gestión ambiental participativa para la población Rom.</t>
  </si>
  <si>
    <t>Inclusión de un porcentaje de participación étnica en los procesos de contratación dados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</si>
  <si>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_Sector_Ambiente</t>
  </si>
  <si>
    <t>Secretaría de Ambiente</t>
  </si>
  <si>
    <t>Silvia Ortiz laverde</t>
  </si>
  <si>
    <t>silvia.ortiz@ambientebogota.gov.co</t>
  </si>
  <si>
    <t xml:space="preserve"> Referente de la comunidad ROM de Bogotá, avalado por los lideres de esta comunidad vinculado al equipo de la OPEL.</t>
  </si>
  <si>
    <t>Un referente Gitano vinculado para el equipo OPEL.</t>
  </si>
  <si>
    <t>N.A</t>
  </si>
  <si>
    <t>Número de caminatas ecológicas para la comunidad Gitana realizadas</t>
  </si>
  <si>
    <t>Sumatoria de caminatas ecológicas para la comunidad Gitana realizadas</t>
  </si>
  <si>
    <t>(Número de personas Rom vinculadas  a través de los proyectos de inversión 1132 y 1150/ Población Rom que solicita ingresa a través de los proyectos de inversión 1132 y 1150)* 100</t>
  </si>
  <si>
    <t>Porcentaje de personas Rom vinculadas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</si>
  <si>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_06_Eje_transversal_sostenibilidad_ambiental_basada_en_eficiencia_energética</t>
  </si>
  <si>
    <t>_39_Ambiente_sano_para_la_equidad_y_disfrute_del_ciudadano</t>
  </si>
  <si>
    <t>_179_Ambiente_sano</t>
  </si>
  <si>
    <t>Educación, Participación y Comunicación para la Sostenibilidad Ambiental del D.C</t>
  </si>
  <si>
    <t>Participar 1.125.000 ciudadanos en acciones de educación ambiental</t>
  </si>
  <si>
    <t xml:space="preserve">1132 y 1150 </t>
  </si>
  <si>
    <t>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</si>
  <si>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PI 1132:
A Evaluar técnicamente el 100 % de sectores definidos (100 ha) para la gestión de declaratoria como área protegida y elementos conectores de la EEP.
PI 1150: 
A Habilitar 4 hectáreas de redes de senderos ecológicos secundarios en los Cerros Orientales.
B Vincular 10 grupos de interés en la conservación de  Cerros implementando 5 iniciativas ambientales para la apropiación social.</t>
  </si>
  <si>
    <t>Porcentaje de personas del Pueblo Rrom afiliadas al régimen subsidiado reportadas en los listados censales que cumplan con los lineamientos de normatividad vigente</t>
  </si>
  <si>
    <t>(Número de personas Rrom afiliadas al régimen subsidiado/ el número de personas Rrom del listado censal enviado por la autoridad Rrom competente que cumplan con los lineamientos de normatividad vigente)</t>
  </si>
  <si>
    <t>(Numero de Familias Rrom Gitanas atendidas a través de  la estrategia promocional y preventiva para el cuidado de la salud/numero total de familias Rrom Gitanas  priorizadas)*100</t>
  </si>
  <si>
    <t>Porcentaje de avance en el análisis de condiciones de vida y enfermedad  de la población Gitana en Bogotá</t>
  </si>
  <si>
    <t xml:space="preserve">
Porcentaje de avance en la construcción de una guía metodológica</t>
  </si>
  <si>
    <t>(Sumatoria de fases o actividades ejecutadas de la construcción de una guía metodológica/sumatoria de fases o actividades programadas)*100
fase1: a 2017 Avance en un 25 % del diseño de una guía metodológica que permita definir un conjunto de procedimientos de acciones diferenciales para la población Gitanos en el modelo de atención integral en salud y las rutas integrales de atención en salud.
Fase 2:  2018 culminar el Diseño  de una guía metodológica que permita definir un conjunto de procedimientos de acciones diferenciales para la población Gitana en el modelo de atención integral en salud y las rutas integrales de atención en salud. 25%
Fase 3:  a 2019 Validación e implementación de  la guía metodológica que permita definir un conjunto de procedimientos de acciones diferenciales para la población Gitanos en el modelo de atención integral en salud y las rutas integrales de atención en salud. 25%
Fase 4: a 2020 Implementación de la una guía metodológica que permita definir un conjunto de procedimientos de acciones diferenciales para la población Gitanos en el modelo de atención integral en salud y las rutas integrales de atención en salud. 25%</t>
  </si>
  <si>
    <t>_Eje_Seguridad_Social_y_Alimentaria</t>
  </si>
  <si>
    <t>Garantizar por medio de la verificación y validación de condiciones de la población Rron el ingreso a los servicios sociales de la SDIS, en el marco de la seguridad alimentaria. </t>
  </si>
  <si>
    <t>Diseñar e implementar una ruta  de trabajo para la verificación y validación de condiciones de la población Rrom para el ingreso a los servicios sociales de la SDIS, en el marco de la seguridad alimentaria. </t>
  </si>
  <si>
    <t xml:space="preserve">Formulación de una estrategia para visibilizar los usos y costumbres de la población Rrom en centros día. </t>
  </si>
  <si>
    <t xml:space="preserve">Diseñar e implementar una estrategia para visibilizar los usos y costumbres de la población Rrom en centros día. </t>
  </si>
  <si>
    <t>Secretaría Integración Social</t>
  </si>
  <si>
    <t>N.A.</t>
  </si>
  <si>
    <t>Juan Carlos Peña Quintero</t>
  </si>
  <si>
    <t>3279797 ext. 1833</t>
  </si>
  <si>
    <t>jcpena@sdis.gov.co </t>
  </si>
  <si>
    <t>Porcentaje de avance en el diseño e implentación de la ruta de trabajo para la verificación y validación de condiciones de la población Rrom, en el marco de la seguridad alimentaria. </t>
  </si>
  <si>
    <t xml:space="preserve">(Sumatoria de fases o actividades de la ruta de trabajo ejecutadas / Sumatoria de fases o actividades del plan de trabajo programadas)*100
Hito1: Diseño de la ruta aprobado = 10%
Hito2: Ruta en ejecución año 1 = 40%
Hito3: Ruta en ejecución año 2 = 40%
Hito4: Documento de evaluación de la ruta  para la verificación de condiciones de la población Rrom aprobado= 10%
</t>
  </si>
  <si>
    <t>Lucas Correa Montoya
Subdirector Para la Vejez</t>
  </si>
  <si>
    <t>3279797 ext. 1940</t>
  </si>
  <si>
    <t>lcorrea@sdis.gov.co</t>
  </si>
  <si>
    <t>Porcentaje de la estrategia de visibilizarían de la población Rrom  diseñada e implementada.</t>
  </si>
  <si>
    <t>(Sumatoria de actividades de la estrategia de visibilización de la población Rrom ejecutadas / Sumatoria de actividades de la estrategia de visibilizaciòn Rrom programadas)*100
Hito 1: Diseñar una (1) Estrategia de visibilización en Centros Día. Año 1 = 15%
Hito 2: Implementar la Estrategia de Visibilización de la población Rrom en Centros Día. Año 2 = 40% 
Hito 3: Implementar la Estrategia de visibilización en Centros Día. Año 3 = 40%
Hito 4: Realizar evaluación y seguimiento a la implementación de la estrategia de visibilizaciòn en Centros Día. Año 4 = 5%</t>
  </si>
  <si>
    <t>Bogotá te Nutre</t>
  </si>
  <si>
    <t>Entregar el 100% de los apoyos alimentarios programados </t>
  </si>
  <si>
    <t>Envejecimiento Digno Activo y Feliz</t>
  </si>
  <si>
    <t>Implementar 1  Plan de seguimiento del Plan de Acción de la Política Publica Social de Envejecimiento y Vejez -PPSEV-</t>
  </si>
  <si>
    <t>_Eje_Desarrollo_Económico</t>
  </si>
  <si>
    <t>Diseño y ejecución de una ruta de atención diferencial de empleo para la comunidad Rrom.</t>
  </si>
  <si>
    <t>Diseñar  e implementar  una ruta de atención diferencial de empleo para la comunidad Gitano-Rrom</t>
  </si>
  <si>
    <t>Garantizar la participación de la  comunidad Rrom en las convocatorias de financiamiento y emprendimiento, brindando asistencia técnica y alistamiento financiero, para la presentación a la entidad financiera correspondiente.</t>
  </si>
  <si>
    <t>Ejecutar una feria gastronómica, artesanal y cultural para comunidades rrom .</t>
  </si>
  <si>
    <t>Procurar la participación de la comunidad Rrom, en los mercados campesinos que se lleven a cabo.</t>
  </si>
  <si>
    <t>Secretarìa Desarrollo Económico</t>
  </si>
  <si>
    <t>Christian Eduardo Beltran Ceron - Elizabeth Jativa</t>
  </si>
  <si>
    <t>3693777 Ext 235</t>
  </si>
  <si>
    <t>cebeltran@desarrolloeconomico.gov.co</t>
  </si>
  <si>
    <t>Porcentaje de diseño e implementación de ruta de atención diferencial de empleo para la comunidad Gitano-Rrom</t>
  </si>
  <si>
    <t>(Sumatoria de fases de diseño e implementación de ruta de atención diferencial ejecutadas/sumatoria de fases de diseño e implementación de ruta de atención diferencial programadas)</t>
  </si>
  <si>
    <t>Diseño (25%)</t>
  </si>
  <si>
    <t>Implementación (25%)</t>
  </si>
  <si>
    <t>Implementación</t>
  </si>
  <si>
    <t>Evaluación y ajuste</t>
  </si>
  <si>
    <t>04_Eje transversal Desarrollo económico basado en el conocimiento</t>
  </si>
  <si>
    <t>32_Generar alternativas de ingreso y empleo de mejor calidad</t>
  </si>
  <si>
    <t>168_ potenciar el trabajo decente de la ciudad</t>
  </si>
  <si>
    <t>Potencializar el trabajo decente en la ciudad</t>
  </si>
  <si>
    <t>Vincular 4,250 personas laboralmente a través de los diferentes procesos de intermediación. 
Remitir al menos 6,000 personas a empleadores desde la Agencia. 
Remitir 4,000 personas formadas y certificadas por la Agencia a empleadores. 
Formar 6,500 personas en competencias blandas y transversales por medio de la Agencia Pública de 
Gestión y Colocación del Distrito. Formar al menos 2,000 personas en competencias laborales</t>
  </si>
  <si>
    <t>Para la primera meta se tienen 1,630 millones para el cuatrenio. 
Para la segunda meta se tienen 786 millones para el cuatrenio. 
Para la tercera meta se tienen 665 millones de pesos, para el cuatrenio. 
Para la cuarta meta se tienen 879 millones de pesos para el cuatrenio. 
Para la ultima meta se tienen 1,865 millones de pesos para el cuatrenio</t>
  </si>
  <si>
    <t>Porcentaje de convocatorias de financiamiento y emprendimiento con participación de la comunidad Gitano-Rrom</t>
  </si>
  <si>
    <t>(Sumatoria de convocatorias de financiamiento y emprendimiento con participación de la comunidad Gitano-Rrom ejecutadas / Sumatoria de convocatorias de financiamiento y emprendimiento con participación de la comunidad Gitano-Rrom programadas) * 100</t>
  </si>
  <si>
    <t>Fundamentar el Desarrollo Económico en la generación y uso del conocimiento para mejorar la competitividad de la Ciudad Región</t>
  </si>
  <si>
    <t>164_Consolidacion del ecosistema de emprendimiento y mejoramiento de la productividad de las mipymes</t>
  </si>
  <si>
    <t>Consolidacion del ecosistema de emprendimiento y mejoramiento de la productividad de las mypimes</t>
  </si>
  <si>
    <t xml:space="preserve">Realizar 14 convocatorias para fortalecer unidades productivas a través de
acceso a financiamiento formal. </t>
  </si>
  <si>
    <t>Cantidad de ferias realizadas</t>
  </si>
  <si>
    <t>Cantidad de ferias realizadas / sobre cantidad de ferias programadas</t>
  </si>
  <si>
    <t># puestos establecidos para la comunidad Rrom en las ferias.</t>
  </si>
  <si>
    <t>Meta de Gestión</t>
  </si>
  <si>
    <t>Recursos de Funcionamiento</t>
  </si>
  <si>
    <t># cupos asignados para la comunidad Rrom en los mercados campesinos.</t>
  </si>
  <si>
    <t xml:space="preserve">#  actores participando pertenecientes a la comunidad Rrom en los mercados campesinos. </t>
  </si>
  <si>
    <t>Elevar la eficiencia de los mercados de la ciudad</t>
  </si>
  <si>
    <t>169_ Mejoramiento de la eficiencia del Sistema de Abastecimiento y Seguridad Alimentaria</t>
  </si>
  <si>
    <t>Mejoramiento de la eficiencia del sistema de abastecimiento y seguridad alimentaria de Bogota</t>
  </si>
  <si>
    <t>Vincular 800 actores del Sistema de Abastecimiento Alimentario de Bogotá a procesos de mejora compercial y/o empresarial</t>
  </si>
  <si>
    <t>_Eje_de_Género_y_Generaciones</t>
  </si>
  <si>
    <t>_Eje_Goce_Disfrute_de_Derechos_Adecuación_Institucional_y_Participación</t>
  </si>
  <si>
    <t>Promoción y realización de eventos conmemorativos dirigidos a Mujeres Gitanas/Romque contribuyan a la visibilización de los intereses necesidades y propuestas de las mujeres gitanas</t>
  </si>
  <si>
    <t xml:space="preserve">Realizar eventos de conmemoración del día de la mujer Gitana. </t>
  </si>
  <si>
    <t xml:space="preserve">Realizar una campaña ciudadana en contra de la discriminación y el racismo para el pueblo gitano desde la cosmovisión </t>
  </si>
  <si>
    <t xml:space="preserve">Diseñar e implementar una estrategia de comunicación  ciudadana en contra de la discriminación y el racismo para el pueblo gitano desde la cosmovisión </t>
  </si>
  <si>
    <t>Apoyo a dos (2) iniciativas ciudadanas para la protección de DDHH</t>
  </si>
  <si>
    <t xml:space="preserve">Apoyar (2) dos iniciativas ciudadanas gitanas en el marco de la convocatoria sobre la protección de los Derechos Humanos </t>
  </si>
  <si>
    <t>Formar en derechos humanos al 100% de personas del pueblo Rrom interesadas.</t>
  </si>
  <si>
    <t>_Sector_Mujer</t>
  </si>
  <si>
    <t>Secretaría de la Mujer</t>
  </si>
  <si>
    <t>3169001 Ext 1019</t>
  </si>
  <si>
    <t>ecastillo@sdmujer.gov.co</t>
  </si>
  <si>
    <t>Número de eventos anuales realizados para la conmemoración  de la mujer Gitana.</t>
  </si>
  <si>
    <t>Sumatoria de eventos anuales realizados de conmemoración del día de la mujer Gitana.</t>
  </si>
  <si>
    <t>_Sector_Gobierno</t>
  </si>
  <si>
    <t>Secretaría de Gobierno</t>
  </si>
  <si>
    <t>Subdirector de Asuntos ëtnicos</t>
  </si>
  <si>
    <t>3387000  Ext. 5191 - 5192</t>
  </si>
  <si>
    <t>eddy.bermudez@gobiernobogota.gov.co</t>
  </si>
  <si>
    <t>Porcentaje de diseño e implementación de la estrategia de comunicación  ciudadana en contra de la discriminación y el racismo</t>
  </si>
  <si>
    <t>Director de Convivencia y  Diálogo Social</t>
  </si>
  <si>
    <t xml:space="preserve"> 3387000 Ext. 5410 - 5411</t>
  </si>
  <si>
    <t>alvaro.vargas@gobiernobogota.gov.co</t>
  </si>
  <si>
    <t>Número de Iniciativas ciudadanas gitanas apoyadas en el marco de la convocatoria</t>
  </si>
  <si>
    <t>Sumatoria de  iniciativas ciudadanas gitanas apoyadas en el marco de la convocatoria</t>
  </si>
  <si>
    <t>Director de Derechos Humanos</t>
  </si>
  <si>
    <t>3387000 Ext. 5410 - 5411</t>
  </si>
  <si>
    <t>cristian.pulido@gobiernobogota.gov.co</t>
  </si>
  <si>
    <t>Porcentaje de personas Rrom certificadas, promocionadas y sensibilizadas en derechos humanos para la paz y la reconciliación.</t>
  </si>
  <si>
    <t>(Sumatoria de personas de la población Rrom, promocionadas y sensibilizadas en derechos humanos para la paz y la reconciliación / Sumatoria de personas de la población Rrom que solicitaron la formación)*100</t>
  </si>
  <si>
    <t xml:space="preserve">Diseñar e implementar estrategia integral contra la discriminación racial con alcance distrital y local, en la que se articulen actividades pedagógicas y de comunicación, desde la garantía del derecho a la participación
</t>
  </si>
  <si>
    <t>Fortalecimiento de Capacidades Organizativas y de incidencia de comunidad gitana</t>
  </si>
  <si>
    <t xml:space="preserve">Desarrollo de procesos de formación para el reconocimiento, intercambio y cualificación de saberes gitanos
</t>
  </si>
  <si>
    <t xml:space="preserve">Desarrollar procesos de formación para el reconocimiento, intercambio  y cualificación  de saberes gitanos </t>
  </si>
  <si>
    <t>Apoyo técnico y financiero para el desarrollo de iniciativas que articulen acciones para el empoderamiento gitano y la reducción de discriminación (Convocatorias Bogotá Líder y 1 + 1 Todos / 1+1 Todas con Enfoque diferencial)</t>
  </si>
  <si>
    <t>Apoyar técnica y financieramente el desarrollo de iniciativas que articulen acciones para el empoderamiento indígena y la reducción de discriminación (Convocatorias Bogotá Líder y 1 + 1 Todos / 1+1 Todas con Enfoque diferencial)</t>
  </si>
  <si>
    <t xml:space="preserve">Apoyo Técnico y Financiero a Encuentro cultural Gitano como escenario de participación, integración e intercambio cultural
</t>
  </si>
  <si>
    <t xml:space="preserve">Apoyar técnica y financieramente el Encuentro cultural Gitano como escenario de participación, integración e intercambio cultural.
</t>
  </si>
  <si>
    <t>Instituto Distrital de la Participación y Acción Comunal - IDPAC</t>
  </si>
  <si>
    <t>Maria Angelica Rios</t>
  </si>
  <si>
    <t>mrios@participacionbogota.gov.co</t>
  </si>
  <si>
    <t xml:space="preserve">
No. de participantes en sensibilización ciudadana </t>
  </si>
  <si>
    <t>Organizaciones fortalecidas en capacidades organizativas y de incidencia.</t>
  </si>
  <si>
    <t>No. de organizaciones fortalecidas en capacidades organizativas y de incidencia.</t>
  </si>
  <si>
    <t>Ivomne Carina Forero Bejarano</t>
  </si>
  <si>
    <t>iforero@participacionbogota.gov.co</t>
  </si>
  <si>
    <t>Procesos de formación</t>
  </si>
  <si>
    <t xml:space="preserve">No. de Procesos en formación realizados. </t>
  </si>
  <si>
    <t>Ruben Dario Gonzalez Hernandez</t>
  </si>
  <si>
    <t>rgonzalez@participacionbogota.gov.co</t>
  </si>
  <si>
    <t xml:space="preserve">Procesos apoyados técnica y financieramente
</t>
  </si>
  <si>
    <t xml:space="preserve">
No. de procesos apoyados técnica y financieramente
</t>
  </si>
  <si>
    <t xml:space="preserve">
2
</t>
  </si>
  <si>
    <t>Javier Palacios Torres</t>
  </si>
  <si>
    <t>jpalacios@participacionbogota.gov.co</t>
  </si>
  <si>
    <t>Participantes en proceso de apoyo técnico y financiero alEncuentro Cultural Gitano</t>
  </si>
  <si>
    <t>No. Personas participantes en el Encuentro Cultural Gitano</t>
  </si>
  <si>
    <t>_07_Eje_transversal_Gobierno_Legítimo_fortalecimiento_local_y_eficiencia</t>
  </si>
  <si>
    <t>_45_Gobernanza_e_influencia_local_regional_e_internacional</t>
  </si>
  <si>
    <t>196 - Fortalecimiento local, gobernabilidad, gobernanza y participación ciudadana</t>
  </si>
  <si>
    <t xml:space="preserve">1089
</t>
  </si>
  <si>
    <t xml:space="preserve">
Promoción para la participación incidente en el distrito capital.
</t>
  </si>
  <si>
    <t xml:space="preserve">Fortalecimiento a las organizaciones para la participación incidente en la ciudad.
</t>
  </si>
  <si>
    <t xml:space="preserve">Fortalecer 150 organizaciones étnicas en espacios y procesos de participación
</t>
  </si>
  <si>
    <t>Formación para una participación ciudadana incidente en los asuntos públicos de la ciudad</t>
  </si>
  <si>
    <t xml:space="preserve">
1089</t>
  </si>
  <si>
    <t xml:space="preserve">
Promoción para una participación incidente en el Distrito Capital.</t>
  </si>
  <si>
    <t xml:space="preserve">
.Desarrollar 30 obras bajo la metodología Uno + Uno = Todos, Una + Una = Todas, desarrolladas y entregadas a la comunidad</t>
  </si>
  <si>
    <t xml:space="preserve">Fortalecimiento a las organizaciones para la participación incidente en la ciudad. </t>
  </si>
  <si>
    <t>Fortalecer 150 organizaciones étnicas en espacios y procesos de participación</t>
  </si>
  <si>
    <t>Gestionar con la SED, el proceso de educación flexible para niñas y adolescentes  Rrom con enfoque diferencial gitano. </t>
  </si>
  <si>
    <t>Garantizar el 100% de la vinculación de niñas y adolescentes de pertenencia etnica Rrom que lo soliciten, a través del proceso de educación flexible de la SED</t>
  </si>
  <si>
    <t>Rose Hernàndez</t>
  </si>
  <si>
    <t>rhernandez@sdmujer.gov.co</t>
  </si>
  <si>
    <t>Porcentaje de niñas y adolescentes vinculadas al proceso educativo flexible concertado</t>
  </si>
  <si>
    <t>(Sumatoria de las niñas y adolescentes vinculadas al proceso educativo flexible concertado / Sumatoria d elas niñas y adolescentes que solicitaron vinculación al proceso de educación flexible.) *100</t>
  </si>
  <si>
    <t>Mujeres Protagonistas, Activas y Empoderadas en el Cierre de Brechas de GÉnero</t>
  </si>
  <si>
    <t>129 Mujeres Protagonistas, activas y empoderadas</t>
  </si>
  <si>
    <t>Acciones con enfoque diferencial para el cierre de brechas de género</t>
  </si>
  <si>
    <t>Implementar 5 acciones afirmativas que contribuyan al reconocimiento y garantía de los derechos de las mujeres desde las diferencias y diversidad que las constituyen</t>
  </si>
  <si>
    <t>_22_Bogotá_vive_los_derechos_humanos</t>
  </si>
  <si>
    <t>_152_Promoción_protección_y_garantía_de_derechos_humanos</t>
  </si>
  <si>
    <t>1131
1128</t>
  </si>
  <si>
    <t xml:space="preserve">Construcción de Una Bogotá que Vive los Derechos Humanos
Funcionamiento (Impresos y Publicaciones)
</t>
  </si>
  <si>
    <t>Implementar el 100% de las actividadades de la SDG correspondientes a los planes de acciones afirmativas para grupos étnicos del distrito</t>
  </si>
  <si>
    <t>Construcción de Una Bogotá que Vive los Derechos Humanos</t>
  </si>
  <si>
    <t>Implementar 80 Iniciativas locales formuladas por grupos sociales de la Red Distrital de Derechos Humanos para la prevención o protección de derechos en sus territorios.</t>
  </si>
  <si>
    <t>Resultado indicador año 2018</t>
  </si>
  <si>
    <t xml:space="preserve">
$22.717.765.000</t>
  </si>
  <si>
    <t>2.4</t>
  </si>
  <si>
    <t>9.1</t>
  </si>
  <si>
    <t>2.5</t>
  </si>
  <si>
    <t>1.5</t>
  </si>
  <si>
    <t>1.10</t>
  </si>
  <si>
    <t>1.7</t>
  </si>
  <si>
    <t>1.8</t>
  </si>
  <si>
    <t>6.1</t>
  </si>
  <si>
    <t>2.1</t>
  </si>
  <si>
    <t>2.2</t>
  </si>
  <si>
    <t>2.3</t>
  </si>
  <si>
    <t>2.6</t>
  </si>
  <si>
    <t>9.2</t>
  </si>
  <si>
    <t>9.3</t>
  </si>
  <si>
    <t>9.4</t>
  </si>
  <si>
    <t>9.5</t>
  </si>
  <si>
    <t>Participantes de procesos de sensibilización ciudadana</t>
  </si>
  <si>
    <t xml:space="preserve">Lograr 28.956,208 impactos ciudadanos a través de los medios de comunicación con las que cuenta el IDPAC (Redes Sociales, Emisoras, Páginas Web, otros.)
</t>
  </si>
  <si>
    <t>Formar 42,000 ciudadanos en los procesos de participación</t>
  </si>
  <si>
    <t>Realizar el 100% de seguimiento a la gestión de instrumentos de financiación</t>
  </si>
  <si>
    <t>Acompañar 4000 hogares víctimas del conflicto residentes en Bogotá en la</t>
  </si>
  <si>
    <t>Participar 1,125,000 ciudadanos en acciones de educación ambiental.</t>
  </si>
  <si>
    <t>3.1</t>
  </si>
  <si>
    <t>3.2</t>
  </si>
  <si>
    <t>3.3</t>
  </si>
  <si>
    <t>3.4</t>
  </si>
  <si>
    <t>4.1</t>
  </si>
  <si>
    <t>4.2</t>
  </si>
  <si>
    <t>4.3</t>
  </si>
  <si>
    <t>4.4</t>
  </si>
  <si>
    <t>4.5</t>
  </si>
  <si>
    <t>4.6</t>
  </si>
  <si>
    <t>5.1</t>
  </si>
  <si>
    <t>5.2</t>
  </si>
  <si>
    <t>5.3</t>
  </si>
  <si>
    <t>5.4</t>
  </si>
  <si>
    <t>5.5</t>
  </si>
  <si>
    <t>8.1</t>
  </si>
  <si>
    <t>4.7</t>
  </si>
  <si>
    <t>1.1</t>
  </si>
  <si>
    <t>1.2</t>
  </si>
  <si>
    <t>1.3</t>
  </si>
  <si>
    <t>1.4</t>
  </si>
  <si>
    <t>1.6</t>
  </si>
  <si>
    <t>1.9</t>
  </si>
  <si>
    <r>
      <t xml:space="preserve">Meta del Proyecto
</t>
    </r>
    <r>
      <rPr>
        <sz val="10"/>
        <rFont val="Calibri Light"/>
        <family val="2"/>
        <scheme val="major"/>
      </rPr>
      <t>(en la que está inmersa la acción)</t>
    </r>
  </si>
  <si>
    <t>4.8</t>
  </si>
  <si>
    <t>7.1</t>
  </si>
  <si>
    <t>7.2</t>
  </si>
  <si>
    <t>Presupuesto programado para la meta del proyecto en el cuatrienio</t>
  </si>
  <si>
    <t>Porcentaje del presupuesto programado para las acciones en el cuatrienio
(0 a 100)</t>
  </si>
  <si>
    <t>Presupuesto ejecutado acumulado para la acción</t>
  </si>
  <si>
    <t>No.</t>
  </si>
  <si>
    <t xml:space="preserve">Acción asociada a la cobertura en la franja noticiosa de Canal Capital. </t>
  </si>
  <si>
    <t xml:space="preserve">Se incluirán dos (2) iniciativas artísticas en música y danza Gitana en el marco del Convenio IDARTES - UN. Se ha realizado  previamente dos (2) reuniones con cada forma organizativa de tal manera que se precise la distribución equitativa de los recursos y la solicitud de actividades de acuerdo con la misionalidad del Instituto en materia de las prácticas artísticas. La ejecución de recursos se realiza en el segundo semestre. </t>
  </si>
  <si>
    <t>Por definir</t>
  </si>
  <si>
    <t xml:space="preserve">Meta de gestión de la SDCRD. </t>
  </si>
  <si>
    <t>Presentación e implementación de los PIAA en las alcaldías locales de San Cristóbal, Usaquén, Bosa, Puente Aranda, Kennedy, Antonio Nariño, Teusaquillo, Fontibón y Santa fe.</t>
  </si>
  <si>
    <t>1.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</si>
  <si>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La Escuela de Participación del Instituto Distrital de la Participación y Acción Comunal-IDPAC, como parte de la Subdirección de Promoción de la Participación, es la encargada de desarrollar procesos de formación para fortalecer las competencias ciudadanas para la participación.
Los procesos de formación desarrollados por la Escuela tienen como objetivo brindar herramientas a la ciudadanía para participar, organizarse, interactuar con el Estado y con lo público, y fortalecer sus capacidades para desarrollar acciones orientadas al beneficio de las comunidades, los barrios y las localidades. Para los procesos de formación articulados conjuntamente entre la Gerencia Escuela de la Participación y Gerencia de Etnias de IDPAC, sobresalen para el semestre las líneas de formación en; “Formación en participación a través de las Tecnologías de la información y las comunicaciones -TICs” adelantados en las localidades de Puente Aranda y Kennedy.
</t>
  </si>
  <si>
    <t>Bogotá Líder es una de las estrategias insignia de la Administración de Enrique Peñalosa, que en cabeza del Instituto de la Participación y Acción Comunal - IDPAC, busca fortalecer proyectos de las organizaciones sociales juveniles que incluye las étnicas del Distrito Capital, orientados a trabajar en beneficio de las comunidades, a través de reconocimientos y/o estímulos para contribuir a la transformación positiva de realidades sociales, al fortalecimiento de organizaciones de la sociedad civil y a la consolidación de la convivencia y la diversidad como ejes de paz y de la vida en comunidad. Las organizaciones juveniles étnicas beneficiarias de este estímulo, recibirán elementos para el
fortalecimiento de su proyecto, hasta por un monto de cinco millones de pesos moneda corriente ($5.000.000), también tendrán la posibilidad de un Intercambio de Experiencias: El líder delegado por la organización social juvenil, realizará una inmersión o intercambio pedagógico en ciudades de Iberoamérica (previamente seleccionadas) con instituciones públicas, educativas y organizaciones sociales juveniles. La duración del intercambio será de 8 a 10 días calendario. Este proceso incluye uno o varios de los siguientes componentes: actividades cortas de formación, intercambio de metodologías y buenas prácticas, conocimiento de programas y políticas públicas, generación de redes juveniles, fortalecimiento de las agendas y visibilización internacional de la organización. Ninguna. DEntro de esta iniciativa las organizaciones gitanas se abstuvieron de participar por haber ganado en la vigencia 2018.</t>
  </si>
  <si>
    <t>1. Las organizaciones sociales Gitanas participantes en la vigencia 2018 por criterior técnicos de la iniciativa no pueden participar en la vigencia 2019.
2. Los recursos registrados en la columna AJ - Presupuesto programado para la meta del proyecto, corresponden a los registrados en SEGPLAN a corte de Diciembre 31 de 2018 y del total de la meta, mas no para el cumplimiento específico de la Acción registrada.</t>
  </si>
  <si>
    <t>Acción Afirmativa en etapa de concertación, dicha acción esta programada para desarrollarse en el segundo semestre del año 2019.</t>
  </si>
  <si>
    <t>1. En fase de implementación y consolidación la propuesta presentada por parte de las dos (2) organizaciones gitanas de la ciudad.
2.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</si>
  <si>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NO CUENTA CON PRESUPUESTO ESPECÍFICO Presupuesto general para atender a toda la población. Depende de la demanda.
El puntaje adicional queda establecido en el Reglamento Operativo del PIVE (Resolución 396 de 2017)
El aporte de la administración Disitrial se hogares beneficiarios, se reigirá de acuerdo con el artículo 26 del Decreto 623 de 2016, de la siguiente manera: El aporte para la financiación, adquisición, generación y/o habilitación de suelo urbanizado, para el desarrollo de proyectos de vivienda de interés prioritario en el esquema de vivienda nueva del Programa Integral de Vivienda Efectiva, ascenderá hasta treinta y cinco (35) salarios mínimos legales mensuales vigentes y dependerá del nivel de ingresos del hogar postulante.
* El presupuesto programado se encuentra a corte 21 de septiembre.  </t>
  </si>
  <si>
    <t>Se ha realizado acompañamiento a 17 hogares, en los cuales, se les han socializado los diferentes programas a los cuales pueden acceder de acuerdo con las condiciones del hogar y los requisitos establecidos para tal fin. De acuerdo con lo anterior, los hogares deberán realizar los trámites ante las entidades pertinentes de acuerdo al programa que se adecue más a sus necesidades. Sin embargo, ningún hogar se encuentra registrado ante la SDHT para su priorización. Sin perjuciio de lo anterior se han venido adelantando gestiones para articular la oferta nacional con la distrital en el marco de la atención a las comunidades gitanas.  
Se cuenta con una referente que ha logrado realizar seguimiento personalizado a los hogares de la comunidad</t>
  </si>
  <si>
    <t xml:space="preserve">Teniendo en cuenta el proceso de validacion de condiciones de la poblacion Rrom o Gitana , y entrandoen vigencia la resolucion 0825/2018 "Por la cual se adoptan los criterios  de focalización, priorización, ingreso, egreso, y restrincciones para el acceso a los servicios sociales y apoyos de la Sectetaría Distrital de Integración Social"   se focalizó al 100% de la poblacion Gitana remitida por el representante Legal de la organización ProRom.  con corte a 30 noviembre del 2019 se  encuentran en estado En Atencion 11 familias Gitanas de la Kumapia Prorron con los cuales se han desarrollado acciones en el marco del cumplimiento de la accion afirmativa. 
Se cuenta con una Ruta de trabajo elaborada, la cual  se encuentra en ejecución.  En diálogos con la Kumpania la SDIS apertura 30 Bonos Canjeables por Alimentos a las familias referenciadas por la Organización y que se encuentren bajo cumplimiento de la resolución 0825/2018. con corte a 28 de junio del 2019 se encuentran en estado En Atención 11 Familias las de las cuales 8 corresponden al nuevo proceso de focalización que se está adelantando con la Kumpania ProRom. Cabe resaltar que una particularidad de la población Gitana es convivir varias familias en una misma residencia, por lo cual dentro del ejercicio de diligenciamiento y en entrevista con los potenciales beneficiarios, estos refirieron que todos comían de la misma olla, por lo cual se unificaron familias en un solo bono, debido a la cantidad de personas los 8 Bonos se encuentran así 3 tipo B y 5 tipo C.  </t>
  </si>
  <si>
    <t xml:space="preserve">Teniendo en cuenta el proceso desarrollado con la población Rrom o Gitana, en la ruta de trabajo implementada y una vez determinado y finalizado el proceso de validación de condiciones y cumplimiento de criterios se han asignado en el marco de los servicios de seguridad alimentaria de la SDIS al corte del perido reportado , 11 Bonos Canjeables por alimento.  Se hace necesario Precisar que hasta el mes de octubre del 2019 la organizacion Union Romani allego a la SDIS los listados censales de su población, sinedo este un comprimiso adquirido por parte de la Kumpania desde el inicio de la implementacion de las acciones afirmativas con el pueblo Gitano. 
</t>
  </si>
  <si>
    <t xml:space="preserve">N.D. </t>
  </si>
  <si>
    <t>1. Como resultado de la participación de las organizaciones sociales Rrom o Gitanas en la convocatoria de Bogotá Líder, se contó con la participación de una (1) de ellas.
2. En relación a la convocatoria 1 + 1 Todos / 1+1 Todas con Enfoque diferencial se encuentran en proceso dos (2) organizaciones Rrom o Gitanas.</t>
  </si>
  <si>
    <t xml:space="preserve">
1- Los recursos registrados en la columna AJ - Presupuesto programado para la meta del proyecto, corresponden a los registrados en SEGPLAN a corte de Diciembre 31 de 2018 y del total de la meta, mas no para el cumplimiento específico de la Acción registrada.</t>
  </si>
  <si>
    <t>Meta alcanzada al 100%.</t>
  </si>
  <si>
    <t xml:space="preserve">1- Los recursos registrados en la columna AJ - Presupuesto programado para la meta del proyecto, corresponden a los registrados en SEGPLAN a corte de Diciembre 31 de 2018 y del total de la meta, mas no para el cumplimiento específico de la Acción registrada.
</t>
  </si>
  <si>
    <t>El segundo día de festival Jazz al parque, cubrimiento realizado por Canal Capital de las agrupaciónes de Hungría, Romengo y Monika Lakatos</t>
  </si>
  <si>
    <t>Carolina Fernández, Subdirectora de Protección e Intervención del Patrimonio, IDPC</t>
  </si>
  <si>
    <t>carolina.fernandez@idpc.gov.co / / enlaces participación ciudadana: l.quintanilla@idpc.gov.co, laura.zimmermann@idpc.gov.co, jose.ramirez@idpc.gov.co</t>
  </si>
  <si>
    <t>Teniendo en cuenta que las competencias del Instituto no están orientadas a apoyar el diseño e implementación de un estudio con estas características, y a partir del acuerdo realizado en el 2018  con la SDCRD para el avance en esta acción, es la Dirección de Arte, Cultura y Patrimonio de la Subdirección de Infraestructura Cultural, quien está a cargo de la consolidación de este documento.</t>
  </si>
  <si>
    <t>El proyecto 1114 - Intervención y Conservación de los Bienes Mueles e Inmuebles en Sectores de Interés Cultural del Distrito Capital, tiene por objetivo: "Avanzar en la recuperación, conservación y protección de los bienes muebles e inmuebles que constituyen el patrimonio cultural construido de Bogotá, para su promoción y disfrute por parte de la ciudadanía".
Bajo este objetivo el IDPC no tiene la competencia para adelantar un estudio con las características requeridas, por esta razón, se acordó con la SDCRD que su elaboración estaría a cargo de la Dirección de Arte, Cultura y Patrimonio, Subdirección de infraestructura cultural.</t>
  </si>
  <si>
    <t>Desistimiento de ejecución de las acciones acordadas con el sector cultura, recreación y deporte por parte de las organizaciones gitanas, Prorrom y Unión Romaní, en el marco de la celebración del Día Mundial del Pueblo Gitano. El sector cumplió con los acuerdos establecidos y con la plena garantía para el desarrollo de las actividades que se fundamentaron en la visibilización de las expresiones artístico culturales gitanas en el escenario del teatro Jorge Eliécer Gaitán y la Feria del Libro, como también, del pago correspondiente a las agrupaciones artísticas que se presentaran en esos espacios.</t>
  </si>
  <si>
    <t>El apoyo financiero se brindó a los espacios comunitarios donde se llevaron a cabo las presentaciones artísticas gitanas en el mes de abril y mayo.</t>
  </si>
  <si>
    <t xml:space="preserve">Meta de gestión de la SCRD. </t>
  </si>
  <si>
    <t>La acción se desarrolló el día 22 de noviembre de 2019, en el auditorio Otto de Greiff, actividad que fue coordinada con la Orquesta Filarmónica de Bogotá - OFB.</t>
  </si>
  <si>
    <t>La actividad se desarrolló en medio de dificultades debido al paro convocado para este día. Sin embargo, los invitados especiales de las comunidades étnicas llegaron al evento en el que se compartieron experiencias y se brindaron propuestas de articulación y networking entre los asistentes.</t>
  </si>
  <si>
    <t>La actividad será desarrollada durante lo corrido el primer semestre de 2020, teniendo en cuenta que se realizaron cambios a nivel de las instancias distritales de la comunidad.</t>
  </si>
  <si>
    <t>Meta de gestión de la SCRD. No se cuentan con recursos para esta acción. Durante el segundo semestre de 2019, se avanzó en la concertación de la estrategia que apunta a la realización de un video y el diligenciamiento de un formulario que los representantes del pueblo gitano que hacen parte del Consejo de Cultura de Grupos Étnicos, allegaron al área de comunicaciones de la entidad, el cual describía las temáticas, espacios y fechas para grabación. Por lo tanto, se plantea como fecha de inicio de estas propuestas finales de enero y comienzo de febrero de 2020.</t>
  </si>
  <si>
    <t>Esta acción no se encuentra en la matriz reportada por la Secretaria de Cultura</t>
  </si>
  <si>
    <t xml:space="preserve">Para este trimestre, el enlace gitano apoyo las jornadas de activación de la campaña RacisNO participando en la jornada de sensibilización realizada en el Estadio el Campín y eventos de amplia conglomeración, en los cuales se han identificado casos de discriminación hacia los grupos étnicos. 
El primero de éstos se llevó a cabo en la Zona Rosa de Bogotá- Bar Denwob. El segundo, se desarrolló en el marco de la Conmemoración del Día de la Tierra celebrado en el Colegio Abraham Lincoln, sensibilización de la estrategia contra la discriminación y el racismo “RacisNo” a estudiantes y profesores de la institución. Logrando como resultado 11 personas entre estudiantes y profesores sensibilizados con la estrategia RacisNO.  
Igualmente, se realizaron dos activacione en el marco del evento de Jorge Barón realizada en la Plaza de Bolívar y en el marco del partido de fútbol -Santafé vs Millonarios-. En este mismo sentido, se proyectaron piezas comunicativas alusivas a la Campaña en las pantallas del estadio El Campín. 
Se realizó sensibilización a estudiantes de la Universidad Iberoamericana, no solo dando a conocer la campaña sino fortaleciendo sus capacidades en enfoque diferencial étnico gitano, para propiciar escenarios libres de discriminación racial, se sensibilizaron a 8 estudiantes de ellos 7 mujeres y 1 hombre. 
También se replantea la participación efectiva del pueblo Rrom, toda vez que la kumpania solicita, se tenga en cuenta personas Rrom para el rodaje del video y de este modo sea visible con miembros de este pueblo, lo cual permite con la grabación del video clip llevar un mensaje al respecto y además busca reducir la discriminación racial en Bogotá, llevando un mensaje a la ciudadanía sobre la importancia de valorar la diversidad étnica y cultural.  Se planea para el mes de noviembre la realización del video clip.
De acuerdo con esto, se desarrollaron dos espacios de acompañamiento técnico en el marco del seguimiento a las acciones afirmativas concertadas entre la Kumpania del Pueblo Rrom y el Sector Gobierno, con el fin de avanzar en el cumplimiento de los compromisos adquiridos en el Segundo Encuentro Distrital del Pueblo Rrom para la implementación efectiva de la acción afirmativa correspondiente a la Campaña contra la Discriminación Racial- RacisNo. 
</t>
  </si>
  <si>
    <t xml:space="preserve">A través de la Dirección de Diálogo social se coordina el proceso de FORMACIÓN, INICIATIVAS CIUDADANAS E INTEGRACIÓN DE MOVIMIENTOS O GRUPOS SOCIALES A LA RED DISTRITAL DE DERECHOS HUMANOS, DIÁLOGO Y CONVIVENCIA -  CONVENIO DE ASOCIACIÓN 781 de 2019 . De esta manera se realizó la Convocatoria de Iniciativas Ciudadanas, por medio de la cual se busca proteger y garantizar los Derechos Humanos en las localidades y los grupos étnicos, con miras a lograr desarrollo social y a la inclusión.  Las iniciativas estaban enfocadas en fortalecimiento de los procesos juveniles y el aprovechamiento del espacio público.  Las  organizaciones recibirán  recursos por un valor de hasta 10 millones de pesos para la ejecución de las iniciativas. Como apoyo a la implementación y seguimiento de las acciones afirmativas del sector gobierno, en reunión con la Dirección de Convivencia y Diálogo Social se revisó el documento de términos y condiciones para el concurso de las iniciativas ciudadanas, en este se hicieron aportes para ajustar el documento según las características de la comunidad teniendo en cuenta que la implementación de las iniciativas responde a una acción afirmativa del sector para los grupos étnicos. Posteriormente, se dio apertura a la convocatoria para la presentación de las propuestas de iniciativas ciudadanas, desde abril hasta el 17 de mayo de 2019. Posteriormente, se dio inicio a la etapa de verificación documental aportada por cada Organización, esto contemplaba que se encuentrara completa y contara con los requisitos de participación establecidos en la convocatoria.  </t>
  </si>
  <si>
    <t>En el marco del Programa Distrital de Educación en Derechos Humanos para la Paz y la Reconciliación. Para el año 2019 se ha realizado formación en enfoque diferencial étnico del pueblo Rrom con énfasis en derechos humanos, con funcionarios y servidores públicos del distrito, a estudiantes de universidades, en las localidades de Chapinero, Puente Aranda, Kennedy, Santa Fe, La Candelaria y Engativá. Finalmente, se destaca la realización de tres talleres de formación enfocados en las características socioculturales del pueblo Rrom, dirigidos a estudiantes de la Universidad Iberoamericana, la Universidad Distrital Francisco José de Caldas y funcionarios(as) de la Secretaría Distrital del Hábitat, beneficiando a un total de 195 personas 
	Desde la referente gitana se apoyó en la formulación e implementación de proyectos de oferta distrital como en los sectores de cultura, mujer, iniciativas ciudadanas desde gobierno; en la instancia nacional, en la formulación de los proyectos territorios étnicos con bienestar donde el pueblo Rrom viene participando desde el año 2017 a la fecha.
	Para el 2019, se participó por primera vez en el campeonato interétnico, el cual fue importante para conocerse entre los diferentes pueblos y así competir sanamente desde los mismos miembros de los grupos étnicos.</t>
  </si>
  <si>
    <t>(Sumatoria de fases o actividades ejecutadas del diseño y la implementación de estrategias de participación con la población Rrom o Gitano/sumatoria de fases o actividades programadas del diseño y la implementación de estrategias de participación con la población Rrom o Gitano)*100
Fase 1: a 2017 Diseño de acciones y procesos de participación social en salud en la red sur occidente que faciliten el fortalecimiento de la comunidad Gitana a fin de contribuir  al mejoramiento de su calidad de vida y salud = 25 % 
Fase 2: a 2018 Culminar el diseño y avanzar en la Implementación de acciones y procesos de participación social en salud en la red sur occidente que faciliten el fortalecimiento de la comunidad Gitana  a fin de contribuir  al mejoramiento de su calidad de vida y salud =  25% 
Fase 3: a 2019 Implementación de acciones y procesos de participación social en salud en la red sur occidente que faciliten el fortalecimiento de la comunidad Gitana  a fin de contribuir  al mejoramiento de su calidad de vida y salud = 25%
Fase 4:  a 2020 Implementación de acciones y procesos de participación social en salud en la red sur occidente que faciliten el fortalecimiento de la comunidad Gitana  a fin de contribuir  al mejoramiento de su calidad de vida y salud = 
25%</t>
  </si>
  <si>
    <t>(Sumatoria de fases o actividades ejecutadas del análisis de condiciones de vida y enfermedad de la Gitana en Bogotá/sumatoria de fases o actividades programadas)*100
Fase  1:  A 2017 definición de la metodología para el análisis que permita evidenciar la situación de salud de la población Gitana en Bogotá. = 10%
Fase 2: a 2018 Culminar la definición de la metodología y dar inicio al desarrollo del  análisis de condiciones de vida, salud y enfermedad que permita evidenciar  la situación de salud de la población Gitana en Bogotá = 30
Fase 3: a 2019 avance en un 100% en el desarrollo del  análisis de condiciones de vida, salud y enfermedad que permita evidenciar  la situación de salud de la población Gitana en Bogotá. (inicialmente en medio magnético) = 30%
Fase 4: a 2020 actualización y publicación del análisis de condiciones de vida, salud y enfermedad  que  evidencie la situación de salud de la población Gitana  en Bogotá. = 30%</t>
  </si>
  <si>
    <t xml:space="preserve">Cupos asignados para  la participación de la comunidad Rrom en los mercados campesinos </t>
  </si>
  <si>
    <t>Año 2020</t>
  </si>
  <si>
    <t xml:space="preserve">Meta lograda 2020: 100%
En el marco del Convenio de Asociación Nº 1932 del 17 de abril de 2019 entre la Secretaría de Educación Distrital y la Corporación Infancia y Desarrollo, se realizó atención educativa de las mujeres jóvenes y adultas del pueblo Rrom a través del modelo educativo flexible, razón por la cual el 3 de febrero de 2020 se iniciaron las clases para un grupo de 19 estudiantes gitanas (16 de la Organización ProRrom y 3 de la Organización Unión Romaní)
De igual manera, el 4 de febrero de 2020 conforme a lo concertado con la Kumpania, se realizó la contratación de dos (2) sabedoras del pueblo Rrom, una por cada Organización (ProRrom y Unión Romaní) mediante contrato de prestación de servicios con vigencia hasta el 30 de junio de 2020, fecha en la cual termina el mencionado convenio de asociación. 
Teniendo en cuenta la emergencia sanitaria presentada por COVID -19, a partir del 16 de marzo de 2020, se dio inicio a la implementación de la estrategia “Aprende en Casa” lo que generó también la necesidad de realizar un ajuste a las Estrategias Educativas Flexibles, acudiendo al trabajo virtual como la herramienta principal para continuar con el proceso de enseñanza-aprendizaje a través de las siguientes actividades:
•	Guía Integradora semanal: Envío de una guía semanal con los cinco grupos de pensamiento a partir del contexto y dinámicas propias de la comunidad. 
•	Acompañamiento Videollamadas: Durante las guías se realizó mínimo 1 llamada explicativa
•	Acompañamiento Telefónico: Se realizaron mínimo dos llamadas por semana
•	Chat de WhatsApp: Acompañamiento diario, herramienta base de comunicación y trabajo de guías para quienes no pueden acceder a la plataforma o correo electrónico. 
•	Herramientas Audiovisuales: Uso de videos, imágenes, fotos, capturas de pantalla, canciones, juegos en línea, lectura de noticias y libros para facilitar el aprendizaje de los estudiantes. 
•	Plataforma Edmodo.com: Se trabajan las guías mediante la plataforma gratuita que permite el acompañamiento y evaluación de estas. 
Finalmente, las estrategias que se implementaron surgieron de un trabajo cooperativo y dialogo constante con las estudiantes, quienes hicieron propuestas de medios y formas para el diseño de las guías y la entrega las mismas. Es de resaltar que la atención efectiva de los estudiantes culminó el 30 de mayo de 2020, y luego de realizar las comisiones de evaluación, las 19 estudiantes gitanas fueron promovidas al ciclo siguiente. </t>
  </si>
  <si>
    <t>El presupuesto programado corresponde al presupuesto de la meta del proyecto de inversión del cuatrienio 2017-2020 registrado en SEGPLAN. 
No se tiene el presupuesto programado del cuatrienio específico para la acción para calcular el porcentaje.
El presupuesto programado del objeto de gasto "Implementar estrategias o modelos flexibles, presenciales o virtuales para la atención de población en extraedad, vulnerable y/o diversa" que incluye todas las poblaciones, es de $654.505.000. No se tiene presupuesto específico para grupos étnicos.  En este caso segun instrucciones de la SDP, el presupuesto ejecutado es NA (no aplica), y el porcentaje de presupuesto también es NA (no aplica).</t>
  </si>
  <si>
    <t xml:space="preserve">Meta lograda junio 2020: 100%
Para la vigencia 2020 a corte 30 de junio, se logró dar cumplimiento a satisfacción de esta acción afirmativa, en la cual se garantiza la atención educativa de los niños, niñas y adolescentes del pueblo Rrom en las diferentes modalidades de atención educativa concertadas con el pueblo Rrom.
Es preciso indicar que en el marco de la emergencia por Covid 19, en general, la mayoría de los y las estudiantes del pueblo Rrom, han continuado sus estudios a través de las herramientas virtuales sin que esto haya significado una barrera para avanzar en sus procesos académicos conforme a lo reportado principalmente por la Coordinación Académica del Gimnasio Psicopedagógico María Isabel, tanto a la SED como a la Kumpania. 
Lo anterior, dado que, desde las Instituciones Educativas, así como en el proceso de formación a través de Modelos Educativos Flexibles, la estrategia Aprende en Casa ha estado monitoreada, guiada y evaluada en forma permanente por los docentes y directivos docentes, servidores del nivel central de la SED, así como el acompañamiento de las familias, utilizando diferentes herramientas pedagógicas y tecnológicas. Para el Pueblo Gitano se ha realizado acompañamiento permanente, realizando reuniones de seguimiento con el Gimnasio María Isabel, y con las familias que presentan inconvenientes para acceder a la virtualidad con el fin de buscar alternativas de estudio. 
Adicionalmente, se ha garantizado la entrega del bono de alimentación escolar a los y las estudiantes gitanas para canjear en almacenes de cadena asignados por un valor de $50.000. Desde la Dirección de Cobertura se ha dado permanente apoyo en el proceso de inscripción de los estudiantes en la plataforma virtual del PAE, así como en la asignación de los bonos. 
La estrategia de Búsqueda Activa ha permitido la identificación de las personas del pueblo Rrom con necesidades y requerimientos de acceso al Sistema Educativo, garantizando y facilitando su acceso al mismo bajo un enfoque diferencial e intercultural en todos los niveles de escolaridad. En ese marco, a corte 30 de junio de 2020, en el Sistema Integrado de Matricula SIMAT se identifican 75 personas como parte del pueblo Rrom, incluyendo 12 estudiantes gitanos matriculados en Instituciones Educativas Distritales distintas al Gimnasio María Isabel o el grupo de Modelos Educativos Flexibles. </t>
  </si>
  <si>
    <t>El presupuesto programado corresponde al presupuesto de la meta del proyecto de inversión del cuatrienio 2017-2020 registrado en SEGPLAN. 
No se tiene el presupuesto programado del cuatrienio específico para la acción para calcular el porcentaje.
El presupuesto ejecutado del objeto de gasto "realizar búsqueda activa de población desescolarizada" que incluye todas las poblaciones, es de $534.080.286 año 2020. No se tiene presupuesto específico para grupos étnicos.  En este caso segun instrucciones de la SDP, el presupuesto ejecutado es NA (no aplica), y el porcentaje de presupuesto también es NA (no aplica).</t>
  </si>
  <si>
    <t>Meta lograda junio 2020: 80%
de Bogotá estableció la entrega de un kit escolar gratuito para los estudiantes matriculados en las Instituciones Educativas Oficiales del Distrito Capital, que por su condición socioeconómica o de vulnerabilidad lo requieran, la Dirección de Cobertura realizó la entrega de kits escolares a 44 estudiantes gitanos del Gimnasio Psicopedagógico María Isabel, el 13 de marzo de 2020. Dada la contingencia por la Pandemia del COVID 19, una vez se reanuden las actividades presenciales, se realizará la entrega de kits escolares para los 12 estudiantes gitanos que reportan en SIMAT previa certificación por parte de la Kumpania, matriculados en Instituciones Educativas diferentes al Gimnasio María Isabel.</t>
  </si>
  <si>
    <t>El presupuesto programado corresponde al presupuesto de la meta del proyecto de inversión del cuatrienio 2017-2020 registrado en SEGPLAN. 
El presupuesto programado para Kit escolar incluye todas las poblaciones. No se tiene presupuesto específico para grupos étnicos.  En este caso segun instrucciones de la SDP, el presupuesto ejecutado es NA (no aplica), y el porcentaje de presupuesto también es NA (no aplica).</t>
  </si>
  <si>
    <t xml:space="preserve">Durante el primer semestre de 2020 no se registran actividades en la presente acción afirmativa, Sin embargo, a la fecha se reporta el ingreso de los niños, niñas y adolescentes con pertenencia étnica del pueblo Gitano a la Institución Educativa Gimnasio Psicopedagógico María Isabel, con quienes se pretende avanzar durante el segundo semestre de 2020 en el proceso de construcción de la estrategia pedagógica para dicha comunidad.
Adicionalmente, la SED participó en dos sesiones del Consejo Consultivo del Pueblo Rrom; y se avanzó en el acompañamiento a 44 estudiantes del pueblo Rrom en una institución educativa, a través del con un apoyo cultural de este pueblo.
</t>
  </si>
  <si>
    <t>El presupuesto programado corresponde al presupuesto de la meta del proyecto de inversión del cuatrienio 2017-2020 registrado en SEGPLAN. 
No se ha ejecutado presupuesto para esta acción.</t>
  </si>
  <si>
    <t>En enero de 2020 se realiza la contratación de la referente gitana, quien fue seleccionada en 2019 en concertación con las autoridades del pueblo Rrom, , quien inició el proceso de acompañamiento de niños y niñas matriculadas en el Colegio Gimnasio María Isabel, haciendo seguimiento a la asistencia escolar y en aspectos académicos, así como el fortalecimiento de la cultura propia. Además, ha trabajado con la institución educativa en la adecuación del proceso escolar a los medios virtuales, dada la emergencia sanitaria por el COVID-19 decretada por los gobierno nacional y distrital.</t>
  </si>
  <si>
    <t xml:space="preserve">El presupuesto programado corresponde al presupuesto de la meta del proyecto de inversión del cuatrienio 2017-2020 registrado en SEGPLAN. 
</t>
  </si>
  <si>
    <t xml:space="preserve">La meta tiene fecha programada de finalización el 30 de mayo de 2020, sin embargo, por estar aún en proceso de convocatoria de las estrategias de educación Superior, se espera el cumplimiento de la meta para el segundo semestre, siempre y cuando la población cumpla con los requisitos solicitados en el reglamento, con los términos de la convocatoria, y aparezcan registrados en las bases de datos del Ministerio del Interior.
En los Fondos en los cuales se incluye la acción afirmativa se establecieron aumento en los puntajes diferenciales a los obtenidos dentro de los criterios de calificación a postulantes que manifiesten pertenecer al grupo étnico de la siguiente manera:
-Fondo Educación Superior para Todos: 15 Puntos.
-Fondo de Víctimas del Conflicto Armado en Colombia: 5 Puntos. 
De igual manera nos encontramos en el proceso de convocatoria pública del Fondo de Educación Superior para Todos “FEST”, cuyo proceso inicia desde el 18 de junio al 10 de julio de 2020, en donde se espera que el nivel de participación del grupo étnico aumente.  
La Dirección de Relaciones con los Sectores de Educación Superior y Educación para el Trabajo ha determinado que se asignará el puntaje adicional a los estudiantes que se encuentren registrados en la base de datos del Ministerio del Interior.
</t>
  </si>
  <si>
    <t xml:space="preserve">El presupuesto programado corresponde al presupuesto de la meta del proyecto de inversión del cuatrienio 2017-2020 registrado en SEGPLAN. </t>
  </si>
  <si>
    <t>La suspensión presupuestal, según circular conjunta distrital no. 001 del 17 de enero de 2020, las circunstancias del COVID – 19 y el proceso de armonización presupuestal 2020 – 2024 implicó que el convenio se apalzara para el segundo semestre y por tal motivo no se registra información en esta matriz.</t>
  </si>
  <si>
    <t>Se propone la realización de una actividad que promocione ambas iniciativas concertadas en plataforma o espacio virtual del IDARTES, teniendo en cuenta la imposibilidad de realizar la celebración del día internacional del pueblo gitano a causa del COVID - 19 con la participación de la comunidad. </t>
  </si>
  <si>
    <t xml:space="preserve">
Se cuenta con una Ruta de trabajo elaborada, la cual  se encuentra en ejecución.  En diálogos con la Kumpania la SDIS apertura 30 Bonos Canjeables por Alimentos a las familias referenciadas por la Organización y que se encuentren bajo cumplimiento de la resolución 0825/2018, para diciembre del 2019 se emite la circular 043/2019 la cual habilita el ingreso a focalización de la población Rrom a través de la certificación del ministerio del interior, lo cual permite que a corte de Marzo del 2020 se entregue el 100% de los bonos acordados. En articulación con la Kumpania de ha dado continuidad al proceso de focalización de las familias gitanas.
</t>
  </si>
  <si>
    <t xml:space="preserve">Se dara continuidad a los proceso de focalizacion de las familias Rrom/Gitanas remitidos por las dos organizaciones Union Romani y Prorrom de conformidad con lo expedido bajo la resolucion 0825/2018 y la circular 043/2019 por medio de la cual se adopta el certificado ante el Ministerio del Interior
</t>
  </si>
  <si>
    <t xml:space="preserve">Se contrato referente gitano en la Subsecretaría de Gestión Financiera de la SDHT, sin embargo, por inconvenientes en la ejecución del contrato se realizó una liquidación anticipada AÑO 2019.
</t>
  </si>
  <si>
    <t xml:space="preserve">*Presupuesto de la acción para 2018 $6,406,500
2019  $6,406,500
2020 $0
</t>
  </si>
  <si>
    <t>Se garatizó la continuidad y cobertura de la afiliación al régimen subsidiado a 156 personas pertenicientes al pueblo gitano, de las organización Pro Room y Rumaní. Es importante señalar que  son los representantes legales de las organizaciones la autoridad competente  para remitir el Listado Censal,  asi como las respectivas  novedades de nacimientos o actualización de datos.</t>
  </si>
  <si>
    <t>El presupuesto registrado en la columna de Presupuesto Programado para la Meta, corresponde a lo programado para vigencias 2017, 2018,2019 y 2020, para la acción específica.  En la columna de Porcentaje ejecutado de la Acción, se está registrando el porcentaje que se ha ejecutado hasta el momento a mayo 30 de 2020.
Meta constante - reporte por demanda según afiliación. Es importante señalar que la Dirección de Aseguramiento recibe y procesa el listado censal, las novedades reportadas y tramita las afiliaciones al régimen subsidiado de la población no asegurada enviada  periódicamente por la Kumpanias. No obstante no se puede procesar Listado Censal y las novedades, así mismo tramitar las afiliaciones  institucionales, si la autoridad competente no remite el Listado Censal, reporta novedades de nacimientos o actualiza datos.
La cifra señalada en el Presupuesto programado  y ejecutado corresponde al valor  estimado frente al número de afiliados Subsidiado BDUA - ADRES, corte a 31 de diciembre de cada vigencia, y el valor global de la UPC anual para régimen subsidiado establecido por el Ministerio de Salud y de la Protección Social. La liquidación presupuestal de la población se realiza mensualmente de acuerdo a lo establecido en la norma y por grupo etario.
Para el año 2017, el valor de la UPC fue de $ 801.788,4 y para diciembre la BDUA registró un total de 195 afiliados para un costo total estimado de $156,348,738
Para el año 2018, el valor de la UPC fue de $ 864,568,8 y para diciembre la BDUA registró un total de 211 afiliados para un costo total estimado de $ 182,424,016,8
Para el año 2019. el valor de la UPC fue de $ 905,425,20 ( Resolución 5858 de diciembre 26 2018), y para corte a Diciembre de la vigencia la BDUA reportó 176 afiliados para un costo total estimado de  $ 159,354,835,2. 
Para el año 2020 el valor de la UPC es de $ 953.956,80 (Resolución 3516 de 2019) y para corte a 31 de mayo de 2020 se reportaron 156 personas afiliadas al regimen subsidiado con un costo total estimado de $ 62,007,192
Es preciso aclarar que para el reporte presentado para el primer semestre de 2019, por error involuntario se realizó el calculo la ejecución con el valor de la UPC para doce meses ($905,425,20*236 afiliados a junio=$213,680,347,2  ), siendo correcto 6 meses  ($452.712,6*236 afiliados a junio=$ 106.840.173,6)</t>
  </si>
  <si>
    <t>En el mes de Febrero se realizó un espacio de diálogo y concertación con representantes de las organizaciones Gitanas, para dar continuidad a la implementación de las acciones de la estrategia de abordaje diferencial a familias gitanas con la subred Sur Occidente.
Sin embargo,  a partir del  Decreto 087 del 16 de marzo de 2020 “Por el cual se declara la calamidad pública con ocasión de la situación epidemiológica causada por el Coronavirus (COVID-19) en Bogotá”, el sector salud tuvo que  concentrar sus esfuerzos en las acciones de identificación, contención y mitigación, en concordancia al plan de emergencia y atención a la pandemia, lo cual implico proponer a las organizaciones los ajustes en actividades y productos de la estrategia, que implicaran acciones con el mismo equipo de seguimiento y acompañamiento.
Esta propuesta no fue aceptada por los representantes de las organizaciones Prorrom y Union Romani, por lo cual se acordó que si bien se tendría un equipo (enfermera, técnico en salud y dos gestoras comunitarias), estas darían respuesta a las acciones de atención diferencial en el marco de la contingencia COVID-19 y no en el reporte a esta acción afirmativa, es en este sentido que él % de avance en el indicador se reporta en cero (0).</t>
  </si>
  <si>
    <t>En el mes de Febrero se  logró concertar con los representantes y líderes de las organizaciones Gitanas  una metodología a desarrollar con la finalidad de ir avanzando en la implementación de esta acción afirmativa.
 El desarrollo metodológico obedece a espacios de diálogo y concertación previos con líderes, la intencionalidad de este proceso  es permitir que cada una de las acciones contempladas tenga de manera directa y relacionada la acción participativa.  
El documento se ha denominado estado del arte, se desarrollará en tres momentos: alistamiento, implementación y seguimiento/consolidación y, será construido con la inclusión de un equipo, de dos profesionales y un gestor comunitario. El documento contendrá cinco capítulos:   
1. Contexto Bogotá (Caracterización Poblacional)
2. Análisis de fuentes institucionales y comunitarias en Salud
3. Análisis de datos epidemiológicos, morbi – mortalidad
4. Plan de análisis 
5. Conclusiones y recomendaciones
Cada uno de los capítulos en mención, tendrán un lineamiento técnico donde se describirán las actividades y alcances a desarrollar. Este producto lo implementará la Subred Integrada de Servicios de Salud Sur Occidente, sin embargo, a partir del Decreto 087 del 16 de marzo de 2020 “Por el cual se declara la calamidad pública con ocasión de la situación epidemiológica causada por el Coronavirus (COVID-19) en Bogotá”, implico desde el Plan de Salud Pública de Intervenciones Colectivas PSPIC, un ajuste de las actividades y productos, adecuando la metodología de escenarios colectivos, a procesos investigativos, de recopilación y escritura de información; para posterior organización y generación de espacios, con el fin de validar con líderes o actores claves de la comunidad.
Se aclara que este producto tiene proyectado una vigencia para la implementación de sus acciones desde el mes de mayo –Agosto 2020.</t>
  </si>
  <si>
    <t xml:space="preserve">Esta acción no cuenta con presupuesto especifico para esta población y por ello no se reportarán recursos para las vigencias 2018, 2019 y 2020. No obstante, el diseño de la guía  metodológica  ha sido asumido en las actividades que se realizan a través de la Dirección de Provisión de Servicios de Salud, lo cual permitirá implementar una guía metodologica de acciones diferenciales para la población Afrodescendiente en el Modelo Integral de Atención en Salud  y las Rutas Integrales de Atención en Salud. Los aspectos diferenciales tendran como base lo estipulado en la normatividad para el sector salud, para posterior  la validación con los diferentes actores y sectores competentes en el tema.
</t>
  </si>
  <si>
    <t xml:space="preserve">La comunidad en reunión del 26 de mayo de 2020  con el Subsecretario Rubén Guillermo Junca, el Director de Desarrollo Empresarial y Empleo ( E ) Juan David Marín Montes, el Director de Ruralidad y Abastecimiento Alimentario, Cesar Augusto Carrillo Vega  y el equipo de Población y Territorio: Leonel Nieto, asesor de Despacho y Geania Rojas De Armas Referente Étnica manifestaron que por su cosmovisión,  son un pueblo libertario, el cual difícilmente se someterán a tener un empleo que tengan que cumplir horarios. 
Por lo anterior, la población no se ha interesado en ésta Acción Afirmativa, por lo tanto la SDDE propone para la reforma de la Política Publica revisar las Acciones Afirmativas para establecer si éstas cumplen con la finalidad que se persigue. 
Con esta Ruta se busca fortalecer las competencias organizacionales de las personas pertenecientes a la población Rrom, para ampliar sus oportunidades y acceder a un trabajo digno y decente. Pero la comunidad manifestó que no están interesados en participar en la Ruta de Atención Diferencial de Empleo que ofrece la SDDE. En diferentes reuniones durante este semestre han manifestado que por su cosmovisión ven bastante difícil el tema de emplearse y cumplir horarios. Han explicado que son un pueblo libertario y no comparten muchos de los requisitos que exige un trabajo convencional. Por tal razón han planteado el hecho de repensarse esta AA. </t>
  </si>
  <si>
    <t>Durante el primer semestre no se pudo realizar la AA por las razones expuestas. Estamos a la espera de que se remitan las HV de la población interesada en participar de la AA dentro del marco de corresponsabilidad por parte de la población que reclama la ejecución de la PP.</t>
  </si>
  <si>
    <t xml:space="preserve">En reunión del 26 de mayo el Director de Desarrollo Empresarial se comprometió a realizar una reunión de trabajo para revisar este punto, referente a los créditos y plantear en la medida de lo posible un piloto para acceso a créditos para el fortalecimiento de sus unidades productivas, haciendo la aclaración que la SDDE no tiene programa de PLAN SEMILLA y que los requisitos que establece el sector financiero no son de competencia de la entidad. 
El objetivo de este programa es dar a conocer las diferentes herramientas para el manejo adecuado de los ingresos, gastos y costos de las Unidades Productivas. Tips para manejar correctamente las finanzas, diferencias entre las finanzas personales-negocios, entre otros. Sin embargo, es claro para la comunidad que la acción no soluciona los problemas por ellos planteados, consistentes en la posibilidad de poder contar con capital semilla para poder impulsar sus ideas de negocios. </t>
  </si>
  <si>
    <t xml:space="preserve">La mesa de trabajo se realizó el día 03 de junio de 2020 por la plataforma Google Meet, donde asistieron la población Rrom con su Referente, la SDDE y los entes de control registrados en el acta de reunión.  El Asesor de la Dirección  de Desarrollo Empresarial y Empleo, Iván Unigarro Dorado manifestó que para llevar a cabo esa actividad, debe realizarse una caracterización de los negocios a los que se dedica el pueblo Rrom y saber  el estado de formalización en el que se encuentran las unidades productivas. Por lo anterior, es indispensable contar con la información de las unidades para poder diseñar un plan piloto para ofrecer una asistencia integral que redunde en beneficio de la población Rrom. </t>
  </si>
  <si>
    <t xml:space="preserve">Debido a la situación de declaratoria de emergencia socioeconómica y sanitaria generada por la pandemia causado por el Covid – 19, la comunidad Rrom manifestó que esta Acción Afirmativa no se realizaría en el año 2020. Sin embargo, la SDDE envió vía correo un formato para que la comunidad allegara la información de las unidades y personas interesadas en participar en la feria de gastronomía y mercados campesinos que está realizando la en el 2020, a través, de una estrategia virtual. Esta información se ha solicitado en reuniones y por medio de correos y a la fecha ha sido imposible obtener una respuesta por parte de la comunidad Rrom.
Por el desinterés de la comunidad Rrom el cual se ve reflejado en la omisión a remitir la información solicitada mínima necesaria para poder cumplir con las AA no se ha podido desarrollar las actividades. </t>
  </si>
  <si>
    <t xml:space="preserve">Revisar las Acciones Afirmativas para establecer si la misma cumple con la finalidad que se persigue, y por  el desinterés de la comunidad Rrom el cual se ve reflejado en la omisión a remitir la información solicitada mínima necesaria para poder cumplir con las AA no se ha podido desarrollar las actividades. </t>
  </si>
  <si>
    <t xml:space="preserve">El objeto de esta Acción Afirmativa es garantizar la participación de la comunidad Rrom en los diferentes eventos de la SDDE, para comercializar sus productos, contribuyendo a los mejoramientos de su calidad de vida, teniendo en cuenta que la participación en dichos mercados aumenta favorablemente la economía para la población.
Para tal efecto se remitió correo solicitando el diligenciamiento de la respectiva matriz que contiene la información solicitada por la Entidad para poder participar en los mercados campesinos. Actualmente, se planteó un formato virtual por razones de la pandemia el cual ya se explicó a la comunidad. Sin embrago, no existe interés por parte de la comunidad quien no remite la información solicitada. 
De acuerdo a su cosmovisión y la clase de productos que fabrican los participantes de la población Rrom, manifestaron que no participaran en los respectivos mercados campesinos. 
</t>
  </si>
  <si>
    <t>No se ha tenido ninguna dificulta para las reuniones con la comunidad, dado que acudieron a la convocatoria de la SDDE, pero no se llegó a ningún acuerdo porque la población decidió reunirse previamente a una próxima reunión, tomar decisiones sobre las propuestas realizadas por la SDDE, fijar nueva fecha de reunión y estamos a la espera de la misma.</t>
  </si>
  <si>
    <t>Es de resaltar, que la vinculación de un referente con pertenencia étnica gitana, como puente de comunicación entre las dos Kumpanias presentes en Bogotá (Prorrom y Unión Romani) y la Secretaría Distrital de Ambiente, ha permitido fortalecer la implementación de un enfoque diferencial, desde el reconocimiento de las percepciones, necesidades, aportes y visibilización de la comunidad Rrom que actualmente habita Bogotá e interactúa en sus territorios ambientales.
La experiencia obtenida a través de los diálogos adelantados con los espacios de representación, que para el caso han sido las dos kumpanias de Bogotá, ha materializado la importancia de mantener acciones de corresponsabilidad y articulación, para la construcción conjunta de una Bogotá realmente incluyente, que reconoce en la diversidad cultural una herramienta para la sostenibilidad ambiental, desde la sensibilización, la apropiación, el reconocimiento y la participación ciudadana. 
Logros: 
* La voluntad de trabajo conjunto de  la población Rrom presente en Bogotá.  
* El avance en la articulación y apoyo intersectorial de la Secretaría Distritral de Gobierno y la Secretaría Distrital de Ambiente para el cumplimiento de esta acción.
* La transversalidad en la implementación de un enfoque diferencial y de derechos para la población Rrom en la educación ambiental y los procesos de gestión ambiental local adelantados en Bogotá.
* La generación de un plan de trabajo  que se intregra a los requerimientos y necesidades de la población Rrom.</t>
  </si>
  <si>
    <t xml:space="preserve">*Se define como presupuesto programado al valor total del contrato por prestación de servicios 20200495.$5.832.000 contrato por 2 meses. </t>
  </si>
  <si>
    <t>Debido a la emergencia social y económica covid-19, la Secretaría Distrital de Ambiente ha tenido la oportunidad de replantear sus estrategias de educación ambiental, desde un abordaje virtual y mediante la apertura de nuevos canales de atención a la comunidad. Estas acciones se pueden consultar a través de la página de Facebook (https://www.facebook.com/AmbienteBogota/). Para el segundo semestre del 2020 se tiene proyectado realizar un encuentro con el pueblo gitano para su participación en estas iniciativas.
Debido a la emergencia social y económica covid-19 se ha restringido la participación de grupos en el territorio, por esto se ha dificultado la implementación de esta acción.</t>
  </si>
  <si>
    <t xml:space="preserve">*Las metas correspondientes al proyecto de inversión 981, no hacen diferenciación de ningún grupo poblacional, por lo cual la meta es compartida por todos los grupos poblacionales atendidos desde la SDA.
Esta acción no permite identificar un presupuesto ejecutado, dado que la meta de educación ambiental  esta dirigida a todos los grupos poblacionales presentes en el D.C
</t>
  </si>
  <si>
    <t>Dando cumplimiento al plan de choque que se pacto entre la Secretaría Distrital de Ambiente, la Secretaría de Gobierno y los representantes del pueblo Gitano, en el cual, en sesión de septiembre de 2019 se acordó con la comunidad la inclusión de apoyo logístico a las actividades de la celebración del día internacional del pueblo gitano en el mes de abril, como medida de cumplimiento para esta acción. Sin embargo, debido a los lineamientos dados por el gobierno Nacional y Distrital frente a la realización de eventos masivos por la emergencia social y económica covid-19, no se logró realizar la celebración, por lo tanto, la entidad no logró desarrollar el apoyo mencionado en este primer semestre 2020. No obstante, desde la Secretaría Distrital de Ambiente se realizó la gestión para la entrega de ayudas humanitarias a comunidad Gitana del distrito Capital beneficiando a 70 familias Gitanas
Consideramos como logros: 
* La voluntad de trabajo conjunto de la  población Rom presente en Bogotá.  
* El avance en la articulación y apoyo intersectorial de la Secretaría Distritral de Gobierno y la Secretaría Distrital de Ambiente para el cumplimineto de esta acción.
Debido a la emergencia social y económica covid-19 se ha restringido la participación de grupos en el territorio, por esto se ha dificultado la implementación de esta acción.</t>
  </si>
  <si>
    <t>El presupuesto programado para esta actividad, depende de lo estipulado en los procesos de contratación en donde se incluya un porcentaje de participación étnica gitana.</t>
  </si>
  <si>
    <t>Respecto al presupuesto es importante precisar, que  ésta es una actividad de gestión del proyecto de inversión  que no cuenta con presupuesto específico y está en el marco de lo programado por la meta del proyecto de Inversión.
De igual manera, es importante precisar que las actividades de esta acciòn afirmativa estan directamente relacionadas a los tiempos tecnicos, adminitrativos y financieros de los contratos interadministrativos del Plan de Salud Publica de Intervenciones Colectivas PSPIC con las Subredes Integradas de Servicios de Salud, los cuales contemplan unas vigencias establecidas segun la programaciòn y recursos asignados, es por ello que esta accion esta contemplada para una implementaciòn de Mayo- Agosto.</t>
  </si>
  <si>
    <t xml:space="preserve">•  La Dirección de Provisión de Servicios de Salud a  través de Convenio 674316 con objeto: Aunar esfuerzos técnicos, administrativos y financieros para la gestión en la implementación de la Ruta Integral de Atención en Salud de promoción y mantenimiento en el marco del modelo de atención integral en salud para el D.C. suscrito con la Subred Integrada de Servicios de Salud Centro Oriente ESE, y en sus obligaciones : Realizar revisión y ajuste a la “Guía metodológica para la atención y prestación de servicios de salud en la ruta de promoción y mantenimiento de la salud a atención y prestación de servicios de salud con enfoque diferencial”, entrego el producto:  Guía metodológica para la Atención y Prestación de Servicios de Salud en la Ruta de Promoción y Mantenimiento de la Salud con Enfoque Diferencial para ser implementada en las EAPB e IPS. 
• Se ha avanzado en la revisión  de la guía metodológica para la implementación de la ruta integral de atención para la promoción y mantenimiento de la salud, en las EAPB e IPS con enfoque diferencial étnico, en el D.c. con los referentes técnicos de étnias  afrodescendientes de las diferentes interdependencias de  la SDS a tavés del envío del documento vía correo electrónico. 
 . Se ha realizado identificación y reconocimiento del proceso poblacional étnias por la nueva profesional encargada, revisión del documento de la guía metodológica proyectandose reformulación de fases y actividades del plan de acción para la implementación de la guía metológica para trabajar, concertar, acordar,   con la población afrodescendiente  el desarrollo de actividades en el II semestre del año en curso con el fin de disponer de un documento final validado y aprobado  y se disponga de acciones, adecuaciones,  intervenciones  poblacionales, colectivas e individuales  diferenciales a nivel sociocultural y técnico contempladas en la ruta integral de atención para la promoción y mantenimiento de la salud en las EAPB e IPS del Distrito Capital con enfoque diferencial étnico. 
• Se realizó seguimiento y medición de la acción afirmativa del PIAA afrodescendiente  por parte de la Subdirección de Asuntos Étnicos - SAE, Secretaria Distrital de Gobierno, como ente rector. </t>
  </si>
  <si>
    <t xml:space="preserve">Se realizo acercamiento y acompañamiento consejo consultivo Gitano.
Debido a las medidas de aislamiento tomadas por la administración Distrital para el manejo de la pandemia Covid-19  limito algunas acciones de encuentros comunitarios asistenciasles sin embargo, a traves de plataformas vituales se avanzo en las concertaciones con las comunidades.
</t>
  </si>
  <si>
    <r>
      <rPr>
        <b/>
        <sz val="10"/>
        <color theme="1"/>
        <rFont val="Calibri"/>
        <family val="2"/>
        <scheme val="minor"/>
      </rPr>
      <t>1132:</t>
    </r>
    <r>
      <rPr>
        <sz val="10"/>
        <color theme="1"/>
        <rFont val="Calibri"/>
        <family val="2"/>
        <scheme val="minor"/>
      </rPr>
      <t xml:space="preserve"> $ 933.188.757
</t>
    </r>
    <r>
      <rPr>
        <b/>
        <sz val="10"/>
        <color theme="1"/>
        <rFont val="Calibri"/>
        <family val="2"/>
        <scheme val="minor"/>
      </rPr>
      <t>1150: $</t>
    </r>
    <r>
      <rPr>
        <sz val="10"/>
        <color theme="1"/>
        <rFont val="Calibri"/>
        <family val="2"/>
        <scheme val="minor"/>
      </rPr>
      <t>2. 855.281.738</t>
    </r>
  </si>
  <si>
    <r>
      <t xml:space="preserve">(Sumatoria de actividades o fases de la estrategia contra de la discriminación y el racismo ejecutadas/ Total de actividades o fases en la estrategia contra de la discriminación y el racismo programadas)*100
</t>
    </r>
    <r>
      <rPr>
        <b/>
        <sz val="10"/>
        <color theme="1"/>
        <rFont val="Calibri"/>
        <family val="2"/>
        <scheme val="minor"/>
      </rPr>
      <t xml:space="preserve">Actividad 1: </t>
    </r>
    <r>
      <rPr>
        <sz val="10"/>
        <color theme="1"/>
        <rFont val="Calibri"/>
        <family val="2"/>
        <scheme val="minor"/>
      </rPr>
      <t xml:space="preserve"> Diseño de la Campaña 33%
</t>
    </r>
    <r>
      <rPr>
        <b/>
        <sz val="10"/>
        <color theme="1"/>
        <rFont val="Calibri"/>
        <family val="2"/>
        <scheme val="minor"/>
      </rPr>
      <t>Actividad 2</t>
    </r>
    <r>
      <rPr>
        <sz val="10"/>
        <color theme="1"/>
        <rFont val="Calibri"/>
        <family val="2"/>
        <scheme val="minor"/>
      </rPr>
      <t xml:space="preserve">: Implementación de la Campaña 33%
</t>
    </r>
    <r>
      <rPr>
        <b/>
        <sz val="10"/>
        <color theme="1"/>
        <rFont val="Calibri"/>
        <family val="2"/>
        <scheme val="minor"/>
      </rPr>
      <t>Actividad 3:</t>
    </r>
    <r>
      <rPr>
        <sz val="10"/>
        <color theme="1"/>
        <rFont val="Calibri"/>
        <family val="2"/>
        <scheme val="minor"/>
      </rPr>
      <t xml:space="preserve"> Implementación y Evaluación de la Campaña 33%</t>
    </r>
  </si>
  <si>
    <r>
      <t xml:space="preserve">Meta Constante: 
</t>
    </r>
    <r>
      <rPr>
        <sz val="10"/>
        <color theme="1"/>
        <rFont val="Calibri"/>
        <family val="2"/>
        <scheme val="minor"/>
      </rPr>
      <t xml:space="preserve">
El costo de la acción se compone del personal para el apoyo a la gestión y la contratación de bienes y servicios para la campaña.    A través de la carta de compromiso la OIM dispuso de recursos para apoyar la campaña. 
</t>
    </r>
    <r>
      <rPr>
        <b/>
        <sz val="10"/>
        <color theme="1"/>
        <rFont val="Calibri"/>
        <family val="2"/>
        <scheme val="minor"/>
      </rPr>
      <t xml:space="preserve">
2017: </t>
    </r>
    <r>
      <rPr>
        <sz val="10"/>
        <color theme="1"/>
        <rFont val="Calibri"/>
        <family val="2"/>
        <scheme val="minor"/>
      </rPr>
      <t xml:space="preserve">$737.122  (Desagregado en el reporte de 2017) Piezas lanzamiento campaña.
</t>
    </r>
    <r>
      <rPr>
        <b/>
        <sz val="10"/>
        <color theme="1"/>
        <rFont val="Calibri"/>
        <family val="2"/>
        <scheme val="minor"/>
      </rPr>
      <t xml:space="preserve">2018: </t>
    </r>
    <r>
      <rPr>
        <sz val="10"/>
        <color theme="1"/>
        <rFont val="Calibri"/>
        <family val="2"/>
        <scheme val="minor"/>
      </rPr>
      <t xml:space="preserve">$48.897.246 Los cuales corresonden a: $47.147.246 que incluyen plan de medios, jingle, comerciales, Piezas POP, BTL Concierto, licencias) y a través de recursos internacionales OIM se financio el concierto con Chocquitown y  la ganadora quien recibió $7.000.000/4: $1.750.000.   Los anteriores valores son el resultado de distribuirlos entre los 4 grupos étnicos beneficiarios de la campaña. 
</t>
    </r>
    <r>
      <rPr>
        <b/>
        <sz val="10"/>
        <color theme="1"/>
        <rFont val="Calibri"/>
        <family val="2"/>
        <scheme val="minor"/>
      </rPr>
      <t xml:space="preserve">
2019: </t>
    </r>
    <r>
      <rPr>
        <sz val="10"/>
        <color theme="1"/>
        <rFont val="Calibri"/>
        <family val="2"/>
        <scheme val="minor"/>
      </rPr>
      <t xml:space="preserve"> $11.751.960.  El valor total en esta período es de</t>
    </r>
    <r>
      <rPr>
        <b/>
        <sz val="10"/>
        <color theme="1"/>
        <rFont val="Calibri"/>
        <family val="2"/>
        <scheme val="minor"/>
      </rPr>
      <t xml:space="preserve"> </t>
    </r>
    <r>
      <rPr>
        <sz val="10"/>
        <color theme="1"/>
        <rFont val="Calibri"/>
        <family val="2"/>
        <scheme val="minor"/>
      </rPr>
      <t xml:space="preserve">$47.007.843 :  Los cuales corresponden a $45.007.843 a las tropas de sensibilización y $1.547.000 a volantes para difusión.  El valor se distribuye en los 4 grupos étnicos, para un valor por grupo étnico de:$11.751.960
</t>
    </r>
    <r>
      <rPr>
        <b/>
        <sz val="10"/>
        <color theme="1"/>
        <rFont val="Calibri"/>
        <family val="2"/>
        <scheme val="minor"/>
      </rPr>
      <t>2020</t>
    </r>
    <r>
      <rPr>
        <sz val="10"/>
        <color theme="1"/>
        <rFont val="Calibri"/>
        <family val="2"/>
        <scheme val="minor"/>
      </rPr>
      <t>: N.A.</t>
    </r>
  </si>
  <si>
    <r>
      <rPr>
        <b/>
        <sz val="10"/>
        <color theme="1"/>
        <rFont val="Calibri"/>
        <family val="2"/>
        <scheme val="minor"/>
      </rPr>
      <t xml:space="preserve">Meta progresiva
</t>
    </r>
    <r>
      <rPr>
        <sz val="10"/>
        <color theme="1"/>
        <rFont val="Calibri"/>
        <family val="2"/>
        <scheme val="minor"/>
      </rPr>
      <t xml:space="preserve">
El presupuesto ejecutado corresponde al valor de la ejecución de una (1) iniciativa en el marco de las inciativas ciudadanas coordinadas por la Dirección de Diálogo Social y acompañadas por la Subdirección de Asuntos Étnicos.   
Adicionalmente para la ejecución de la iniciativa la entidad dispone de profesionales para el apoyo a la gestión y seguimiento para la implementación, a través del personal de la Subdirección de Asuntos Étnicos. 
</t>
    </r>
    <r>
      <rPr>
        <b/>
        <sz val="10"/>
        <color theme="1"/>
        <rFont val="Calibri"/>
        <family val="2"/>
        <scheme val="minor"/>
      </rPr>
      <t>2017:</t>
    </r>
    <r>
      <rPr>
        <sz val="10"/>
        <color theme="1"/>
        <rFont val="Calibri"/>
        <family val="2"/>
        <scheme val="minor"/>
      </rPr>
      <t xml:space="preserve"> NA. 
</t>
    </r>
    <r>
      <rPr>
        <b/>
        <sz val="10"/>
        <color theme="1"/>
        <rFont val="Calibri"/>
        <family val="2"/>
        <scheme val="minor"/>
      </rPr>
      <t>2018</t>
    </r>
    <r>
      <rPr>
        <sz val="10"/>
        <color theme="1"/>
        <rFont val="Calibri"/>
        <family val="2"/>
        <scheme val="minor"/>
      </rPr>
      <t xml:space="preserve">: $8.000.000  Valor Iniciativa (1)
</t>
    </r>
    <r>
      <rPr>
        <b/>
        <sz val="10"/>
        <color theme="1"/>
        <rFont val="Calibri"/>
        <family val="2"/>
        <scheme val="minor"/>
      </rPr>
      <t>2019:</t>
    </r>
    <r>
      <rPr>
        <sz val="10"/>
        <color theme="1"/>
        <rFont val="Calibri"/>
        <family val="2"/>
        <scheme val="minor"/>
      </rPr>
      <t xml:space="preserve">  $10.000.000 . Valor proyectado por iniciativa (Una).  
La organizaciòn Unión Romaní decidiò no continuar en el proceso, por lo que la iniciativa no se ejecutó. 
</t>
    </r>
    <r>
      <rPr>
        <b/>
        <sz val="10"/>
        <color theme="1"/>
        <rFont val="Calibri"/>
        <family val="2"/>
        <scheme val="minor"/>
      </rPr>
      <t>2020</t>
    </r>
    <r>
      <rPr>
        <sz val="10"/>
        <color theme="1"/>
        <rFont val="Calibri"/>
        <family val="2"/>
        <scheme val="minor"/>
      </rPr>
      <t xml:space="preserve">: N.A. </t>
    </r>
  </si>
  <si>
    <r>
      <rPr>
        <b/>
        <sz val="10"/>
        <color theme="1"/>
        <rFont val="Calibri"/>
        <family val="2"/>
        <scheme val="minor"/>
      </rPr>
      <t>Meta por demanda</t>
    </r>
    <r>
      <rPr>
        <sz val="10"/>
        <color theme="1"/>
        <rFont val="Calibri"/>
        <family val="2"/>
        <scheme val="minor"/>
      </rPr>
      <t xml:space="preserve">
La actividad se ejecuta a través del contrato de servicios profesionales de la referente gitana quien realiza el proceso de formación; entre otras actividades de apoyo a la implementación de la Politica Pública para el Pueblo Gitano. 
También corresponderá al  material didactico y refrigerios en la medida en que se soliciten y se encuentren disponibles. u otros presupuestos destinados para realizar esta acción, tales como
</t>
    </r>
    <r>
      <rPr>
        <b/>
        <sz val="10"/>
        <color theme="1"/>
        <rFont val="Calibri"/>
        <family val="2"/>
        <scheme val="minor"/>
      </rPr>
      <t>2017:</t>
    </r>
    <r>
      <rPr>
        <sz val="10"/>
        <color theme="1"/>
        <rFont val="Calibri"/>
        <family val="2"/>
        <scheme val="minor"/>
      </rPr>
      <t xml:space="preserve"> $36.900.000: Referente Gitana y $13.297.334: Beca OYW
</t>
    </r>
    <r>
      <rPr>
        <b/>
        <sz val="10"/>
        <color theme="1"/>
        <rFont val="Calibri"/>
        <family val="2"/>
        <scheme val="minor"/>
      </rPr>
      <t>2018:</t>
    </r>
    <r>
      <rPr>
        <sz val="10"/>
        <color theme="1"/>
        <rFont val="Calibri"/>
        <family val="2"/>
        <scheme val="minor"/>
      </rPr>
      <t xml:space="preserve"> $47.443.333  Referente Gitana. 
</t>
    </r>
    <r>
      <rPr>
        <b/>
        <sz val="10"/>
        <color theme="1"/>
        <rFont val="Calibri"/>
        <family val="2"/>
        <scheme val="minor"/>
      </rPr>
      <t>2019</t>
    </r>
    <r>
      <rPr>
        <sz val="10"/>
        <color theme="1"/>
        <rFont val="Calibri"/>
        <family val="2"/>
        <scheme val="minor"/>
      </rPr>
      <t xml:space="preserve">:  $43.301.000. Contrato e prestación de servicios profesionales 1 enlace gitano por 8 meses.  
</t>
    </r>
    <r>
      <rPr>
        <b/>
        <sz val="10"/>
        <color theme="1"/>
        <rFont val="Calibri"/>
        <family val="2"/>
        <scheme val="minor"/>
      </rPr>
      <t>2020:</t>
    </r>
    <r>
      <rPr>
        <sz val="10"/>
        <color theme="1"/>
        <rFont val="Calibri"/>
        <family val="2"/>
        <scheme val="minor"/>
      </rPr>
      <t xml:space="preserve">  $26.322.450 (indicativo). (Indicativo 1 referente gitano en 6 meses, incremento 5%)</t>
    </r>
  </si>
  <si>
    <t xml:space="preserve">N.A. </t>
  </si>
  <si>
    <t xml:space="preserve">Esta acción afirmativa se implementó durante la vigencia 2019. </t>
  </si>
  <si>
    <t xml:space="preserve">Esta acción afirmativa se implementó durante el segundo semestre del año 2019.   </t>
  </si>
  <si>
    <t xml:space="preserve">El 29 de julio de 2019 se presentó en mesa de trabajo entre la SdMujer, La Kumpania y la SAE se realizó la propuesta de ajuste a esta acción afirmativa, lo cual se validó en la sesión del espacio de encuentro interinstitucional gitano el 13 de septiembre de 2019 con la Kumpania de Bogotá, quedando de la siguiente manera: 
•	Acción Afirmativa: Realizar acciones de fortalecimiento al modelo de educación flexible para las mujeres Rrom o Gitanas 
•	Indicador: Numero de acciones de fortalecimiento
•	Formula de Indicador: Sumatoria de acciones de fortalecimiento 
•	Meta año 2019:  4 acciones de fortalecimiento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</si>
</sst>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 #,##0;[Red]\-&quot;$&quot;\ #,##0"/>
    <numFmt numFmtId="42" formatCode="_-&quot;$&quot;\ * #,##0_-;\-&quot;$&quot;\ * #,##0_-;_-&quot;$&quot;\ * &quot;-&quot;_-;_-@_-"/>
    <numFmt numFmtId="41" formatCode="_-* #,##0_-;\-* #,##0_-;_-* &quot;-&quot;_-;_-@_-"/>
    <numFmt numFmtId="43" formatCode="_-* #,##0.00_-;\-* #,##0.00_-;_-* &quot;-&quot;??_-;_-@_-"/>
    <numFmt numFmtId="164" formatCode="&quot;$&quot;#,##0;[Red]\-&quot;$&quot;#,##0"/>
    <numFmt numFmtId="165" formatCode="_-&quot;$&quot;* #,##0.00_-;\-&quot;$&quot;* #,##0.00_-;_-&quot;$&quot;* &quot;-&quot;??_-;_-@_-"/>
    <numFmt numFmtId="166" formatCode="_(&quot;$&quot;\ * #,##0_);_(&quot;$&quot;\ * \(#,##0\);_(&quot;$&quot;\ * &quot;-&quot;_);_(@_)"/>
    <numFmt numFmtId="167" formatCode="_(* #,##0_);_(* \(#,##0\);_(* &quot;-&quot;_);_(@_)"/>
    <numFmt numFmtId="168" formatCode="_(&quot;$&quot;\ * #,##0.00_);_(&quot;$&quot;\ * \(#,##0.00\);_(&quot;$&quot;\ * &quot;-&quot;??_);_(@_)"/>
    <numFmt numFmtId="169" formatCode="_(* #,##0.00_);_(* \(#,##0.00\);_(* &quot;-&quot;??_);_(@_)"/>
    <numFmt numFmtId="170" formatCode="_(* #,##0_);_(* \(#,##0\);_(* &quot;-&quot;??_);_(@_)"/>
    <numFmt numFmtId="171" formatCode="_-&quot;$&quot;* #,##0_-;\-&quot;$&quot;* #,##0_-;_-&quot;$&quot;* &quot;-&quot;??_-;_-@_-"/>
    <numFmt numFmtId="172" formatCode="#,##0.00;[Red]#,##0.00"/>
    <numFmt numFmtId="173" formatCode="0.0%"/>
    <numFmt numFmtId="174" formatCode="&quot;$&quot;\ #,##0"/>
    <numFmt numFmtId="175" formatCode="0.0000"/>
    <numFmt numFmtId="176" formatCode="_(* #,##0.0000_);_(* \(#,##0.0000\);_(* &quot;-&quot;_);_(@_)"/>
    <numFmt numFmtId="177" formatCode="0;[Red]0"/>
  </numFmts>
  <fonts count="21" x14ac:knownFonts="1">
    <font>
      <sz val="11"/>
      <color theme="1"/>
      <name val="Calibri"/>
      <family val="2"/>
      <scheme val="minor"/>
    </font>
    <font>
      <sz val="10"/>
      <color indexed="8"/>
      <name val="Calibri Light"/>
      <family val="2"/>
    </font>
    <font>
      <b/>
      <sz val="10"/>
      <name val="Calibri"/>
      <family val="2"/>
    </font>
    <font>
      <sz val="10"/>
      <name val="Calibri"/>
      <family val="2"/>
    </font>
    <font>
      <sz val="10"/>
      <color theme="1"/>
      <name val="Calibri"/>
      <family val="2"/>
    </font>
    <font>
      <b/>
      <sz val="11"/>
      <name val="Calibri Light"/>
      <family val="2"/>
    </font>
    <font>
      <b/>
      <sz val="12"/>
      <name val="Calibri Light"/>
      <family val="2"/>
    </font>
    <font>
      <b/>
      <sz val="10"/>
      <name val="Calibri Light"/>
      <family val="2"/>
    </font>
    <font>
      <sz val="11"/>
      <color theme="1"/>
      <name val="Calibri"/>
      <family val="2"/>
      <scheme val="minor"/>
    </font>
    <font>
      <u/>
      <sz val="11"/>
      <color theme="10"/>
      <name val="Calibri"/>
      <family val="2"/>
      <scheme val="minor"/>
    </font>
    <font>
      <sz val="10"/>
      <name val="Calibri Light"/>
      <family val="2"/>
      <scheme val="major"/>
    </font>
    <font>
      <sz val="11"/>
      <color rgb="FF9C0006"/>
      <name val="Calibri"/>
      <family val="2"/>
      <scheme val="minor"/>
    </font>
    <font>
      <sz val="11"/>
      <color indexed="8"/>
      <name val="Calibri"/>
      <family val="2"/>
    </font>
    <font>
      <b/>
      <sz val="10"/>
      <color indexed="8"/>
      <name val="Calibri Light"/>
      <family val="2"/>
      <scheme val="major"/>
    </font>
    <font>
      <b/>
      <sz val="10"/>
      <name val="Calibri Light"/>
      <family val="2"/>
      <scheme val="major"/>
    </font>
    <font>
      <b/>
      <sz val="9"/>
      <color indexed="81"/>
      <name val="Tahoma"/>
      <family val="2"/>
    </font>
    <font>
      <sz val="9"/>
      <color indexed="81"/>
      <name val="Tahoma"/>
      <family val="2"/>
    </font>
    <font>
      <sz val="11"/>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theme="0"/>
        <bgColor indexed="27"/>
      </patternFill>
    </fill>
    <fill>
      <patternFill patternType="solid">
        <fgColor rgb="FFFFC7CE"/>
      </patternFill>
    </fill>
    <fill>
      <patternFill patternType="solid">
        <fgColor theme="0"/>
        <bgColor rgb="FFC0C0C0"/>
      </patternFill>
    </fill>
    <fill>
      <patternFill patternType="solid">
        <fgColor theme="0"/>
        <bgColor rgb="FFF4B183"/>
      </patternFill>
    </fill>
    <fill>
      <patternFill patternType="solid">
        <fgColor theme="0"/>
        <bgColor rgb="FFFBE5D6"/>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169"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9" fillId="0" borderId="0" applyNumberFormat="0" applyFill="0" applyBorder="0" applyAlignment="0" applyProtection="0"/>
    <xf numFmtId="166"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0" fontId="11" fillId="8"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12" fillId="0" borderId="0" applyFont="0" applyFill="0" applyBorder="0" applyAlignment="0" applyProtection="0"/>
    <xf numFmtId="43" fontId="8" fillId="0" borderId="0" applyFont="0" applyFill="0" applyBorder="0" applyAlignment="0" applyProtection="0"/>
    <xf numFmtId="43" fontId="12" fillId="0" borderId="0" applyFont="0" applyFill="0" applyBorder="0" applyAlignment="0" applyProtection="0"/>
    <xf numFmtId="168" fontId="12"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cellStyleXfs>
  <cellXfs count="137">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2" fillId="2" borderId="4" xfId="0" applyFont="1" applyFill="1" applyBorder="1" applyAlignment="1">
      <alignment vertical="center"/>
    </xf>
    <xf numFmtId="0" fontId="2" fillId="2" borderId="5" xfId="0" applyFont="1" applyFill="1" applyBorder="1" applyAlignment="1"/>
    <xf numFmtId="0" fontId="2" fillId="2" borderId="4" xfId="0" applyFont="1" applyFill="1" applyBorder="1" applyAlignment="1"/>
    <xf numFmtId="0" fontId="3" fillId="2" borderId="5" xfId="0" applyFont="1" applyFill="1" applyBorder="1" applyAlignment="1"/>
    <xf numFmtId="14" fontId="3" fillId="3" borderId="9" xfId="0" applyNumberFormat="1" applyFont="1" applyFill="1" applyBorder="1" applyAlignment="1"/>
    <xf numFmtId="0" fontId="5" fillId="4" borderId="0" xfId="0" applyFont="1" applyFill="1" applyBorder="1" applyAlignment="1">
      <alignment horizontal="center" vertical="center"/>
    </xf>
    <xf numFmtId="0" fontId="5" fillId="4" borderId="12" xfId="0" applyFont="1" applyFill="1" applyBorder="1" applyAlignment="1">
      <alignment horizontal="center" vertical="center"/>
    </xf>
    <xf numFmtId="0" fontId="2" fillId="0" borderId="9" xfId="0" applyFont="1" applyBorder="1" applyAlignment="1">
      <alignment horizontal="left" vertical="center"/>
    </xf>
    <xf numFmtId="0" fontId="4" fillId="0" borderId="7" xfId="0" applyFont="1" applyBorder="1" applyAlignment="1">
      <alignment horizontal="center" vertical="center"/>
    </xf>
    <xf numFmtId="2" fontId="0" fillId="0" borderId="0" xfId="0" applyNumberFormat="1" applyAlignment="1">
      <alignment horizontal="center" vertical="center"/>
    </xf>
    <xf numFmtId="173" fontId="0" fillId="0" borderId="0" xfId="0" applyNumberFormat="1" applyAlignment="1">
      <alignment horizontal="center" vertical="center"/>
    </xf>
    <xf numFmtId="0" fontId="0" fillId="0" borderId="0" xfId="0" applyAlignment="1">
      <alignment horizontal="center" vertical="center"/>
    </xf>
    <xf numFmtId="0" fontId="0" fillId="0" borderId="0" xfId="0" applyNumberFormat="1" applyAlignment="1">
      <alignment horizontal="center" vertical="center"/>
    </xf>
    <xf numFmtId="0" fontId="14" fillId="4" borderId="19"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4" fillId="4" borderId="19" xfId="0" applyNumberFormat="1" applyFont="1" applyFill="1" applyBorder="1" applyAlignment="1">
      <alignment horizontal="center" vertical="center" wrapText="1"/>
    </xf>
    <xf numFmtId="173" fontId="14" fillId="3" borderId="19" xfId="0" applyNumberFormat="1" applyFont="1" applyFill="1" applyBorder="1" applyAlignment="1" applyProtection="1">
      <alignment horizontal="center" vertical="center" wrapText="1"/>
      <protection locked="0"/>
    </xf>
    <xf numFmtId="17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 fillId="2" borderId="17" xfId="0" applyFont="1" applyFill="1" applyBorder="1"/>
    <xf numFmtId="0" fontId="1" fillId="2" borderId="20" xfId="0" applyFont="1" applyFill="1" applyBorder="1"/>
    <xf numFmtId="0" fontId="1" fillId="2" borderId="0" xfId="0" applyFont="1" applyFill="1" applyBorder="1"/>
    <xf numFmtId="0" fontId="1" fillId="2" borderId="26" xfId="0" applyFont="1" applyFill="1" applyBorder="1"/>
    <xf numFmtId="0" fontId="0" fillId="0" borderId="0" xfId="0" applyBorder="1" applyAlignment="1">
      <alignment horizontal="center" vertical="center"/>
    </xf>
    <xf numFmtId="0" fontId="0" fillId="0" borderId="0" xfId="0" applyAlignment="1">
      <alignment horizontal="center"/>
    </xf>
    <xf numFmtId="0" fontId="17" fillId="6" borderId="0" xfId="0" applyFont="1" applyFill="1"/>
    <xf numFmtId="2" fontId="17" fillId="6" borderId="0" xfId="0" applyNumberFormat="1" applyFont="1" applyFill="1" applyAlignment="1">
      <alignment horizontal="center" vertical="center"/>
    </xf>
    <xf numFmtId="0" fontId="17" fillId="6" borderId="0" xfId="0" applyNumberFormat="1" applyFont="1" applyFill="1" applyAlignment="1">
      <alignment horizontal="center" vertical="center"/>
    </xf>
    <xf numFmtId="173" fontId="17" fillId="6" borderId="0" xfId="0" applyNumberFormat="1" applyFont="1" applyFill="1" applyAlignment="1">
      <alignment horizontal="center" vertical="center"/>
    </xf>
    <xf numFmtId="0" fontId="17" fillId="6" borderId="0" xfId="0" applyFont="1" applyFill="1" applyAlignment="1">
      <alignment horizontal="center"/>
    </xf>
    <xf numFmtId="172" fontId="17" fillId="6" borderId="0" xfId="0" applyNumberFormat="1" applyFont="1" applyFill="1"/>
    <xf numFmtId="175" fontId="17" fillId="6" borderId="0" xfId="0" applyNumberFormat="1" applyFont="1" applyFill="1" applyAlignment="1">
      <alignment horizontal="center"/>
    </xf>
    <xf numFmtId="174" fontId="17" fillId="6" borderId="0" xfId="0" applyNumberFormat="1" applyFont="1" applyFill="1"/>
    <xf numFmtId="0" fontId="18" fillId="6" borderId="19" xfId="0" applyFont="1" applyFill="1" applyBorder="1" applyAlignment="1">
      <alignment horizontal="center" vertical="center" wrapText="1"/>
    </xf>
    <xf numFmtId="9" fontId="18" fillId="6" borderId="19" xfId="0" applyNumberFormat="1" applyFont="1" applyFill="1" applyBorder="1" applyAlignment="1">
      <alignment horizontal="center" vertical="center" wrapText="1"/>
    </xf>
    <xf numFmtId="173" fontId="18" fillId="6" borderId="19" xfId="0" applyNumberFormat="1" applyFont="1" applyFill="1" applyBorder="1" applyAlignment="1">
      <alignment horizontal="center" vertical="center" wrapText="1"/>
    </xf>
    <xf numFmtId="10" fontId="18" fillId="6" borderId="19" xfId="0" applyNumberFormat="1" applyFont="1" applyFill="1" applyBorder="1" applyAlignment="1">
      <alignment horizontal="center" vertical="center" wrapText="1"/>
    </xf>
    <xf numFmtId="9" fontId="18" fillId="6" borderId="9" xfId="0" applyNumberFormat="1" applyFont="1" applyFill="1" applyBorder="1" applyAlignment="1">
      <alignment horizontal="center" vertical="center" wrapText="1"/>
    </xf>
    <xf numFmtId="9" fontId="18" fillId="0" borderId="19" xfId="0" applyNumberFormat="1" applyFont="1" applyBorder="1" applyAlignment="1">
      <alignment horizontal="center" vertical="center" wrapText="1"/>
    </xf>
    <xf numFmtId="9" fontId="18" fillId="0" borderId="9" xfId="0" applyNumberFormat="1" applyFont="1" applyBorder="1" applyAlignment="1">
      <alignment horizontal="center" vertical="center" wrapText="1"/>
    </xf>
    <xf numFmtId="0" fontId="18" fillId="6" borderId="19" xfId="0" applyNumberFormat="1" applyFont="1" applyFill="1" applyBorder="1" applyAlignment="1">
      <alignment horizontal="center" vertical="center" wrapText="1"/>
    </xf>
    <xf numFmtId="9" fontId="18" fillId="6" borderId="19" xfId="5" applyFont="1" applyFill="1" applyBorder="1" applyAlignment="1">
      <alignment horizontal="center" vertical="center" wrapText="1"/>
    </xf>
    <xf numFmtId="0" fontId="18" fillId="0" borderId="9" xfId="0" applyFont="1" applyBorder="1" applyAlignment="1">
      <alignment horizontal="center" vertical="center" wrapText="1"/>
    </xf>
    <xf numFmtId="14" fontId="18" fillId="6" borderId="19" xfId="0" applyNumberFormat="1" applyFont="1" applyFill="1" applyBorder="1" applyAlignment="1">
      <alignment horizontal="center" vertical="center" wrapText="1"/>
    </xf>
    <xf numFmtId="166" fontId="18" fillId="6" borderId="19" xfId="7" applyFont="1" applyFill="1" applyBorder="1" applyAlignment="1">
      <alignment horizontal="center" vertical="center" wrapText="1"/>
    </xf>
    <xf numFmtId="166" fontId="18" fillId="6" borderId="19" xfId="4" applyFont="1" applyFill="1" applyBorder="1" applyAlignment="1">
      <alignment horizontal="center" vertical="center" wrapText="1"/>
    </xf>
    <xf numFmtId="164" fontId="18" fillId="6" borderId="19" xfId="0" applyNumberFormat="1" applyFont="1" applyFill="1" applyBorder="1" applyAlignment="1">
      <alignment horizontal="center" vertical="center" wrapText="1"/>
    </xf>
    <xf numFmtId="3" fontId="18" fillId="9" borderId="19" xfId="0" applyNumberFormat="1"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8" fillId="0" borderId="19" xfId="0" applyFont="1" applyBorder="1" applyAlignment="1">
      <alignment horizontal="center" vertical="center" wrapText="1"/>
    </xf>
    <xf numFmtId="177" fontId="18" fillId="6" borderId="19" xfId="0" applyNumberFormat="1" applyFont="1" applyFill="1" applyBorder="1" applyAlignment="1">
      <alignment horizontal="center" vertical="center" wrapText="1"/>
    </xf>
    <xf numFmtId="14" fontId="18" fillId="10" borderId="19" xfId="0" applyNumberFormat="1" applyFont="1" applyFill="1" applyBorder="1" applyAlignment="1">
      <alignment horizontal="center" vertical="center" wrapText="1"/>
    </xf>
    <xf numFmtId="14" fontId="18" fillId="11" borderId="19" xfId="0" applyNumberFormat="1" applyFont="1" applyFill="1" applyBorder="1" applyAlignment="1">
      <alignment horizontal="center" vertical="center" wrapText="1"/>
    </xf>
    <xf numFmtId="0" fontId="19" fillId="6" borderId="19" xfId="6" applyFont="1" applyFill="1" applyBorder="1" applyAlignment="1">
      <alignment horizontal="center" vertical="center" wrapText="1"/>
    </xf>
    <xf numFmtId="3" fontId="18" fillId="6" borderId="19" xfId="0" applyNumberFormat="1" applyFont="1" applyFill="1" applyBorder="1" applyAlignment="1">
      <alignment horizontal="center" vertical="center" wrapText="1"/>
    </xf>
    <xf numFmtId="1" fontId="18" fillId="6" borderId="19" xfId="0" applyNumberFormat="1" applyFont="1" applyFill="1" applyBorder="1" applyAlignment="1">
      <alignment horizontal="center" vertical="center" wrapText="1"/>
    </xf>
    <xf numFmtId="42" fontId="18" fillId="6" borderId="19" xfId="0" applyNumberFormat="1" applyFont="1" applyFill="1" applyBorder="1" applyAlignment="1">
      <alignment horizontal="center" vertical="center" wrapText="1"/>
    </xf>
    <xf numFmtId="3" fontId="18" fillId="6" borderId="15" xfId="0" applyNumberFormat="1" applyFont="1" applyFill="1" applyBorder="1" applyAlignment="1">
      <alignment horizontal="center" vertical="center" wrapText="1"/>
    </xf>
    <xf numFmtId="0" fontId="18" fillId="6" borderId="19" xfId="10" applyFont="1" applyFill="1" applyBorder="1" applyAlignment="1">
      <alignment horizontal="center" vertical="center" wrapText="1"/>
    </xf>
    <xf numFmtId="41" fontId="18" fillId="6" borderId="0" xfId="13" applyFont="1" applyFill="1" applyAlignment="1">
      <alignment horizontal="center" vertical="center" wrapText="1"/>
    </xf>
    <xf numFmtId="169" fontId="18" fillId="6" borderId="19" xfId="1" applyFont="1" applyFill="1" applyBorder="1" applyAlignment="1">
      <alignment horizontal="center" vertical="center" wrapText="1"/>
    </xf>
    <xf numFmtId="0" fontId="19" fillId="6" borderId="19" xfId="6" applyFont="1" applyFill="1" applyBorder="1" applyAlignment="1" applyProtection="1">
      <alignment horizontal="center" vertical="center" wrapText="1"/>
    </xf>
    <xf numFmtId="170" fontId="18" fillId="6" borderId="19" xfId="1" applyNumberFormat="1" applyFont="1" applyFill="1" applyBorder="1" applyAlignment="1">
      <alignment horizontal="center" vertical="center" wrapText="1"/>
    </xf>
    <xf numFmtId="3" fontId="18" fillId="6" borderId="9" xfId="0" applyNumberFormat="1" applyFont="1" applyFill="1" applyBorder="1" applyAlignment="1">
      <alignment horizontal="center" vertical="center" wrapText="1"/>
    </xf>
    <xf numFmtId="10" fontId="18" fillId="6" borderId="9" xfId="5" applyNumberFormat="1" applyFont="1" applyFill="1" applyBorder="1" applyAlignment="1">
      <alignment horizontal="center" vertical="center" wrapText="1"/>
    </xf>
    <xf numFmtId="0" fontId="18" fillId="6" borderId="19" xfId="0" quotePrefix="1" applyFont="1" applyFill="1" applyBorder="1" applyAlignment="1">
      <alignment horizontal="center" vertical="center" wrapText="1"/>
    </xf>
    <xf numFmtId="10" fontId="18" fillId="6" borderId="19" xfId="5" applyNumberFormat="1" applyFont="1" applyFill="1" applyBorder="1" applyAlignment="1">
      <alignment horizontal="center" vertical="center" wrapText="1"/>
    </xf>
    <xf numFmtId="41" fontId="18" fillId="6" borderId="19" xfId="13" applyFont="1" applyFill="1" applyBorder="1" applyAlignment="1">
      <alignment horizontal="center" vertical="center" wrapText="1"/>
    </xf>
    <xf numFmtId="0" fontId="18" fillId="6" borderId="19" xfId="17" applyNumberFormat="1" applyFont="1" applyFill="1" applyBorder="1" applyAlignment="1">
      <alignment horizontal="center" vertical="center" wrapText="1"/>
    </xf>
    <xf numFmtId="0" fontId="18" fillId="7" borderId="19" xfId="0" applyFont="1" applyFill="1" applyBorder="1" applyAlignment="1">
      <alignment horizontal="center" vertical="center" wrapText="1" shrinkToFit="1"/>
    </xf>
    <xf numFmtId="0" fontId="18" fillId="6" borderId="19" xfId="0" applyFont="1" applyFill="1" applyBorder="1" applyAlignment="1">
      <alignment horizontal="center" vertical="center" wrapText="1" shrinkToFit="1"/>
    </xf>
    <xf numFmtId="173" fontId="18" fillId="0" borderId="19" xfId="0" applyNumberFormat="1" applyFont="1" applyBorder="1" applyAlignment="1">
      <alignment horizontal="center" vertical="center" wrapText="1"/>
    </xf>
    <xf numFmtId="0" fontId="18" fillId="0" borderId="29" xfId="0" applyFont="1" applyBorder="1" applyAlignment="1">
      <alignment horizontal="center" vertical="center" wrapText="1"/>
    </xf>
    <xf numFmtId="171" fontId="18" fillId="6" borderId="19" xfId="21" applyNumberFormat="1" applyFont="1" applyFill="1" applyBorder="1" applyAlignment="1">
      <alignment horizontal="center" vertical="center" wrapText="1"/>
    </xf>
    <xf numFmtId="171" fontId="18" fillId="6" borderId="19" xfId="9" applyNumberFormat="1" applyFont="1" applyFill="1" applyBorder="1" applyAlignment="1">
      <alignment horizontal="center" vertical="center" wrapText="1"/>
    </xf>
    <xf numFmtId="0" fontId="18" fillId="6" borderId="19" xfId="5" applyNumberFormat="1" applyFont="1" applyFill="1" applyBorder="1" applyAlignment="1">
      <alignment horizontal="center" vertical="center" wrapText="1"/>
    </xf>
    <xf numFmtId="174" fontId="18" fillId="6" borderId="19" xfId="0" applyNumberFormat="1" applyFont="1" applyFill="1" applyBorder="1" applyAlignment="1">
      <alignment horizontal="center" vertical="center" wrapText="1"/>
    </xf>
    <xf numFmtId="176" fontId="18" fillId="6" borderId="19" xfId="2" applyNumberFormat="1" applyFont="1" applyFill="1" applyBorder="1" applyAlignment="1">
      <alignment horizontal="center" vertical="center" wrapText="1"/>
    </xf>
    <xf numFmtId="168" fontId="18" fillId="6" borderId="0" xfId="3" applyFont="1" applyFill="1" applyAlignment="1">
      <alignment horizontal="center" vertical="center" wrapText="1"/>
    </xf>
    <xf numFmtId="2" fontId="18" fillId="6" borderId="19" xfId="0" applyNumberFormat="1" applyFont="1" applyFill="1" applyBorder="1" applyAlignment="1">
      <alignment horizontal="center" vertical="center" wrapText="1"/>
    </xf>
    <xf numFmtId="6" fontId="18" fillId="6" borderId="19" xfId="20" applyNumberFormat="1" applyFont="1" applyFill="1" applyBorder="1" applyAlignment="1">
      <alignment horizontal="center" vertical="center" wrapText="1"/>
    </xf>
    <xf numFmtId="0" fontId="20" fillId="0" borderId="19" xfId="0" applyFont="1" applyBorder="1" applyAlignment="1">
      <alignment horizontal="center" vertical="center" wrapText="1"/>
    </xf>
    <xf numFmtId="42" fontId="18" fillId="6" borderId="19" xfId="20" applyFont="1" applyFill="1" applyBorder="1" applyAlignment="1">
      <alignment horizontal="center" vertical="center" wrapText="1"/>
    </xf>
    <xf numFmtId="6" fontId="18" fillId="6" borderId="19" xfId="0" applyNumberFormat="1" applyFont="1" applyFill="1" applyBorder="1" applyAlignment="1">
      <alignment horizontal="center" vertical="center" wrapText="1"/>
    </xf>
    <xf numFmtId="9" fontId="18" fillId="0" borderId="29" xfId="0" applyNumberFormat="1" applyFont="1" applyBorder="1" applyAlignment="1">
      <alignment horizontal="center" vertical="center" wrapText="1"/>
    </xf>
    <xf numFmtId="0" fontId="18" fillId="6" borderId="0" xfId="0" applyFont="1" applyFill="1" applyAlignment="1">
      <alignment horizontal="center" vertical="center" wrapText="1"/>
    </xf>
    <xf numFmtId="2" fontId="18" fillId="6" borderId="0" xfId="0" applyNumberFormat="1" applyFont="1" applyFill="1" applyAlignment="1">
      <alignment horizontal="center" vertical="center" wrapText="1"/>
    </xf>
    <xf numFmtId="0" fontId="18" fillId="6" borderId="0" xfId="0" applyNumberFormat="1" applyFont="1" applyFill="1" applyAlignment="1">
      <alignment horizontal="center" vertical="center" wrapText="1"/>
    </xf>
    <xf numFmtId="173" fontId="18" fillId="6" borderId="0" xfId="0" applyNumberFormat="1" applyFont="1" applyFill="1" applyAlignment="1">
      <alignment horizontal="center"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4" xfId="0" applyFont="1" applyFill="1" applyBorder="1" applyAlignment="1">
      <alignment horizontal="center" vertical="center"/>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5"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 fillId="3" borderId="6" xfId="0" applyFont="1" applyFill="1" applyBorder="1" applyAlignment="1">
      <alignment horizontal="center"/>
    </xf>
    <xf numFmtId="0" fontId="3" fillId="3" borderId="7" xfId="0" applyFont="1" applyFill="1" applyBorder="1" applyAlignment="1">
      <alignment horizontal="center"/>
    </xf>
    <xf numFmtId="0" fontId="2" fillId="2" borderId="8" xfId="0" applyFont="1" applyFill="1" applyBorder="1" applyAlignment="1">
      <alignment horizontal="left"/>
    </xf>
    <xf numFmtId="0" fontId="2" fillId="2" borderId="5" xfId="0" applyFont="1" applyFill="1" applyBorder="1" applyAlignment="1">
      <alignment horizontal="left"/>
    </xf>
    <xf numFmtId="0" fontId="5" fillId="4" borderId="2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28" xfId="0" applyFont="1" applyFill="1" applyBorder="1" applyAlignment="1">
      <alignment horizontal="center" vertical="center"/>
    </xf>
  </cellXfs>
  <cellStyles count="28">
    <cellStyle name="Hipervínculo" xfId="6" builtinId="8"/>
    <cellStyle name="Incorrecto" xfId="10" builtinId="27"/>
    <cellStyle name="Millares" xfId="1" builtinId="3"/>
    <cellStyle name="Millares [0]" xfId="2" builtinId="6"/>
    <cellStyle name="Millares [0] 2" xfId="13"/>
    <cellStyle name="Millares 10" xfId="23"/>
    <cellStyle name="Millares 11" xfId="27"/>
    <cellStyle name="Millares 12" xfId="24"/>
    <cellStyle name="Millares 2" xfId="17"/>
    <cellStyle name="Millares 3" xfId="18"/>
    <cellStyle name="Millares 4" xfId="12"/>
    <cellStyle name="Millares 5" xfId="15"/>
    <cellStyle name="Millares 6" xfId="11"/>
    <cellStyle name="Millares 7" xfId="14"/>
    <cellStyle name="Millares 8" xfId="26"/>
    <cellStyle name="Millares 9" xfId="25"/>
    <cellStyle name="Moneda" xfId="3" builtinId="4"/>
    <cellStyle name="Moneda [0]" xfId="4" builtinId="7"/>
    <cellStyle name="Moneda [0] 2" xfId="8"/>
    <cellStyle name="Moneda [0] 2 2" xfId="20"/>
    <cellStyle name="Moneda [0] 3" xfId="7"/>
    <cellStyle name="Moneda [0] 5" xfId="16"/>
    <cellStyle name="Moneda 2" xfId="19"/>
    <cellStyle name="Moneda 4" xfId="21"/>
    <cellStyle name="Moneda 7" xfId="9"/>
    <cellStyle name="Moneda 8" xfId="22"/>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a.cruz/Desktop/Angela%20Patricia/Plan%20de%20seguimiento%20PIAA/Solicitud%20Seguimiento%202017/Matriz%20Plan%20de%20Acciones%20Afirmativas%20Gitano-Rrom%20Seguimiento%202017%20y%20Proyeccion%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No.1 Sector Salud"/>
      <sheetName val="Matriz No. 2 Sector Educación"/>
      <sheetName val="Matriz No.3 Sector Cultura"/>
      <sheetName val="Matriz No.4 Sector D.E.I.T."/>
      <sheetName val="Matriz No.5 Sector I.S."/>
      <sheetName val="Matriz No.6 Sector Hábitat"/>
      <sheetName val="Matriz No.7 Sector Ambiente"/>
      <sheetName val="Matriz No.8 Sector Mujer"/>
      <sheetName val="Matriz No.9 Sector Gobierno"/>
      <sheetName val="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B3" t="str">
            <v>Semestre 1</v>
          </cell>
          <cell r="D3" t="str">
            <v>_Eje_integridad_étnica_y_cultural</v>
          </cell>
          <cell r="N3" t="str">
            <v>_01_Pilar_Igualdad_de_Calidad_de_Vida</v>
          </cell>
          <cell r="BE3" t="str">
            <v>_Sector_Gestión_Pública</v>
          </cell>
        </row>
        <row r="4">
          <cell r="D4" t="str">
            <v>_Eje_Inclusión_y_no_discriminación</v>
          </cell>
          <cell r="N4" t="str">
            <v>_02_Pilar_Democracia_Urbana</v>
          </cell>
          <cell r="BE4" t="str">
            <v>_Sector_Gobierno</v>
          </cell>
        </row>
        <row r="5">
          <cell r="D5" t="str">
            <v>_Eje_Desarrollo_Económico</v>
          </cell>
          <cell r="N5" t="str">
            <v>_03_Pilar_Construcción_de_Comunidad_y_Cultura_Ciudadana</v>
          </cell>
          <cell r="BE5" t="str">
            <v>_Sector_Hacienda</v>
          </cell>
        </row>
        <row r="6">
          <cell r="D6" t="str">
            <v>_Eje_de_Educación</v>
          </cell>
          <cell r="N6" t="str">
            <v>_06_Eje_transversal_sostenibilidad_ambiental_basada_en_eficiencia_energética</v>
          </cell>
          <cell r="BE6" t="str">
            <v>_Sector_Planeación</v>
          </cell>
        </row>
        <row r="7">
          <cell r="D7" t="str">
            <v>_Eje_Salud</v>
          </cell>
          <cell r="N7" t="str">
            <v>_07_Eje_transversal_Gobierno_Legítimo_fortalecimiento_local_y_eficiencia</v>
          </cell>
          <cell r="BE7" t="str">
            <v>_Sector_Desarrollo_Económico_Industria_y_Turismo</v>
          </cell>
        </row>
        <row r="8">
          <cell r="D8" t="str">
            <v>_Eje_Seguridad_Social_y_Alimentaria</v>
          </cell>
          <cell r="BE8" t="str">
            <v>_Sector_Educación</v>
          </cell>
        </row>
        <row r="9">
          <cell r="D9" t="str">
            <v>_Eje_de_Hábitat</v>
          </cell>
          <cell r="BE9" t="str">
            <v>_Sector_Salud</v>
          </cell>
        </row>
        <row r="10">
          <cell r="D10" t="str">
            <v>_Eje_de_Género_y_Generaciones</v>
          </cell>
          <cell r="BE10" t="str">
            <v>_Sector_Integración_Social</v>
          </cell>
        </row>
        <row r="11">
          <cell r="D11" t="str">
            <v>_Eje_Goce_Disfrute_de_Derechos_Adecuación_Institucional_y_Participación</v>
          </cell>
          <cell r="BE11" t="str">
            <v>_Sector_Cultura_Recreación_y_Deporte</v>
          </cell>
        </row>
        <row r="12">
          <cell r="BE12" t="str">
            <v>_Sector_Ambiente</v>
          </cell>
        </row>
        <row r="13">
          <cell r="BE13" t="str">
            <v>_Sector_Movilidad</v>
          </cell>
        </row>
        <row r="14">
          <cell r="BE14" t="str">
            <v>_Sector_Hábitat</v>
          </cell>
        </row>
        <row r="15">
          <cell r="BE15" t="str">
            <v>_Sector_Mujer</v>
          </cell>
        </row>
        <row r="16">
          <cell r="BE16" t="str">
            <v>_Sector_Seguridad_Convivencia_y_Justicia</v>
          </cell>
        </row>
        <row r="17">
          <cell r="BE17" t="str">
            <v>_Sector_Gestión_Jurídica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reveron@educacionbogota.gov.co" TargetMode="External"/><Relationship Id="rId13" Type="http://schemas.openxmlformats.org/officeDocument/2006/relationships/hyperlink" Target="mailto:jcpena@sdis.gov.co" TargetMode="External"/><Relationship Id="rId18" Type="http://schemas.openxmlformats.org/officeDocument/2006/relationships/hyperlink" Target="mailto:ecastillo@sdmujer.gov.co" TargetMode="External"/><Relationship Id="rId26" Type="http://schemas.openxmlformats.org/officeDocument/2006/relationships/hyperlink" Target="mailto:carolina.fernandez@idpc.gov.co%20/" TargetMode="External"/><Relationship Id="rId3" Type="http://schemas.openxmlformats.org/officeDocument/2006/relationships/hyperlink" Target="mailto:ljcabiativa@saludcapital.gov.co" TargetMode="External"/><Relationship Id="rId21" Type="http://schemas.openxmlformats.org/officeDocument/2006/relationships/hyperlink" Target="mailto:cristian.pulido@gobiernobogota.gov.co" TargetMode="External"/><Relationship Id="rId7" Type="http://schemas.openxmlformats.org/officeDocument/2006/relationships/hyperlink" Target="mailto:creveron@educacionbogota.gov.co" TargetMode="External"/><Relationship Id="rId12" Type="http://schemas.openxmlformats.org/officeDocument/2006/relationships/hyperlink" Target="mailto:lcorrea@sdis.gov.co" TargetMode="External"/><Relationship Id="rId17" Type="http://schemas.openxmlformats.org/officeDocument/2006/relationships/hyperlink" Target="mailto:cebeltran@desarrolloeconomico.gov.co" TargetMode="External"/><Relationship Id="rId25" Type="http://schemas.openxmlformats.org/officeDocument/2006/relationships/hyperlink" Target="mailto:rhernandez@sdmujer.gov.co" TargetMode="External"/><Relationship Id="rId2" Type="http://schemas.openxmlformats.org/officeDocument/2006/relationships/hyperlink" Target="mailto:ljcabiativa@saludcapital.gov.co" TargetMode="External"/><Relationship Id="rId16" Type="http://schemas.openxmlformats.org/officeDocument/2006/relationships/hyperlink" Target="mailto:cebeltran@desarrolloeconomico.gov.co" TargetMode="External"/><Relationship Id="rId20" Type="http://schemas.openxmlformats.org/officeDocument/2006/relationships/hyperlink" Target="mailto:alvaro.vargas@gobiernobogota.gov.co" TargetMode="External"/><Relationship Id="rId29" Type="http://schemas.openxmlformats.org/officeDocument/2006/relationships/comments" Target="../comments1.xml"/><Relationship Id="rId1" Type="http://schemas.openxmlformats.org/officeDocument/2006/relationships/hyperlink" Target="mailto:Lmardila@saludcapital.gov.co" TargetMode="External"/><Relationship Id="rId6" Type="http://schemas.openxmlformats.org/officeDocument/2006/relationships/hyperlink" Target="mailto:educacionsuperior@educacionbogota.gov.co" TargetMode="External"/><Relationship Id="rId11" Type="http://schemas.openxmlformats.org/officeDocument/2006/relationships/hyperlink" Target="mailto:creveron@educacionbogota.gov.co" TargetMode="External"/><Relationship Id="rId24" Type="http://schemas.openxmlformats.org/officeDocument/2006/relationships/hyperlink" Target="mailto:jpalacios@participacionbogota.gov.co" TargetMode="External"/><Relationship Id="rId5" Type="http://schemas.openxmlformats.org/officeDocument/2006/relationships/hyperlink" Target="mailto:yjmora@saludcapital.gov.co" TargetMode="External"/><Relationship Id="rId15" Type="http://schemas.openxmlformats.org/officeDocument/2006/relationships/hyperlink" Target="mailto:cebeltran@desarrolloeconomico.gov.co" TargetMode="External"/><Relationship Id="rId23" Type="http://schemas.openxmlformats.org/officeDocument/2006/relationships/hyperlink" Target="mailto:rgonzalez@participacionbogota.gov.co" TargetMode="External"/><Relationship Id="rId28" Type="http://schemas.openxmlformats.org/officeDocument/2006/relationships/vmlDrawing" Target="../drawings/vmlDrawing1.vml"/><Relationship Id="rId10" Type="http://schemas.openxmlformats.org/officeDocument/2006/relationships/hyperlink" Target="mailto:dmartinez@educacionbogota.gov.co" TargetMode="External"/><Relationship Id="rId19" Type="http://schemas.openxmlformats.org/officeDocument/2006/relationships/hyperlink" Target="mailto:eddy.bermudez@gobiernobogota.gov.co" TargetMode="External"/><Relationship Id="rId4" Type="http://schemas.openxmlformats.org/officeDocument/2006/relationships/hyperlink" Target="mailto:y1ramirez@saludcapital.gov.co" TargetMode="External"/><Relationship Id="rId9" Type="http://schemas.openxmlformats.org/officeDocument/2006/relationships/hyperlink" Target="mailto:dmartinez@educacionbogota.gov.co" TargetMode="External"/><Relationship Id="rId14" Type="http://schemas.openxmlformats.org/officeDocument/2006/relationships/hyperlink" Target="mailto:cebeltran@desarrolloeconomico.gov.co" TargetMode="External"/><Relationship Id="rId22" Type="http://schemas.openxmlformats.org/officeDocument/2006/relationships/hyperlink" Target="mailto:mrios@participacionbogota.gov.co"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9"/>
  <sheetViews>
    <sheetView tabSelected="1" zoomScale="57" zoomScaleNormal="57" zoomScaleSheetLayoutView="40" workbookViewId="0">
      <selection activeCell="D2" sqref="D2:G2"/>
    </sheetView>
  </sheetViews>
  <sheetFormatPr baseColWidth="10" defaultColWidth="11.42578125" defaultRowHeight="15" x14ac:dyDescent="0.25"/>
  <cols>
    <col min="1" max="1" width="4.42578125" style="13" customWidth="1"/>
    <col min="2" max="2" width="24.7109375" customWidth="1"/>
    <col min="3" max="3" width="22.28515625" customWidth="1"/>
    <col min="4" max="4" width="11" customWidth="1"/>
    <col min="5" max="5" width="31.42578125" customWidth="1"/>
    <col min="6" max="6" width="30" customWidth="1"/>
    <col min="7" max="7" width="22.42578125" customWidth="1"/>
    <col min="8" max="8" width="16.7109375" customWidth="1"/>
    <col min="9" max="9" width="15.5703125" customWidth="1"/>
    <col min="10" max="10" width="17.7109375" customWidth="1"/>
    <col min="11" max="11" width="20" customWidth="1"/>
    <col min="12" max="12" width="11.42578125" customWidth="1"/>
    <col min="13" max="13" width="17.28515625" customWidth="1"/>
    <col min="14" max="14" width="11.85546875" customWidth="1"/>
    <col min="15" max="15" width="14.5703125" customWidth="1"/>
    <col min="16" max="16" width="24.7109375" customWidth="1"/>
    <col min="17" max="17" width="27.42578125" customWidth="1"/>
    <col min="18" max="20" width="11.42578125" customWidth="1"/>
    <col min="21" max="21" width="11" customWidth="1"/>
    <col min="22" max="22" width="11.42578125" style="16" customWidth="1"/>
    <col min="23" max="23" width="11.42578125" style="14" customWidth="1"/>
    <col min="24" max="24" width="12" customWidth="1"/>
    <col min="25" max="25" width="11.42578125" style="14" customWidth="1"/>
    <col min="26" max="26" width="12.85546875" customWidth="1"/>
    <col min="27" max="27" width="14.140625" customWidth="1"/>
    <col min="28" max="28" width="12.85546875" customWidth="1"/>
    <col min="29" max="29" width="15.7109375" customWidth="1"/>
    <col min="30" max="30" width="15.85546875" customWidth="1"/>
    <col min="31" max="31" width="18" customWidth="1"/>
    <col min="32" max="32" width="16.28515625" customWidth="1"/>
    <col min="33" max="33" width="11.42578125" customWidth="1"/>
    <col min="34" max="34" width="18.7109375" customWidth="1"/>
    <col min="35" max="35" width="18.5703125" customWidth="1"/>
    <col min="36" max="36" width="20.140625" customWidth="1"/>
    <col min="37" max="37" width="18.140625" style="29" customWidth="1"/>
    <col min="38" max="38" width="19.140625" customWidth="1"/>
    <col min="39" max="39" width="92.28515625" customWidth="1"/>
    <col min="40" max="40" width="32.42578125" customWidth="1"/>
  </cols>
  <sheetData>
    <row r="1" spans="1:40" x14ac:dyDescent="0.25">
      <c r="A1" s="15"/>
      <c r="B1" s="1"/>
      <c r="C1" s="2"/>
      <c r="D1" s="2"/>
      <c r="E1" s="2"/>
      <c r="F1" s="2"/>
      <c r="G1" s="3"/>
    </row>
    <row r="2" spans="1:40" ht="32.25" customHeight="1" x14ac:dyDescent="0.25">
      <c r="A2" s="15"/>
      <c r="B2" s="4" t="s">
        <v>0</v>
      </c>
      <c r="C2" s="5"/>
      <c r="D2" s="125" t="s">
        <v>1</v>
      </c>
      <c r="E2" s="125"/>
      <c r="F2" s="125"/>
      <c r="G2" s="126"/>
    </row>
    <row r="3" spans="1:40" x14ac:dyDescent="0.25">
      <c r="A3" s="15"/>
      <c r="B3" s="6" t="s">
        <v>2</v>
      </c>
      <c r="C3" s="7"/>
      <c r="D3" s="127" t="s">
        <v>3</v>
      </c>
      <c r="E3" s="127"/>
      <c r="F3" s="127"/>
      <c r="G3" s="128"/>
    </row>
    <row r="4" spans="1:40" x14ac:dyDescent="0.25">
      <c r="A4" s="15"/>
      <c r="B4" s="6" t="s">
        <v>4</v>
      </c>
      <c r="C4" s="7"/>
      <c r="D4" s="127" t="s">
        <v>5</v>
      </c>
      <c r="E4" s="127"/>
      <c r="F4" s="127"/>
      <c r="G4" s="128"/>
    </row>
    <row r="5" spans="1:40" ht="18.75" customHeight="1" x14ac:dyDescent="0.25">
      <c r="A5" s="15"/>
      <c r="B5" s="129" t="s">
        <v>6</v>
      </c>
      <c r="C5" s="130"/>
      <c r="D5" s="8"/>
      <c r="E5" s="8"/>
      <c r="F5" s="11" t="s">
        <v>7</v>
      </c>
      <c r="G5" s="12" t="s">
        <v>495</v>
      </c>
    </row>
    <row r="6" spans="1:40" ht="15.75" thickBot="1" x14ac:dyDescent="0.3">
      <c r="A6" s="15"/>
      <c r="B6" s="24"/>
      <c r="C6" s="25"/>
      <c r="D6" s="26"/>
      <c r="E6" s="26"/>
      <c r="F6" s="26"/>
      <c r="G6" s="27"/>
    </row>
    <row r="7" spans="1:40" x14ac:dyDescent="0.25">
      <c r="A7" s="15"/>
      <c r="B7" s="131" t="s">
        <v>8</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3"/>
      <c r="AC7" s="9"/>
      <c r="AD7" s="116" t="s">
        <v>9</v>
      </c>
      <c r="AE7" s="117"/>
      <c r="AF7" s="118"/>
      <c r="AG7" s="94" t="s">
        <v>10</v>
      </c>
      <c r="AH7" s="95"/>
      <c r="AI7" s="95"/>
      <c r="AJ7" s="95"/>
      <c r="AK7" s="95"/>
      <c r="AL7" s="95"/>
      <c r="AM7" s="96"/>
      <c r="AN7" s="100"/>
    </row>
    <row r="8" spans="1:40" x14ac:dyDescent="0.25">
      <c r="A8" s="15"/>
      <c r="B8" s="134"/>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6"/>
      <c r="AC8" s="10"/>
      <c r="AD8" s="119"/>
      <c r="AE8" s="120"/>
      <c r="AF8" s="121"/>
      <c r="AG8" s="97"/>
      <c r="AH8" s="98"/>
      <c r="AI8" s="98"/>
      <c r="AJ8" s="98"/>
      <c r="AK8" s="98"/>
      <c r="AL8" s="98"/>
      <c r="AM8" s="99"/>
      <c r="AN8" s="101"/>
    </row>
    <row r="9" spans="1:40" ht="30" customHeight="1" x14ac:dyDescent="0.25">
      <c r="A9" s="28"/>
      <c r="B9" s="122" t="s">
        <v>11</v>
      </c>
      <c r="C9" s="123"/>
      <c r="D9" s="124"/>
      <c r="E9" s="102" t="s">
        <v>12</v>
      </c>
      <c r="F9" s="102"/>
      <c r="G9" s="103"/>
      <c r="H9" s="104" t="s">
        <v>13</v>
      </c>
      <c r="I9" s="104"/>
      <c r="J9" s="104"/>
      <c r="K9" s="104"/>
      <c r="L9" s="104"/>
      <c r="M9" s="104"/>
      <c r="N9" s="105" t="s">
        <v>14</v>
      </c>
      <c r="O9" s="106"/>
      <c r="P9" s="107" t="s">
        <v>15</v>
      </c>
      <c r="Q9" s="107"/>
      <c r="R9" s="107"/>
      <c r="S9" s="107"/>
      <c r="T9" s="107"/>
      <c r="U9" s="107"/>
      <c r="V9" s="108" t="s">
        <v>16</v>
      </c>
      <c r="W9" s="102"/>
      <c r="X9" s="102"/>
      <c r="Y9" s="102"/>
      <c r="Z9" s="102"/>
      <c r="AA9" s="102"/>
      <c r="AB9" s="102"/>
      <c r="AC9" s="109"/>
      <c r="AD9" s="110"/>
      <c r="AE9" s="111"/>
      <c r="AF9" s="112"/>
      <c r="AG9" s="113" t="s">
        <v>17</v>
      </c>
      <c r="AH9" s="114"/>
      <c r="AI9" s="114"/>
      <c r="AJ9" s="114"/>
      <c r="AK9" s="114"/>
      <c r="AL9" s="114"/>
      <c r="AM9" s="115"/>
      <c r="AN9" s="101"/>
    </row>
    <row r="10" spans="1:40" ht="84" customHeight="1" x14ac:dyDescent="0.25">
      <c r="A10" s="17" t="s">
        <v>455</v>
      </c>
      <c r="B10" s="17" t="s">
        <v>18</v>
      </c>
      <c r="C10" s="17" t="s">
        <v>19</v>
      </c>
      <c r="D10" s="17" t="s">
        <v>20</v>
      </c>
      <c r="E10" s="17" t="s">
        <v>21</v>
      </c>
      <c r="F10" s="18" t="s">
        <v>22</v>
      </c>
      <c r="G10" s="18" t="s">
        <v>23</v>
      </c>
      <c r="H10" s="18" t="s">
        <v>24</v>
      </c>
      <c r="I10" s="17" t="s">
        <v>25</v>
      </c>
      <c r="J10" s="18" t="s">
        <v>26</v>
      </c>
      <c r="K10" s="18" t="s">
        <v>27</v>
      </c>
      <c r="L10" s="18" t="s">
        <v>28</v>
      </c>
      <c r="M10" s="18" t="s">
        <v>29</v>
      </c>
      <c r="N10" s="18" t="s">
        <v>30</v>
      </c>
      <c r="O10" s="18" t="s">
        <v>31</v>
      </c>
      <c r="P10" s="18" t="s">
        <v>32</v>
      </c>
      <c r="Q10" s="18" t="s">
        <v>33</v>
      </c>
      <c r="R10" s="17" t="s">
        <v>34</v>
      </c>
      <c r="S10" s="17" t="s">
        <v>35</v>
      </c>
      <c r="T10" s="17" t="s">
        <v>36</v>
      </c>
      <c r="U10" s="17" t="s">
        <v>37</v>
      </c>
      <c r="V10" s="19" t="s">
        <v>38</v>
      </c>
      <c r="W10" s="20" t="s">
        <v>39</v>
      </c>
      <c r="X10" s="17" t="s">
        <v>401</v>
      </c>
      <c r="Y10" s="21" t="s">
        <v>40</v>
      </c>
      <c r="Z10" s="17" t="s">
        <v>41</v>
      </c>
      <c r="AA10" s="22" t="s">
        <v>42</v>
      </c>
      <c r="AB10" s="17" t="s">
        <v>43</v>
      </c>
      <c r="AC10" s="22" t="s">
        <v>44</v>
      </c>
      <c r="AD10" s="23" t="s">
        <v>45</v>
      </c>
      <c r="AE10" s="23" t="s">
        <v>46</v>
      </c>
      <c r="AF10" s="23" t="s">
        <v>47</v>
      </c>
      <c r="AG10" s="17" t="s">
        <v>48</v>
      </c>
      <c r="AH10" s="17" t="s">
        <v>49</v>
      </c>
      <c r="AI10" s="17" t="s">
        <v>448</v>
      </c>
      <c r="AJ10" s="17" t="s">
        <v>452</v>
      </c>
      <c r="AK10" s="17" t="s">
        <v>453</v>
      </c>
      <c r="AL10" s="17" t="s">
        <v>454</v>
      </c>
      <c r="AM10" s="17" t="s">
        <v>50</v>
      </c>
      <c r="AN10" s="17" t="s">
        <v>51</v>
      </c>
    </row>
    <row r="11" spans="1:40" s="90" customFormat="1" ht="409.5" customHeight="1" x14ac:dyDescent="0.25">
      <c r="A11" s="38" t="s">
        <v>435</v>
      </c>
      <c r="B11" s="38" t="s">
        <v>52</v>
      </c>
      <c r="C11" s="38"/>
      <c r="D11" s="38"/>
      <c r="E11" s="38" t="s">
        <v>53</v>
      </c>
      <c r="F11" s="38" t="s">
        <v>54</v>
      </c>
      <c r="G11" s="38">
        <v>1.51</v>
      </c>
      <c r="H11" s="38" t="s">
        <v>63</v>
      </c>
      <c r="I11" s="38" t="s">
        <v>64</v>
      </c>
      <c r="J11" s="38" t="s">
        <v>65</v>
      </c>
      <c r="K11" s="38" t="s">
        <v>66</v>
      </c>
      <c r="L11" s="38" t="s">
        <v>67</v>
      </c>
      <c r="M11" s="58" t="s">
        <v>68</v>
      </c>
      <c r="N11" s="48">
        <v>42856</v>
      </c>
      <c r="O11" s="48">
        <v>43981</v>
      </c>
      <c r="P11" s="38" t="s">
        <v>247</v>
      </c>
      <c r="Q11" s="38" t="s">
        <v>248</v>
      </c>
      <c r="R11" s="39">
        <v>1</v>
      </c>
      <c r="S11" s="39">
        <v>1</v>
      </c>
      <c r="T11" s="39">
        <v>1</v>
      </c>
      <c r="U11" s="39">
        <v>1</v>
      </c>
      <c r="V11" s="39">
        <v>1</v>
      </c>
      <c r="W11" s="39">
        <v>1</v>
      </c>
      <c r="X11" s="39">
        <v>1</v>
      </c>
      <c r="Y11" s="40">
        <v>1</v>
      </c>
      <c r="Z11" s="39">
        <v>1</v>
      </c>
      <c r="AA11" s="39">
        <v>1</v>
      </c>
      <c r="AB11" s="39">
        <v>1</v>
      </c>
      <c r="AC11" s="39">
        <v>1</v>
      </c>
      <c r="AD11" s="38" t="s">
        <v>80</v>
      </c>
      <c r="AE11" s="38" t="s">
        <v>81</v>
      </c>
      <c r="AF11" s="38" t="s">
        <v>82</v>
      </c>
      <c r="AG11" s="38">
        <v>1184</v>
      </c>
      <c r="AH11" s="38" t="s">
        <v>83</v>
      </c>
      <c r="AI11" s="38" t="s">
        <v>84</v>
      </c>
      <c r="AJ11" s="64">
        <v>498127590</v>
      </c>
      <c r="AK11" s="65">
        <v>100</v>
      </c>
      <c r="AL11" s="64">
        <v>498127590</v>
      </c>
      <c r="AM11" s="38" t="s">
        <v>514</v>
      </c>
      <c r="AN11" s="38" t="s">
        <v>515</v>
      </c>
    </row>
    <row r="12" spans="1:40" s="90" customFormat="1" ht="408.75" customHeight="1" x14ac:dyDescent="0.25">
      <c r="A12" s="38" t="s">
        <v>436</v>
      </c>
      <c r="B12" s="38" t="s">
        <v>52</v>
      </c>
      <c r="C12" s="38"/>
      <c r="D12" s="38"/>
      <c r="E12" s="38" t="s">
        <v>55</v>
      </c>
      <c r="F12" s="38" t="s">
        <v>56</v>
      </c>
      <c r="G12" s="38">
        <v>1.5</v>
      </c>
      <c r="H12" s="38" t="s">
        <v>63</v>
      </c>
      <c r="I12" s="38" t="s">
        <v>64</v>
      </c>
      <c r="J12" s="38" t="s">
        <v>65</v>
      </c>
      <c r="K12" s="38" t="s">
        <v>69</v>
      </c>
      <c r="L12" s="38" t="s">
        <v>70</v>
      </c>
      <c r="M12" s="66" t="s">
        <v>71</v>
      </c>
      <c r="N12" s="48">
        <v>42856</v>
      </c>
      <c r="O12" s="48">
        <v>43981</v>
      </c>
      <c r="P12" s="38" t="s">
        <v>72</v>
      </c>
      <c r="Q12" s="38" t="s">
        <v>492</v>
      </c>
      <c r="R12" s="39">
        <v>0.25</v>
      </c>
      <c r="S12" s="39">
        <v>0.25</v>
      </c>
      <c r="T12" s="39">
        <v>0.25</v>
      </c>
      <c r="U12" s="39">
        <v>0.25</v>
      </c>
      <c r="V12" s="39">
        <v>0</v>
      </c>
      <c r="W12" s="40">
        <v>0</v>
      </c>
      <c r="X12" s="39">
        <v>0.25</v>
      </c>
      <c r="Y12" s="40">
        <v>1</v>
      </c>
      <c r="Z12" s="39">
        <v>0.25</v>
      </c>
      <c r="AA12" s="39">
        <v>1</v>
      </c>
      <c r="AB12" s="39">
        <v>0.05</v>
      </c>
      <c r="AC12" s="39">
        <v>0.2</v>
      </c>
      <c r="AD12" s="38" t="s">
        <v>80</v>
      </c>
      <c r="AE12" s="38" t="s">
        <v>81</v>
      </c>
      <c r="AF12" s="38" t="s">
        <v>82</v>
      </c>
      <c r="AG12" s="38">
        <v>7525</v>
      </c>
      <c r="AH12" s="38" t="s">
        <v>85</v>
      </c>
      <c r="AI12" s="38" t="s">
        <v>86</v>
      </c>
      <c r="AJ12" s="67" t="s">
        <v>115</v>
      </c>
      <c r="AK12" s="38" t="s">
        <v>115</v>
      </c>
      <c r="AL12" s="38" t="s">
        <v>115</v>
      </c>
      <c r="AM12" s="38" t="s">
        <v>535</v>
      </c>
      <c r="AN12" s="38" t="s">
        <v>87</v>
      </c>
    </row>
    <row r="13" spans="1:40" s="90" customFormat="1" ht="409.5" customHeight="1" x14ac:dyDescent="0.25">
      <c r="A13" s="38" t="s">
        <v>437</v>
      </c>
      <c r="B13" s="38" t="s">
        <v>52</v>
      </c>
      <c r="C13" s="38"/>
      <c r="D13" s="38"/>
      <c r="E13" s="38" t="s">
        <v>57</v>
      </c>
      <c r="F13" s="38" t="s">
        <v>58</v>
      </c>
      <c r="G13" s="38">
        <v>4.5</v>
      </c>
      <c r="H13" s="38" t="s">
        <v>63</v>
      </c>
      <c r="I13" s="38" t="s">
        <v>64</v>
      </c>
      <c r="J13" s="38" t="s">
        <v>65</v>
      </c>
      <c r="K13" s="38" t="s">
        <v>73</v>
      </c>
      <c r="L13" s="38" t="s">
        <v>74</v>
      </c>
      <c r="M13" s="38" t="s">
        <v>75</v>
      </c>
      <c r="N13" s="48">
        <v>42856</v>
      </c>
      <c r="O13" s="48">
        <v>43981</v>
      </c>
      <c r="P13" s="38" t="s">
        <v>76</v>
      </c>
      <c r="Q13" s="38" t="s">
        <v>249</v>
      </c>
      <c r="R13" s="39">
        <v>1</v>
      </c>
      <c r="S13" s="39">
        <v>1</v>
      </c>
      <c r="T13" s="39">
        <v>1</v>
      </c>
      <c r="U13" s="39">
        <v>1</v>
      </c>
      <c r="V13" s="39">
        <v>1</v>
      </c>
      <c r="W13" s="40">
        <v>1</v>
      </c>
      <c r="X13" s="39">
        <v>1</v>
      </c>
      <c r="Y13" s="40">
        <v>1</v>
      </c>
      <c r="Z13" s="39">
        <v>1</v>
      </c>
      <c r="AA13" s="39">
        <v>1</v>
      </c>
      <c r="AB13" s="39">
        <v>0</v>
      </c>
      <c r="AC13" s="39">
        <v>0</v>
      </c>
      <c r="AD13" s="38" t="s">
        <v>80</v>
      </c>
      <c r="AE13" s="38" t="s">
        <v>81</v>
      </c>
      <c r="AF13" s="38" t="s">
        <v>82</v>
      </c>
      <c r="AG13" s="38">
        <v>1186</v>
      </c>
      <c r="AH13" s="38" t="s">
        <v>88</v>
      </c>
      <c r="AI13" s="38" t="s">
        <v>89</v>
      </c>
      <c r="AJ13" s="67">
        <v>305370131</v>
      </c>
      <c r="AK13" s="65">
        <f>AL13/AJ13*100</f>
        <v>93.284347774013298</v>
      </c>
      <c r="AL13" s="67">
        <v>284862535</v>
      </c>
      <c r="AM13" s="38" t="s">
        <v>516</v>
      </c>
      <c r="AN13" s="38"/>
    </row>
    <row r="14" spans="1:40" s="90" customFormat="1" ht="297" customHeight="1" x14ac:dyDescent="0.25">
      <c r="A14" s="38" t="s">
        <v>438</v>
      </c>
      <c r="B14" s="38" t="s">
        <v>52</v>
      </c>
      <c r="C14" s="38"/>
      <c r="D14" s="38"/>
      <c r="E14" s="38" t="s">
        <v>59</v>
      </c>
      <c r="F14" s="38" t="s">
        <v>60</v>
      </c>
      <c r="G14" s="38">
        <v>4.5</v>
      </c>
      <c r="H14" s="38" t="s">
        <v>63</v>
      </c>
      <c r="I14" s="38" t="s">
        <v>64</v>
      </c>
      <c r="J14" s="38" t="s">
        <v>65</v>
      </c>
      <c r="K14" s="38" t="s">
        <v>73</v>
      </c>
      <c r="L14" s="38" t="s">
        <v>74</v>
      </c>
      <c r="M14" s="38" t="s">
        <v>75</v>
      </c>
      <c r="N14" s="48">
        <v>42856</v>
      </c>
      <c r="O14" s="48">
        <v>43981</v>
      </c>
      <c r="P14" s="38" t="s">
        <v>250</v>
      </c>
      <c r="Q14" s="38" t="s">
        <v>493</v>
      </c>
      <c r="R14" s="39">
        <v>0.1</v>
      </c>
      <c r="S14" s="39">
        <v>0.3</v>
      </c>
      <c r="T14" s="39">
        <v>0.3</v>
      </c>
      <c r="U14" s="39">
        <v>0.3</v>
      </c>
      <c r="V14" s="39">
        <v>0</v>
      </c>
      <c r="W14" s="40">
        <v>0</v>
      </c>
      <c r="X14" s="41">
        <v>0.5</v>
      </c>
      <c r="Y14" s="40">
        <v>1.6659999999999999</v>
      </c>
      <c r="Z14" s="39">
        <v>0.3</v>
      </c>
      <c r="AA14" s="39">
        <v>1</v>
      </c>
      <c r="AB14" s="39">
        <v>0.2</v>
      </c>
      <c r="AC14" s="39">
        <v>0.67</v>
      </c>
      <c r="AD14" s="38" t="s">
        <v>80</v>
      </c>
      <c r="AE14" s="38" t="s">
        <v>81</v>
      </c>
      <c r="AF14" s="38" t="s">
        <v>82</v>
      </c>
      <c r="AG14" s="38">
        <v>1186</v>
      </c>
      <c r="AH14" s="38" t="s">
        <v>88</v>
      </c>
      <c r="AI14" s="38" t="s">
        <v>90</v>
      </c>
      <c r="AJ14" s="59" t="s">
        <v>115</v>
      </c>
      <c r="AK14" s="38" t="s">
        <v>115</v>
      </c>
      <c r="AL14" s="38" t="s">
        <v>115</v>
      </c>
      <c r="AM14" s="38" t="s">
        <v>517</v>
      </c>
      <c r="AN14" s="38" t="s">
        <v>533</v>
      </c>
    </row>
    <row r="15" spans="1:40" s="90" customFormat="1" ht="294.75" customHeight="1" x14ac:dyDescent="0.25">
      <c r="A15" s="38" t="s">
        <v>439</v>
      </c>
      <c r="B15" s="38" t="s">
        <v>52</v>
      </c>
      <c r="C15" s="38"/>
      <c r="D15" s="38"/>
      <c r="E15" s="38" t="s">
        <v>61</v>
      </c>
      <c r="F15" s="38" t="s">
        <v>62</v>
      </c>
      <c r="G15" s="38">
        <v>3.01</v>
      </c>
      <c r="H15" s="38" t="s">
        <v>63</v>
      </c>
      <c r="I15" s="38" t="s">
        <v>64</v>
      </c>
      <c r="J15" s="38" t="s">
        <v>65</v>
      </c>
      <c r="K15" s="38" t="s">
        <v>77</v>
      </c>
      <c r="L15" s="38" t="s">
        <v>78</v>
      </c>
      <c r="M15" s="38" t="s">
        <v>79</v>
      </c>
      <c r="N15" s="48">
        <v>42856</v>
      </c>
      <c r="O15" s="48">
        <v>43981</v>
      </c>
      <c r="P15" s="38" t="s">
        <v>251</v>
      </c>
      <c r="Q15" s="38" t="s">
        <v>252</v>
      </c>
      <c r="R15" s="39">
        <v>0.25</v>
      </c>
      <c r="S15" s="39">
        <v>0.25</v>
      </c>
      <c r="T15" s="39">
        <v>0.25</v>
      </c>
      <c r="U15" s="39">
        <v>0.25</v>
      </c>
      <c r="V15" s="39">
        <v>0.25</v>
      </c>
      <c r="W15" s="40">
        <v>1</v>
      </c>
      <c r="X15" s="39">
        <v>0.5</v>
      </c>
      <c r="Y15" s="40">
        <v>2</v>
      </c>
      <c r="Z15" s="39">
        <v>0.25</v>
      </c>
      <c r="AA15" s="39">
        <v>1</v>
      </c>
      <c r="AB15" s="39">
        <v>0.05</v>
      </c>
      <c r="AC15" s="39">
        <v>0.2</v>
      </c>
      <c r="AD15" s="38" t="s">
        <v>80</v>
      </c>
      <c r="AE15" s="38" t="s">
        <v>81</v>
      </c>
      <c r="AF15" s="38" t="s">
        <v>82</v>
      </c>
      <c r="AG15" s="38">
        <v>1187</v>
      </c>
      <c r="AH15" s="38" t="s">
        <v>91</v>
      </c>
      <c r="AI15" s="38" t="s">
        <v>92</v>
      </c>
      <c r="AJ15" s="59" t="s">
        <v>65</v>
      </c>
      <c r="AK15" s="38" t="s">
        <v>65</v>
      </c>
      <c r="AL15" s="38" t="s">
        <v>65</v>
      </c>
      <c r="AM15" s="38" t="s">
        <v>534</v>
      </c>
      <c r="AN15" s="39" t="s">
        <v>518</v>
      </c>
    </row>
    <row r="16" spans="1:40" s="90" customFormat="1" ht="246.75" customHeight="1" x14ac:dyDescent="0.25">
      <c r="A16" s="38" t="s">
        <v>429</v>
      </c>
      <c r="B16" s="38" t="s">
        <v>93</v>
      </c>
      <c r="C16" s="38"/>
      <c r="D16" s="38"/>
      <c r="E16" s="38" t="s">
        <v>94</v>
      </c>
      <c r="F16" s="38" t="s">
        <v>95</v>
      </c>
      <c r="G16" s="38">
        <v>2.8333333299999999</v>
      </c>
      <c r="H16" s="38" t="s">
        <v>106</v>
      </c>
      <c r="I16" s="38" t="s">
        <v>107</v>
      </c>
      <c r="J16" s="38" t="s">
        <v>65</v>
      </c>
      <c r="K16" s="38" t="s">
        <v>108</v>
      </c>
      <c r="L16" s="38" t="s">
        <v>109</v>
      </c>
      <c r="M16" s="58" t="s">
        <v>110</v>
      </c>
      <c r="N16" s="48">
        <v>42917</v>
      </c>
      <c r="O16" s="48">
        <v>43981</v>
      </c>
      <c r="P16" s="38" t="s">
        <v>111</v>
      </c>
      <c r="Q16" s="38" t="s">
        <v>112</v>
      </c>
      <c r="R16" s="39">
        <v>1</v>
      </c>
      <c r="S16" s="39">
        <v>1</v>
      </c>
      <c r="T16" s="39">
        <v>1</v>
      </c>
      <c r="U16" s="39">
        <v>1</v>
      </c>
      <c r="V16" s="39">
        <v>1</v>
      </c>
      <c r="W16" s="40">
        <v>1</v>
      </c>
      <c r="X16" s="39">
        <v>0</v>
      </c>
      <c r="Y16" s="40">
        <v>0</v>
      </c>
      <c r="Z16" s="42">
        <v>1</v>
      </c>
      <c r="AA16" s="39">
        <v>1</v>
      </c>
      <c r="AB16" s="43">
        <v>1</v>
      </c>
      <c r="AC16" s="44">
        <v>1</v>
      </c>
      <c r="AD16" s="38" t="s">
        <v>80</v>
      </c>
      <c r="AE16" s="38" t="s">
        <v>132</v>
      </c>
      <c r="AF16" s="38" t="s">
        <v>133</v>
      </c>
      <c r="AG16" s="38">
        <v>1049</v>
      </c>
      <c r="AH16" s="38" t="s">
        <v>134</v>
      </c>
      <c r="AI16" s="38" t="s">
        <v>135</v>
      </c>
      <c r="AJ16" s="68">
        <v>304714554378</v>
      </c>
      <c r="AK16" s="69" t="s">
        <v>115</v>
      </c>
      <c r="AL16" s="68" t="s">
        <v>115</v>
      </c>
      <c r="AM16" s="38" t="s">
        <v>496</v>
      </c>
      <c r="AN16" s="70" t="s">
        <v>497</v>
      </c>
    </row>
    <row r="17" spans="1:40" s="90" customFormat="1" ht="220.5" customHeight="1" x14ac:dyDescent="0.25">
      <c r="A17" s="38" t="s">
        <v>430</v>
      </c>
      <c r="B17" s="38" t="s">
        <v>93</v>
      </c>
      <c r="C17" s="38"/>
      <c r="D17" s="38"/>
      <c r="E17" s="38" t="s">
        <v>96</v>
      </c>
      <c r="F17" s="38" t="s">
        <v>97</v>
      </c>
      <c r="G17" s="38">
        <v>2.8333333299999999</v>
      </c>
      <c r="H17" s="38" t="s">
        <v>106</v>
      </c>
      <c r="I17" s="38" t="s">
        <v>107</v>
      </c>
      <c r="J17" s="38" t="s">
        <v>65</v>
      </c>
      <c r="K17" s="38" t="s">
        <v>108</v>
      </c>
      <c r="L17" s="38" t="s">
        <v>109</v>
      </c>
      <c r="M17" s="58" t="s">
        <v>110</v>
      </c>
      <c r="N17" s="48">
        <v>42856</v>
      </c>
      <c r="O17" s="48">
        <v>43981</v>
      </c>
      <c r="P17" s="38" t="s">
        <v>113</v>
      </c>
      <c r="Q17" s="38" t="s">
        <v>114</v>
      </c>
      <c r="R17" s="39">
        <v>1</v>
      </c>
      <c r="S17" s="39">
        <v>1</v>
      </c>
      <c r="T17" s="39">
        <v>1</v>
      </c>
      <c r="U17" s="39">
        <v>1</v>
      </c>
      <c r="V17" s="39">
        <v>1</v>
      </c>
      <c r="W17" s="40">
        <v>1</v>
      </c>
      <c r="X17" s="39">
        <v>0</v>
      </c>
      <c r="Y17" s="40">
        <v>0</v>
      </c>
      <c r="Z17" s="39">
        <v>1</v>
      </c>
      <c r="AA17" s="39">
        <v>1</v>
      </c>
      <c r="AB17" s="44">
        <v>1</v>
      </c>
      <c r="AC17" s="44">
        <v>1</v>
      </c>
      <c r="AD17" s="38" t="s">
        <v>80</v>
      </c>
      <c r="AE17" s="38" t="s">
        <v>132</v>
      </c>
      <c r="AF17" s="38" t="s">
        <v>133</v>
      </c>
      <c r="AG17" s="38">
        <v>1049</v>
      </c>
      <c r="AH17" s="38" t="s">
        <v>134</v>
      </c>
      <c r="AI17" s="38" t="s">
        <v>136</v>
      </c>
      <c r="AJ17" s="59">
        <v>18815886313</v>
      </c>
      <c r="AK17" s="71" t="s">
        <v>115</v>
      </c>
      <c r="AL17" s="59" t="s">
        <v>115</v>
      </c>
      <c r="AM17" s="38" t="s">
        <v>498</v>
      </c>
      <c r="AN17" s="70" t="s">
        <v>499</v>
      </c>
    </row>
    <row r="18" spans="1:40" s="90" customFormat="1" ht="188.25" customHeight="1" x14ac:dyDescent="0.25">
      <c r="A18" s="38" t="s">
        <v>431</v>
      </c>
      <c r="B18" s="38" t="s">
        <v>93</v>
      </c>
      <c r="C18" s="38"/>
      <c r="D18" s="38"/>
      <c r="E18" s="38" t="s">
        <v>98</v>
      </c>
      <c r="F18" s="38" t="s">
        <v>99</v>
      </c>
      <c r="G18" s="38">
        <v>2.8333333299999999</v>
      </c>
      <c r="H18" s="38" t="s">
        <v>106</v>
      </c>
      <c r="I18" s="38" t="s">
        <v>107</v>
      </c>
      <c r="J18" s="38" t="s">
        <v>65</v>
      </c>
      <c r="K18" s="38" t="s">
        <v>108</v>
      </c>
      <c r="L18" s="38" t="s">
        <v>109</v>
      </c>
      <c r="M18" s="58" t="s">
        <v>110</v>
      </c>
      <c r="N18" s="48">
        <v>43101</v>
      </c>
      <c r="O18" s="48">
        <v>43981</v>
      </c>
      <c r="P18" s="38" t="s">
        <v>116</v>
      </c>
      <c r="Q18" s="38" t="s">
        <v>117</v>
      </c>
      <c r="R18" s="38" t="s">
        <v>115</v>
      </c>
      <c r="S18" s="39">
        <v>1</v>
      </c>
      <c r="T18" s="39">
        <v>1</v>
      </c>
      <c r="U18" s="39">
        <v>1</v>
      </c>
      <c r="V18" s="45" t="s">
        <v>259</v>
      </c>
      <c r="W18" s="45" t="s">
        <v>259</v>
      </c>
      <c r="X18" s="39">
        <v>0</v>
      </c>
      <c r="Y18" s="40">
        <v>0</v>
      </c>
      <c r="Z18" s="39">
        <v>1</v>
      </c>
      <c r="AA18" s="39">
        <v>1</v>
      </c>
      <c r="AB18" s="44">
        <v>0.8</v>
      </c>
      <c r="AC18" s="44">
        <v>0.8</v>
      </c>
      <c r="AD18" s="38" t="s">
        <v>80</v>
      </c>
      <c r="AE18" s="38" t="s">
        <v>132</v>
      </c>
      <c r="AF18" s="38" t="s">
        <v>133</v>
      </c>
      <c r="AG18" s="38">
        <v>1049</v>
      </c>
      <c r="AH18" s="38" t="s">
        <v>134</v>
      </c>
      <c r="AI18" s="38" t="s">
        <v>135</v>
      </c>
      <c r="AJ18" s="59">
        <v>304714554378</v>
      </c>
      <c r="AK18" s="46" t="s">
        <v>115</v>
      </c>
      <c r="AL18" s="59" t="s">
        <v>115</v>
      </c>
      <c r="AM18" s="38" t="s">
        <v>500</v>
      </c>
      <c r="AN18" s="70" t="s">
        <v>501</v>
      </c>
    </row>
    <row r="19" spans="1:40" s="90" customFormat="1" ht="151.5" customHeight="1" x14ac:dyDescent="0.25">
      <c r="A19" s="38" t="s">
        <v>432</v>
      </c>
      <c r="B19" s="38" t="s">
        <v>93</v>
      </c>
      <c r="C19" s="38"/>
      <c r="D19" s="38"/>
      <c r="E19" s="38" t="s">
        <v>100</v>
      </c>
      <c r="F19" s="38" t="s">
        <v>101</v>
      </c>
      <c r="G19" s="38">
        <v>2.8333333299999999</v>
      </c>
      <c r="H19" s="38" t="s">
        <v>106</v>
      </c>
      <c r="I19" s="38" t="s">
        <v>107</v>
      </c>
      <c r="J19" s="38" t="s">
        <v>65</v>
      </c>
      <c r="K19" s="38" t="s">
        <v>118</v>
      </c>
      <c r="L19" s="38" t="s">
        <v>119</v>
      </c>
      <c r="M19" s="58" t="s">
        <v>120</v>
      </c>
      <c r="N19" s="48">
        <v>43132</v>
      </c>
      <c r="O19" s="48">
        <v>44195</v>
      </c>
      <c r="P19" s="38" t="s">
        <v>121</v>
      </c>
      <c r="Q19" s="38" t="s">
        <v>122</v>
      </c>
      <c r="R19" s="38" t="s">
        <v>115</v>
      </c>
      <c r="S19" s="39">
        <v>0.4</v>
      </c>
      <c r="T19" s="39">
        <v>0.4</v>
      </c>
      <c r="U19" s="39">
        <v>0.2</v>
      </c>
      <c r="V19" s="45" t="s">
        <v>259</v>
      </c>
      <c r="W19" s="40" t="s">
        <v>259</v>
      </c>
      <c r="X19" s="39">
        <v>0</v>
      </c>
      <c r="Y19" s="40">
        <v>0</v>
      </c>
      <c r="Z19" s="46">
        <v>0</v>
      </c>
      <c r="AA19" s="39">
        <v>0</v>
      </c>
      <c r="AB19" s="44">
        <v>0</v>
      </c>
      <c r="AC19" s="44">
        <v>0</v>
      </c>
      <c r="AD19" s="38" t="s">
        <v>80</v>
      </c>
      <c r="AE19" s="38" t="s">
        <v>137</v>
      </c>
      <c r="AF19" s="38" t="s">
        <v>138</v>
      </c>
      <c r="AG19" s="38">
        <v>1053</v>
      </c>
      <c r="AH19" s="38" t="s">
        <v>139</v>
      </c>
      <c r="AI19" s="38" t="s">
        <v>140</v>
      </c>
      <c r="AJ19" s="59">
        <v>50784469908</v>
      </c>
      <c r="AK19" s="46" t="s">
        <v>141</v>
      </c>
      <c r="AL19" s="46" t="s">
        <v>141</v>
      </c>
      <c r="AM19" s="38" t="s">
        <v>502</v>
      </c>
      <c r="AN19" s="70" t="s">
        <v>503</v>
      </c>
    </row>
    <row r="20" spans="1:40" s="90" customFormat="1" ht="147" customHeight="1" x14ac:dyDescent="0.25">
      <c r="A20" s="38" t="s">
        <v>433</v>
      </c>
      <c r="B20" s="38" t="s">
        <v>93</v>
      </c>
      <c r="C20" s="38"/>
      <c r="D20" s="38"/>
      <c r="E20" s="38" t="s">
        <v>102</v>
      </c>
      <c r="F20" s="38" t="s">
        <v>103</v>
      </c>
      <c r="G20" s="38">
        <v>2.8333333299999999</v>
      </c>
      <c r="H20" s="38" t="s">
        <v>106</v>
      </c>
      <c r="I20" s="38" t="s">
        <v>107</v>
      </c>
      <c r="J20" s="38" t="s">
        <v>65</v>
      </c>
      <c r="K20" s="38" t="s">
        <v>123</v>
      </c>
      <c r="L20" s="38" t="s">
        <v>119</v>
      </c>
      <c r="M20" s="58" t="s">
        <v>124</v>
      </c>
      <c r="N20" s="48">
        <v>43009</v>
      </c>
      <c r="O20" s="48">
        <v>44195</v>
      </c>
      <c r="P20" s="38" t="s">
        <v>125</v>
      </c>
      <c r="Q20" s="38" t="s">
        <v>126</v>
      </c>
      <c r="R20" s="38">
        <v>1</v>
      </c>
      <c r="S20" s="38">
        <v>1</v>
      </c>
      <c r="T20" s="38">
        <v>1</v>
      </c>
      <c r="U20" s="38">
        <v>1</v>
      </c>
      <c r="V20" s="45">
        <v>0</v>
      </c>
      <c r="W20" s="40">
        <v>0</v>
      </c>
      <c r="X20" s="38">
        <v>1</v>
      </c>
      <c r="Y20" s="40">
        <v>1</v>
      </c>
      <c r="Z20" s="38">
        <v>1</v>
      </c>
      <c r="AA20" s="39">
        <v>1</v>
      </c>
      <c r="AB20" s="47">
        <v>1</v>
      </c>
      <c r="AC20" s="44">
        <v>1</v>
      </c>
      <c r="AD20" s="38" t="s">
        <v>80</v>
      </c>
      <c r="AE20" s="38" t="s">
        <v>137</v>
      </c>
      <c r="AF20" s="38" t="s">
        <v>138</v>
      </c>
      <c r="AG20" s="38">
        <v>1053</v>
      </c>
      <c r="AH20" s="38" t="s">
        <v>139</v>
      </c>
      <c r="AI20" s="38" t="s">
        <v>140</v>
      </c>
      <c r="AJ20" s="59">
        <v>50784469908</v>
      </c>
      <c r="AK20" s="71">
        <v>4.1081744158785559E-4</v>
      </c>
      <c r="AL20" s="59">
        <v>20863146</v>
      </c>
      <c r="AM20" s="38" t="s">
        <v>504</v>
      </c>
      <c r="AN20" s="70" t="s">
        <v>505</v>
      </c>
    </row>
    <row r="21" spans="1:40" s="90" customFormat="1" ht="263.25" customHeight="1" x14ac:dyDescent="0.25">
      <c r="A21" s="38" t="s">
        <v>434</v>
      </c>
      <c r="B21" s="38" t="s">
        <v>93</v>
      </c>
      <c r="C21" s="38"/>
      <c r="D21" s="38"/>
      <c r="E21" s="38" t="s">
        <v>104</v>
      </c>
      <c r="F21" s="38" t="s">
        <v>105</v>
      </c>
      <c r="G21" s="38">
        <v>2.8333333299999999</v>
      </c>
      <c r="H21" s="38" t="s">
        <v>106</v>
      </c>
      <c r="I21" s="38" t="s">
        <v>107</v>
      </c>
      <c r="J21" s="38" t="s">
        <v>65</v>
      </c>
      <c r="K21" s="38" t="s">
        <v>127</v>
      </c>
      <c r="L21" s="38" t="s">
        <v>128</v>
      </c>
      <c r="M21" s="58" t="s">
        <v>129</v>
      </c>
      <c r="N21" s="48">
        <v>42917</v>
      </c>
      <c r="O21" s="48">
        <v>43981</v>
      </c>
      <c r="P21" s="38" t="s">
        <v>130</v>
      </c>
      <c r="Q21" s="38" t="s">
        <v>131</v>
      </c>
      <c r="R21" s="39">
        <v>1</v>
      </c>
      <c r="S21" s="39">
        <v>1</v>
      </c>
      <c r="T21" s="39">
        <v>1</v>
      </c>
      <c r="U21" s="39">
        <v>1</v>
      </c>
      <c r="V21" s="39">
        <v>1</v>
      </c>
      <c r="W21" s="40">
        <v>1</v>
      </c>
      <c r="X21" s="39">
        <v>1</v>
      </c>
      <c r="Y21" s="40">
        <v>1</v>
      </c>
      <c r="Z21" s="39">
        <v>1</v>
      </c>
      <c r="AA21" s="39">
        <v>1</v>
      </c>
      <c r="AB21" s="44">
        <v>0</v>
      </c>
      <c r="AC21" s="44">
        <v>0</v>
      </c>
      <c r="AD21" s="38" t="s">
        <v>80</v>
      </c>
      <c r="AE21" s="38" t="s">
        <v>132</v>
      </c>
      <c r="AF21" s="38" t="s">
        <v>133</v>
      </c>
      <c r="AG21" s="38">
        <v>1074</v>
      </c>
      <c r="AH21" s="38" t="s">
        <v>142</v>
      </c>
      <c r="AI21" s="38" t="s">
        <v>143</v>
      </c>
      <c r="AJ21" s="72">
        <v>136340000373</v>
      </c>
      <c r="AK21" s="71">
        <v>2.9186719651704222E-3</v>
      </c>
      <c r="AL21" s="72">
        <v>397931736.81999999</v>
      </c>
      <c r="AM21" s="38" t="s">
        <v>506</v>
      </c>
      <c r="AN21" s="70" t="s">
        <v>507</v>
      </c>
    </row>
    <row r="22" spans="1:40" s="90" customFormat="1" ht="134.25" customHeight="1" x14ac:dyDescent="0.25">
      <c r="A22" s="38" t="s">
        <v>442</v>
      </c>
      <c r="B22" s="38" t="s">
        <v>144</v>
      </c>
      <c r="C22" s="38"/>
      <c r="D22" s="38"/>
      <c r="E22" s="38" t="s">
        <v>145</v>
      </c>
      <c r="F22" s="38" t="s">
        <v>146</v>
      </c>
      <c r="G22" s="38">
        <v>5.85</v>
      </c>
      <c r="H22" s="38" t="s">
        <v>159</v>
      </c>
      <c r="I22" s="38" t="s">
        <v>160</v>
      </c>
      <c r="J22" s="38" t="s">
        <v>65</v>
      </c>
      <c r="K22" s="38" t="s">
        <v>161</v>
      </c>
      <c r="L22" s="38">
        <v>3795750</v>
      </c>
      <c r="M22" s="38" t="s">
        <v>162</v>
      </c>
      <c r="N22" s="48">
        <v>42856</v>
      </c>
      <c r="O22" s="48">
        <v>44012</v>
      </c>
      <c r="P22" s="38" t="s">
        <v>163</v>
      </c>
      <c r="Q22" s="38" t="s">
        <v>164</v>
      </c>
      <c r="R22" s="38">
        <v>2</v>
      </c>
      <c r="S22" s="38">
        <v>2</v>
      </c>
      <c r="T22" s="38">
        <v>2</v>
      </c>
      <c r="U22" s="38">
        <v>2</v>
      </c>
      <c r="V22" s="45">
        <v>2</v>
      </c>
      <c r="W22" s="40">
        <v>1</v>
      </c>
      <c r="X22" s="38">
        <v>2</v>
      </c>
      <c r="Y22" s="40">
        <v>1</v>
      </c>
      <c r="Z22" s="38">
        <v>2</v>
      </c>
      <c r="AA22" s="39">
        <v>1</v>
      </c>
      <c r="AB22" s="54">
        <v>2</v>
      </c>
      <c r="AC22" s="39">
        <v>1</v>
      </c>
      <c r="AD22" s="38" t="s">
        <v>80</v>
      </c>
      <c r="AE22" s="38" t="s">
        <v>185</v>
      </c>
      <c r="AF22" s="38" t="s">
        <v>186</v>
      </c>
      <c r="AG22" s="38">
        <v>1017</v>
      </c>
      <c r="AH22" s="38" t="s">
        <v>187</v>
      </c>
      <c r="AI22" s="38" t="s">
        <v>188</v>
      </c>
      <c r="AJ22" s="49" t="s">
        <v>402</v>
      </c>
      <c r="AK22" s="73">
        <v>0.2</v>
      </c>
      <c r="AL22" s="50">
        <v>31800000</v>
      </c>
      <c r="AM22" s="38" t="s">
        <v>457</v>
      </c>
      <c r="AN22" s="54" t="s">
        <v>458</v>
      </c>
    </row>
    <row r="23" spans="1:40" s="90" customFormat="1" ht="119.25" customHeight="1" x14ac:dyDescent="0.25">
      <c r="A23" s="38" t="s">
        <v>443</v>
      </c>
      <c r="B23" s="38" t="s">
        <v>144</v>
      </c>
      <c r="C23" s="38"/>
      <c r="D23" s="38"/>
      <c r="E23" s="38" t="s">
        <v>147</v>
      </c>
      <c r="F23" s="38" t="s">
        <v>148</v>
      </c>
      <c r="G23" s="38">
        <v>1.8</v>
      </c>
      <c r="H23" s="38" t="s">
        <v>159</v>
      </c>
      <c r="I23" s="38" t="s">
        <v>160</v>
      </c>
      <c r="J23" s="38" t="s">
        <v>65</v>
      </c>
      <c r="K23" s="38" t="s">
        <v>161</v>
      </c>
      <c r="L23" s="38">
        <v>3795750</v>
      </c>
      <c r="M23" s="38" t="s">
        <v>162</v>
      </c>
      <c r="N23" s="48">
        <v>43101</v>
      </c>
      <c r="O23" s="48">
        <v>44012</v>
      </c>
      <c r="P23" s="38" t="s">
        <v>168</v>
      </c>
      <c r="Q23" s="38" t="s">
        <v>169</v>
      </c>
      <c r="R23" s="38" t="s">
        <v>259</v>
      </c>
      <c r="S23" s="38">
        <v>2</v>
      </c>
      <c r="T23" s="38">
        <v>2</v>
      </c>
      <c r="U23" s="38">
        <v>2</v>
      </c>
      <c r="V23" s="45" t="s">
        <v>259</v>
      </c>
      <c r="W23" s="45" t="s">
        <v>259</v>
      </c>
      <c r="X23" s="38">
        <v>2</v>
      </c>
      <c r="Y23" s="40">
        <v>1</v>
      </c>
      <c r="Z23" s="38">
        <v>0</v>
      </c>
      <c r="AA23" s="39">
        <v>0</v>
      </c>
      <c r="AB23" s="54">
        <v>0</v>
      </c>
      <c r="AC23" s="43">
        <v>0</v>
      </c>
      <c r="AD23" s="38" t="s">
        <v>80</v>
      </c>
      <c r="AE23" s="38" t="s">
        <v>185</v>
      </c>
      <c r="AF23" s="38" t="s">
        <v>186</v>
      </c>
      <c r="AG23" s="38">
        <v>1017</v>
      </c>
      <c r="AH23" s="38" t="s">
        <v>187</v>
      </c>
      <c r="AI23" s="38" t="s">
        <v>188</v>
      </c>
      <c r="AJ23" s="49" t="s">
        <v>402</v>
      </c>
      <c r="AK23" s="73">
        <v>0.02</v>
      </c>
      <c r="AL23" s="50">
        <v>8480000</v>
      </c>
      <c r="AM23" s="38"/>
      <c r="AN23" s="54" t="s">
        <v>508</v>
      </c>
    </row>
    <row r="24" spans="1:40" s="90" customFormat="1" ht="119.25" customHeight="1" x14ac:dyDescent="0.25">
      <c r="A24" s="38" t="s">
        <v>444</v>
      </c>
      <c r="B24" s="38" t="s">
        <v>144</v>
      </c>
      <c r="C24" s="38"/>
      <c r="D24" s="38"/>
      <c r="E24" s="38" t="s">
        <v>147</v>
      </c>
      <c r="F24" s="38" t="s">
        <v>148</v>
      </c>
      <c r="G24" s="38">
        <v>2.4</v>
      </c>
      <c r="H24" s="38" t="s">
        <v>159</v>
      </c>
      <c r="I24" s="38" t="s">
        <v>170</v>
      </c>
      <c r="J24" s="38" t="s">
        <v>65</v>
      </c>
      <c r="K24" s="38" t="s">
        <v>171</v>
      </c>
      <c r="L24" s="38" t="s">
        <v>172</v>
      </c>
      <c r="M24" s="38" t="s">
        <v>173</v>
      </c>
      <c r="N24" s="48">
        <v>43101</v>
      </c>
      <c r="O24" s="48">
        <v>44012</v>
      </c>
      <c r="P24" s="38" t="s">
        <v>168</v>
      </c>
      <c r="Q24" s="38" t="s">
        <v>169</v>
      </c>
      <c r="R24" s="38" t="s">
        <v>259</v>
      </c>
      <c r="S24" s="38">
        <v>1</v>
      </c>
      <c r="T24" s="38">
        <v>1</v>
      </c>
      <c r="U24" s="38">
        <v>1</v>
      </c>
      <c r="V24" s="45" t="s">
        <v>259</v>
      </c>
      <c r="W24" s="45" t="s">
        <v>259</v>
      </c>
      <c r="X24" s="38">
        <v>1</v>
      </c>
      <c r="Y24" s="40">
        <v>1</v>
      </c>
      <c r="Z24" s="38">
        <v>0</v>
      </c>
      <c r="AA24" s="39">
        <v>0</v>
      </c>
      <c r="AB24" s="54">
        <v>0</v>
      </c>
      <c r="AC24" s="43">
        <v>0</v>
      </c>
      <c r="AD24" s="38" t="s">
        <v>80</v>
      </c>
      <c r="AE24" s="38" t="s">
        <v>185</v>
      </c>
      <c r="AF24" s="38" t="s">
        <v>186</v>
      </c>
      <c r="AG24" s="38">
        <v>10</v>
      </c>
      <c r="AH24" s="38" t="s">
        <v>193</v>
      </c>
      <c r="AI24" s="38" t="s">
        <v>194</v>
      </c>
      <c r="AJ24" s="50">
        <v>0</v>
      </c>
      <c r="AK24" s="39">
        <v>0</v>
      </c>
      <c r="AL24" s="51">
        <v>0</v>
      </c>
      <c r="AM24" s="38" t="s">
        <v>476</v>
      </c>
      <c r="AN24" s="54" t="s">
        <v>456</v>
      </c>
    </row>
    <row r="25" spans="1:40" s="90" customFormat="1" ht="150" customHeight="1" x14ac:dyDescent="0.25">
      <c r="A25" s="38" t="s">
        <v>445</v>
      </c>
      <c r="B25" s="38" t="s">
        <v>144</v>
      </c>
      <c r="C25" s="38"/>
      <c r="D25" s="38"/>
      <c r="E25" s="74" t="s">
        <v>149</v>
      </c>
      <c r="F25" s="38" t="s">
        <v>150</v>
      </c>
      <c r="G25" s="38">
        <v>1.8</v>
      </c>
      <c r="H25" s="38" t="s">
        <v>159</v>
      </c>
      <c r="I25" s="38" t="s">
        <v>165</v>
      </c>
      <c r="J25" s="38" t="s">
        <v>65</v>
      </c>
      <c r="K25" s="38" t="s">
        <v>477</v>
      </c>
      <c r="L25" s="38">
        <v>3550800</v>
      </c>
      <c r="M25" s="38" t="s">
        <v>478</v>
      </c>
      <c r="N25" s="48">
        <v>43101</v>
      </c>
      <c r="O25" s="48">
        <v>44012</v>
      </c>
      <c r="P25" s="38" t="s">
        <v>174</v>
      </c>
      <c r="Q25" s="38" t="s">
        <v>175</v>
      </c>
      <c r="R25" s="39" t="s">
        <v>259</v>
      </c>
      <c r="S25" s="39">
        <v>0.5</v>
      </c>
      <c r="T25" s="39">
        <v>0.5</v>
      </c>
      <c r="U25" s="39">
        <v>0</v>
      </c>
      <c r="V25" s="45" t="s">
        <v>259</v>
      </c>
      <c r="W25" s="45" t="s">
        <v>259</v>
      </c>
      <c r="X25" s="38">
        <v>0</v>
      </c>
      <c r="Y25" s="40">
        <v>0</v>
      </c>
      <c r="Z25" s="38">
        <v>0</v>
      </c>
      <c r="AA25" s="39">
        <v>0</v>
      </c>
      <c r="AB25" s="54">
        <v>0</v>
      </c>
      <c r="AC25" s="43">
        <v>0</v>
      </c>
      <c r="AD25" s="38" t="s">
        <v>189</v>
      </c>
      <c r="AE25" s="38" t="s">
        <v>190</v>
      </c>
      <c r="AF25" s="38" t="s">
        <v>191</v>
      </c>
      <c r="AG25" s="38">
        <v>1114</v>
      </c>
      <c r="AH25" s="38" t="s">
        <v>195</v>
      </c>
      <c r="AI25" s="38" t="s">
        <v>196</v>
      </c>
      <c r="AJ25" s="52">
        <v>16230206371</v>
      </c>
      <c r="AK25" s="53" t="s">
        <v>259</v>
      </c>
      <c r="AL25" s="53" t="s">
        <v>259</v>
      </c>
      <c r="AM25" s="74" t="s">
        <v>479</v>
      </c>
      <c r="AN25" s="54" t="s">
        <v>480</v>
      </c>
    </row>
    <row r="26" spans="1:40" s="90" customFormat="1" ht="119.25" customHeight="1" x14ac:dyDescent="0.25">
      <c r="A26" s="38" t="s">
        <v>406</v>
      </c>
      <c r="B26" s="38" t="s">
        <v>144</v>
      </c>
      <c r="C26" s="38"/>
      <c r="D26" s="38"/>
      <c r="E26" s="75" t="s">
        <v>151</v>
      </c>
      <c r="F26" s="38" t="s">
        <v>152</v>
      </c>
      <c r="G26" s="38">
        <v>1.8</v>
      </c>
      <c r="H26" s="38" t="s">
        <v>159</v>
      </c>
      <c r="I26" s="38" t="s">
        <v>176</v>
      </c>
      <c r="J26" s="38" t="s">
        <v>65</v>
      </c>
      <c r="K26" s="38" t="s">
        <v>177</v>
      </c>
      <c r="L26" s="38">
        <v>3274850</v>
      </c>
      <c r="M26" s="38" t="s">
        <v>178</v>
      </c>
      <c r="N26" s="48">
        <v>43101</v>
      </c>
      <c r="O26" s="48">
        <v>44012</v>
      </c>
      <c r="P26" s="38" t="s">
        <v>166</v>
      </c>
      <c r="Q26" s="38" t="s">
        <v>167</v>
      </c>
      <c r="R26" s="38" t="s">
        <v>259</v>
      </c>
      <c r="S26" s="38">
        <v>1</v>
      </c>
      <c r="T26" s="38">
        <v>1</v>
      </c>
      <c r="U26" s="38">
        <v>1</v>
      </c>
      <c r="V26" s="45" t="s">
        <v>259</v>
      </c>
      <c r="W26" s="45" t="s">
        <v>259</v>
      </c>
      <c r="X26" s="38">
        <v>1</v>
      </c>
      <c r="Y26" s="40">
        <v>1</v>
      </c>
      <c r="Z26" s="38">
        <v>1</v>
      </c>
      <c r="AA26" s="39">
        <v>1</v>
      </c>
      <c r="AB26" s="54">
        <v>1</v>
      </c>
      <c r="AC26" s="39">
        <v>1</v>
      </c>
      <c r="AD26" s="38" t="s">
        <v>189</v>
      </c>
      <c r="AE26" s="38" t="s">
        <v>190</v>
      </c>
      <c r="AF26" s="38" t="s">
        <v>192</v>
      </c>
      <c r="AG26" s="38">
        <v>1016</v>
      </c>
      <c r="AH26" s="38" t="s">
        <v>197</v>
      </c>
      <c r="AI26" s="38" t="s">
        <v>198</v>
      </c>
      <c r="AJ26" s="49" t="s">
        <v>199</v>
      </c>
      <c r="AK26" s="39">
        <v>0</v>
      </c>
      <c r="AL26" s="38" t="s">
        <v>65</v>
      </c>
      <c r="AM26" s="75" t="s">
        <v>481</v>
      </c>
      <c r="AN26" s="54" t="s">
        <v>459</v>
      </c>
    </row>
    <row r="27" spans="1:40" s="90" customFormat="1" ht="119.25" customHeight="1" x14ac:dyDescent="0.25">
      <c r="A27" s="38" t="s">
        <v>446</v>
      </c>
      <c r="B27" s="38" t="s">
        <v>144</v>
      </c>
      <c r="C27" s="38"/>
      <c r="D27" s="38"/>
      <c r="E27" s="75" t="s">
        <v>151</v>
      </c>
      <c r="F27" s="38" t="s">
        <v>152</v>
      </c>
      <c r="G27" s="38">
        <v>1</v>
      </c>
      <c r="H27" s="38" t="s">
        <v>159</v>
      </c>
      <c r="I27" s="38" t="s">
        <v>160</v>
      </c>
      <c r="J27" s="38" t="s">
        <v>65</v>
      </c>
      <c r="K27" s="38" t="s">
        <v>161</v>
      </c>
      <c r="L27" s="38">
        <v>3795750</v>
      </c>
      <c r="M27" s="38" t="s">
        <v>162</v>
      </c>
      <c r="N27" s="48">
        <v>43101</v>
      </c>
      <c r="O27" s="48">
        <v>44012</v>
      </c>
      <c r="P27" s="38" t="s">
        <v>166</v>
      </c>
      <c r="Q27" s="38" t="s">
        <v>167</v>
      </c>
      <c r="R27" s="38" t="s">
        <v>259</v>
      </c>
      <c r="S27" s="38">
        <v>1</v>
      </c>
      <c r="T27" s="38">
        <v>1</v>
      </c>
      <c r="U27" s="38">
        <v>1</v>
      </c>
      <c r="V27" s="45" t="s">
        <v>259</v>
      </c>
      <c r="W27" s="45" t="s">
        <v>259</v>
      </c>
      <c r="X27" s="38">
        <v>1</v>
      </c>
      <c r="Y27" s="40">
        <v>1</v>
      </c>
      <c r="Z27" s="38">
        <v>0</v>
      </c>
      <c r="AA27" s="39">
        <v>0</v>
      </c>
      <c r="AB27" s="54">
        <v>1</v>
      </c>
      <c r="AC27" s="39">
        <v>1</v>
      </c>
      <c r="AD27" s="38" t="s">
        <v>189</v>
      </c>
      <c r="AE27" s="38" t="s">
        <v>190</v>
      </c>
      <c r="AF27" s="38" t="s">
        <v>191</v>
      </c>
      <c r="AG27" s="38">
        <v>1017</v>
      </c>
      <c r="AH27" s="38" t="s">
        <v>187</v>
      </c>
      <c r="AI27" s="38" t="s">
        <v>188</v>
      </c>
      <c r="AJ27" s="49">
        <v>22717765000</v>
      </c>
      <c r="AK27" s="55">
        <v>0</v>
      </c>
      <c r="AL27" s="50">
        <v>4240000</v>
      </c>
      <c r="AM27" s="75" t="s">
        <v>482</v>
      </c>
      <c r="AN27" s="54" t="s">
        <v>509</v>
      </c>
    </row>
    <row r="28" spans="1:40" s="90" customFormat="1" ht="119.25" customHeight="1" x14ac:dyDescent="0.25">
      <c r="A28" s="38" t="s">
        <v>408</v>
      </c>
      <c r="B28" s="38" t="s">
        <v>144</v>
      </c>
      <c r="C28" s="38"/>
      <c r="D28" s="38"/>
      <c r="E28" s="75" t="s">
        <v>153</v>
      </c>
      <c r="F28" s="75" t="s">
        <v>154</v>
      </c>
      <c r="G28" s="38">
        <v>0.9</v>
      </c>
      <c r="H28" s="38" t="s">
        <v>159</v>
      </c>
      <c r="I28" s="38" t="s">
        <v>176</v>
      </c>
      <c r="J28" s="38" t="s">
        <v>65</v>
      </c>
      <c r="K28" s="38" t="s">
        <v>177</v>
      </c>
      <c r="L28" s="38">
        <v>3274850</v>
      </c>
      <c r="M28" s="38" t="s">
        <v>178</v>
      </c>
      <c r="N28" s="48">
        <v>43101</v>
      </c>
      <c r="O28" s="48">
        <v>44012</v>
      </c>
      <c r="P28" s="38" t="s">
        <v>179</v>
      </c>
      <c r="Q28" s="38" t="s">
        <v>180</v>
      </c>
      <c r="R28" s="38" t="s">
        <v>259</v>
      </c>
      <c r="S28" s="38">
        <v>5</v>
      </c>
      <c r="T28" s="38">
        <v>5</v>
      </c>
      <c r="U28" s="38">
        <v>0</v>
      </c>
      <c r="V28" s="45" t="s">
        <v>259</v>
      </c>
      <c r="W28" s="40" t="s">
        <v>259</v>
      </c>
      <c r="X28" s="38">
        <v>5</v>
      </c>
      <c r="Y28" s="40">
        <v>1</v>
      </c>
      <c r="Z28" s="38">
        <v>5</v>
      </c>
      <c r="AA28" s="39">
        <v>1</v>
      </c>
      <c r="AB28" s="43" t="s">
        <v>115</v>
      </c>
      <c r="AC28" s="76" t="s">
        <v>259</v>
      </c>
      <c r="AD28" s="38" t="s">
        <v>189</v>
      </c>
      <c r="AE28" s="38" t="s">
        <v>190</v>
      </c>
      <c r="AF28" s="38" t="s">
        <v>192</v>
      </c>
      <c r="AG28" s="38" t="s">
        <v>200</v>
      </c>
      <c r="AH28" s="38" t="s">
        <v>201</v>
      </c>
      <c r="AI28" s="38" t="s">
        <v>198</v>
      </c>
      <c r="AJ28" s="50" t="s">
        <v>199</v>
      </c>
      <c r="AK28" s="39">
        <v>0</v>
      </c>
      <c r="AL28" s="51">
        <v>0</v>
      </c>
      <c r="AM28" s="75" t="s">
        <v>460</v>
      </c>
      <c r="AN28" s="54" t="s">
        <v>483</v>
      </c>
    </row>
    <row r="29" spans="1:40" s="90" customFormat="1" ht="119.25" customHeight="1" x14ac:dyDescent="0.25">
      <c r="A29" s="38" t="s">
        <v>409</v>
      </c>
      <c r="B29" s="38" t="s">
        <v>144</v>
      </c>
      <c r="C29" s="38"/>
      <c r="D29" s="38"/>
      <c r="E29" s="38" t="s">
        <v>155</v>
      </c>
      <c r="F29" s="38" t="s">
        <v>156</v>
      </c>
      <c r="G29" s="38">
        <v>1.1000000000000001</v>
      </c>
      <c r="H29" s="38" t="s">
        <v>159</v>
      </c>
      <c r="I29" s="38" t="s">
        <v>176</v>
      </c>
      <c r="J29" s="38" t="s">
        <v>65</v>
      </c>
      <c r="K29" s="38" t="s">
        <v>177</v>
      </c>
      <c r="L29" s="38">
        <v>3274850</v>
      </c>
      <c r="M29" s="38" t="s">
        <v>178</v>
      </c>
      <c r="N29" s="56">
        <v>43101</v>
      </c>
      <c r="O29" s="57">
        <v>43830</v>
      </c>
      <c r="P29" s="38" t="s">
        <v>181</v>
      </c>
      <c r="Q29" s="38" t="s">
        <v>182</v>
      </c>
      <c r="R29" s="38" t="s">
        <v>259</v>
      </c>
      <c r="S29" s="38">
        <v>1</v>
      </c>
      <c r="T29" s="38">
        <v>1</v>
      </c>
      <c r="U29" s="38">
        <v>0</v>
      </c>
      <c r="V29" s="45" t="s">
        <v>259</v>
      </c>
      <c r="W29" s="40" t="s">
        <v>259</v>
      </c>
      <c r="X29" s="38">
        <v>1</v>
      </c>
      <c r="Y29" s="40">
        <v>1</v>
      </c>
      <c r="Z29" s="38">
        <v>1</v>
      </c>
      <c r="AA29" s="39">
        <v>1</v>
      </c>
      <c r="AB29" s="43" t="s">
        <v>115</v>
      </c>
      <c r="AC29" s="76" t="s">
        <v>259</v>
      </c>
      <c r="AD29" s="38" t="s">
        <v>189</v>
      </c>
      <c r="AE29" s="38" t="s">
        <v>190</v>
      </c>
      <c r="AF29" s="38" t="s">
        <v>192</v>
      </c>
      <c r="AG29" s="38">
        <v>1016</v>
      </c>
      <c r="AH29" s="38" t="s">
        <v>202</v>
      </c>
      <c r="AI29" s="38" t="s">
        <v>198</v>
      </c>
      <c r="AJ29" s="50" t="s">
        <v>199</v>
      </c>
      <c r="AK29" s="39">
        <v>0</v>
      </c>
      <c r="AL29" s="51">
        <v>0</v>
      </c>
      <c r="AM29" s="38" t="s">
        <v>484</v>
      </c>
      <c r="AN29" s="54" t="s">
        <v>485</v>
      </c>
    </row>
    <row r="30" spans="1:40" s="90" customFormat="1" ht="119.25" customHeight="1" x14ac:dyDescent="0.25">
      <c r="A30" s="38" t="s">
        <v>447</v>
      </c>
      <c r="B30" s="38" t="s">
        <v>144</v>
      </c>
      <c r="C30" s="38" t="s">
        <v>157</v>
      </c>
      <c r="D30" s="38" t="s">
        <v>158</v>
      </c>
      <c r="E30" s="38" t="s">
        <v>157</v>
      </c>
      <c r="F30" s="38" t="s">
        <v>158</v>
      </c>
      <c r="G30" s="38">
        <v>2</v>
      </c>
      <c r="H30" s="38" t="s">
        <v>159</v>
      </c>
      <c r="I30" s="38" t="s">
        <v>176</v>
      </c>
      <c r="J30" s="38" t="s">
        <v>65</v>
      </c>
      <c r="K30" s="38" t="s">
        <v>183</v>
      </c>
      <c r="L30" s="38" t="s">
        <v>184</v>
      </c>
      <c r="M30" s="38" t="s">
        <v>115</v>
      </c>
      <c r="N30" s="48">
        <v>43101</v>
      </c>
      <c r="O30" s="48">
        <v>43830</v>
      </c>
      <c r="P30" s="38" t="s">
        <v>183</v>
      </c>
      <c r="Q30" s="38" t="s">
        <v>184</v>
      </c>
      <c r="R30" s="38" t="s">
        <v>115</v>
      </c>
      <c r="S30" s="38">
        <v>1</v>
      </c>
      <c r="T30" s="38">
        <v>1</v>
      </c>
      <c r="U30" s="38">
        <v>0</v>
      </c>
      <c r="V30" s="38" t="s">
        <v>65</v>
      </c>
      <c r="W30" s="39" t="s">
        <v>115</v>
      </c>
      <c r="X30" s="38">
        <v>0</v>
      </c>
      <c r="Y30" s="40">
        <v>0</v>
      </c>
      <c r="Z30" s="38">
        <v>1</v>
      </c>
      <c r="AA30" s="39">
        <v>1</v>
      </c>
      <c r="AB30" s="43" t="s">
        <v>115</v>
      </c>
      <c r="AC30" s="76" t="s">
        <v>259</v>
      </c>
      <c r="AD30" s="38" t="s">
        <v>189</v>
      </c>
      <c r="AE30" s="38" t="s">
        <v>190</v>
      </c>
      <c r="AF30" s="38" t="s">
        <v>192</v>
      </c>
      <c r="AG30" s="38">
        <v>1016</v>
      </c>
      <c r="AH30" s="38" t="s">
        <v>202</v>
      </c>
      <c r="AI30" s="38" t="s">
        <v>198</v>
      </c>
      <c r="AJ30" s="50" t="s">
        <v>199</v>
      </c>
      <c r="AK30" s="55">
        <v>0</v>
      </c>
      <c r="AL30" s="38" t="s">
        <v>65</v>
      </c>
      <c r="AM30" s="38" t="s">
        <v>486</v>
      </c>
      <c r="AN30" s="54" t="s">
        <v>487</v>
      </c>
    </row>
    <row r="31" spans="1:40" s="90" customFormat="1" ht="119.25" customHeight="1" x14ac:dyDescent="0.25">
      <c r="A31" s="38" t="s">
        <v>407</v>
      </c>
      <c r="B31" s="38" t="s">
        <v>144</v>
      </c>
      <c r="C31" s="38"/>
      <c r="D31" s="38"/>
      <c r="E31" s="38" t="s">
        <v>157</v>
      </c>
      <c r="F31" s="38" t="s">
        <v>158</v>
      </c>
      <c r="G31" s="38">
        <v>0.9</v>
      </c>
      <c r="H31" s="38" t="s">
        <v>159</v>
      </c>
      <c r="I31" s="38" t="s">
        <v>176</v>
      </c>
      <c r="J31" s="38" t="s">
        <v>65</v>
      </c>
      <c r="K31" s="38" t="s">
        <v>177</v>
      </c>
      <c r="L31" s="38">
        <v>3274850</v>
      </c>
      <c r="M31" s="38" t="s">
        <v>178</v>
      </c>
      <c r="N31" s="48">
        <v>43101</v>
      </c>
      <c r="O31" s="48">
        <v>43830</v>
      </c>
      <c r="P31" s="38" t="s">
        <v>183</v>
      </c>
      <c r="Q31" s="38" t="s">
        <v>184</v>
      </c>
      <c r="R31" s="38" t="s">
        <v>259</v>
      </c>
      <c r="S31" s="38">
        <v>1</v>
      </c>
      <c r="T31" s="38">
        <v>1</v>
      </c>
      <c r="U31" s="38">
        <v>0</v>
      </c>
      <c r="V31" s="45" t="s">
        <v>259</v>
      </c>
      <c r="W31" s="40" t="s">
        <v>259</v>
      </c>
      <c r="X31" s="38">
        <v>0</v>
      </c>
      <c r="Y31" s="40">
        <v>0</v>
      </c>
      <c r="Z31" s="38">
        <v>1</v>
      </c>
      <c r="AA31" s="39">
        <v>1</v>
      </c>
      <c r="AB31" s="38" t="s">
        <v>259</v>
      </c>
      <c r="AC31" s="76" t="s">
        <v>259</v>
      </c>
      <c r="AD31" s="38" t="s">
        <v>189</v>
      </c>
      <c r="AE31" s="38" t="s">
        <v>190</v>
      </c>
      <c r="AF31" s="38" t="s">
        <v>192</v>
      </c>
      <c r="AG31" s="38">
        <v>1016</v>
      </c>
      <c r="AH31" s="38" t="s">
        <v>202</v>
      </c>
      <c r="AI31" s="38" t="s">
        <v>198</v>
      </c>
      <c r="AJ31" s="50" t="s">
        <v>199</v>
      </c>
      <c r="AK31" s="55">
        <v>0</v>
      </c>
      <c r="AL31" s="38" t="s">
        <v>65</v>
      </c>
      <c r="AM31" s="38" t="s">
        <v>488</v>
      </c>
      <c r="AN31" s="54"/>
    </row>
    <row r="32" spans="1:40" s="90" customFormat="1" ht="119.25" customHeight="1" x14ac:dyDescent="0.25">
      <c r="A32" s="38" t="s">
        <v>425</v>
      </c>
      <c r="B32" s="38" t="s">
        <v>274</v>
      </c>
      <c r="C32" s="38"/>
      <c r="D32" s="38"/>
      <c r="E32" s="38" t="s">
        <v>275</v>
      </c>
      <c r="F32" s="38" t="s">
        <v>276</v>
      </c>
      <c r="G32" s="38">
        <v>1.75</v>
      </c>
      <c r="H32" s="38" t="s">
        <v>203</v>
      </c>
      <c r="I32" s="38" t="s">
        <v>280</v>
      </c>
      <c r="J32" s="38" t="s">
        <v>65</v>
      </c>
      <c r="K32" s="38" t="s">
        <v>281</v>
      </c>
      <c r="L32" s="38" t="s">
        <v>282</v>
      </c>
      <c r="M32" s="58" t="s">
        <v>283</v>
      </c>
      <c r="N32" s="48">
        <v>42917</v>
      </c>
      <c r="O32" s="48">
        <v>44196</v>
      </c>
      <c r="P32" s="38" t="s">
        <v>284</v>
      </c>
      <c r="Q32" s="38" t="s">
        <v>285</v>
      </c>
      <c r="R32" s="38" t="s">
        <v>286</v>
      </c>
      <c r="S32" s="38" t="s">
        <v>287</v>
      </c>
      <c r="T32" s="38" t="s">
        <v>288</v>
      </c>
      <c r="U32" s="38" t="s">
        <v>289</v>
      </c>
      <c r="V32" s="45"/>
      <c r="W32" s="40"/>
      <c r="X32" s="38"/>
      <c r="Y32" s="40"/>
      <c r="Z32" s="38"/>
      <c r="AA32" s="39"/>
      <c r="AB32" s="89">
        <v>0</v>
      </c>
      <c r="AC32" s="89">
        <v>0</v>
      </c>
      <c r="AD32" s="38" t="s">
        <v>290</v>
      </c>
      <c r="AE32" s="38" t="s">
        <v>291</v>
      </c>
      <c r="AF32" s="38" t="s">
        <v>292</v>
      </c>
      <c r="AG32" s="38">
        <v>1023</v>
      </c>
      <c r="AH32" s="38" t="s">
        <v>293</v>
      </c>
      <c r="AI32" s="38" t="s">
        <v>294</v>
      </c>
      <c r="AJ32" s="38" t="s">
        <v>295</v>
      </c>
      <c r="AK32" s="38"/>
      <c r="AL32" s="38"/>
      <c r="AM32" s="77" t="s">
        <v>519</v>
      </c>
      <c r="AN32" s="77" t="s">
        <v>520</v>
      </c>
    </row>
    <row r="33" spans="1:40" s="90" customFormat="1" ht="119.25" customHeight="1" x14ac:dyDescent="0.25">
      <c r="A33" s="38" t="s">
        <v>426</v>
      </c>
      <c r="B33" s="38" t="s">
        <v>274</v>
      </c>
      <c r="C33" s="38"/>
      <c r="D33" s="38"/>
      <c r="E33" s="38" t="s">
        <v>277</v>
      </c>
      <c r="F33" s="38" t="s">
        <v>277</v>
      </c>
      <c r="G33" s="38">
        <v>1.75</v>
      </c>
      <c r="H33" s="38" t="s">
        <v>203</v>
      </c>
      <c r="I33" s="38" t="s">
        <v>280</v>
      </c>
      <c r="J33" s="38" t="s">
        <v>65</v>
      </c>
      <c r="K33" s="38" t="s">
        <v>281</v>
      </c>
      <c r="L33" s="38" t="s">
        <v>282</v>
      </c>
      <c r="M33" s="58" t="s">
        <v>283</v>
      </c>
      <c r="N33" s="48">
        <v>42917</v>
      </c>
      <c r="O33" s="48">
        <v>44196</v>
      </c>
      <c r="P33" s="38" t="s">
        <v>296</v>
      </c>
      <c r="Q33" s="38" t="s">
        <v>297</v>
      </c>
      <c r="R33" s="39">
        <v>1</v>
      </c>
      <c r="S33" s="39">
        <v>1</v>
      </c>
      <c r="T33" s="39">
        <v>1</v>
      </c>
      <c r="U33" s="39">
        <v>1</v>
      </c>
      <c r="V33" s="45"/>
      <c r="W33" s="40"/>
      <c r="X33" s="38"/>
      <c r="Y33" s="40"/>
      <c r="Z33" s="38"/>
      <c r="AA33" s="39"/>
      <c r="AB33" s="89">
        <v>0</v>
      </c>
      <c r="AC33" s="89">
        <v>0</v>
      </c>
      <c r="AD33" s="38" t="s">
        <v>290</v>
      </c>
      <c r="AE33" s="38" t="s">
        <v>298</v>
      </c>
      <c r="AF33" s="38" t="s">
        <v>299</v>
      </c>
      <c r="AG33" s="38">
        <v>1022</v>
      </c>
      <c r="AH33" s="38" t="s">
        <v>300</v>
      </c>
      <c r="AI33" s="38" t="s">
        <v>301</v>
      </c>
      <c r="AJ33" s="59">
        <v>325000000</v>
      </c>
      <c r="AK33" s="38"/>
      <c r="AL33" s="38"/>
      <c r="AM33" s="77" t="s">
        <v>521</v>
      </c>
      <c r="AN33" s="77" t="s">
        <v>522</v>
      </c>
    </row>
    <row r="34" spans="1:40" s="90" customFormat="1" ht="119.25" customHeight="1" x14ac:dyDescent="0.25">
      <c r="A34" s="38" t="s">
        <v>427</v>
      </c>
      <c r="B34" s="38" t="s">
        <v>274</v>
      </c>
      <c r="C34" s="38"/>
      <c r="D34" s="38"/>
      <c r="E34" s="38" t="s">
        <v>278</v>
      </c>
      <c r="F34" s="38" t="s">
        <v>278</v>
      </c>
      <c r="G34" s="38">
        <v>1.75</v>
      </c>
      <c r="H34" s="38" t="s">
        <v>203</v>
      </c>
      <c r="I34" s="38" t="s">
        <v>280</v>
      </c>
      <c r="J34" s="38" t="s">
        <v>65</v>
      </c>
      <c r="K34" s="38" t="s">
        <v>281</v>
      </c>
      <c r="L34" s="38" t="s">
        <v>282</v>
      </c>
      <c r="M34" s="58" t="s">
        <v>283</v>
      </c>
      <c r="N34" s="48">
        <v>42948</v>
      </c>
      <c r="O34" s="48">
        <v>44196</v>
      </c>
      <c r="P34" s="38" t="s">
        <v>302</v>
      </c>
      <c r="Q34" s="38" t="s">
        <v>303</v>
      </c>
      <c r="R34" s="38" t="s">
        <v>304</v>
      </c>
      <c r="S34" s="38" t="s">
        <v>304</v>
      </c>
      <c r="T34" s="38" t="s">
        <v>304</v>
      </c>
      <c r="U34" s="38" t="s">
        <v>304</v>
      </c>
      <c r="V34" s="45"/>
      <c r="W34" s="40"/>
      <c r="X34" s="38"/>
      <c r="Y34" s="40"/>
      <c r="Z34" s="38"/>
      <c r="AA34" s="39"/>
      <c r="AB34" s="89">
        <v>0</v>
      </c>
      <c r="AC34" s="89">
        <v>0</v>
      </c>
      <c r="AD34" s="38"/>
      <c r="AE34" s="38"/>
      <c r="AF34" s="38"/>
      <c r="AG34" s="38"/>
      <c r="AH34" s="38"/>
      <c r="AI34" s="38" t="s">
        <v>305</v>
      </c>
      <c r="AJ34" s="38" t="s">
        <v>306</v>
      </c>
      <c r="AK34" s="38"/>
      <c r="AL34" s="38"/>
      <c r="AM34" s="77" t="s">
        <v>523</v>
      </c>
      <c r="AN34" s="77" t="s">
        <v>524</v>
      </c>
    </row>
    <row r="35" spans="1:40" s="90" customFormat="1" ht="119.25" customHeight="1" x14ac:dyDescent="0.25">
      <c r="A35" s="38" t="s">
        <v>428</v>
      </c>
      <c r="B35" s="38" t="s">
        <v>274</v>
      </c>
      <c r="C35" s="38"/>
      <c r="D35" s="38"/>
      <c r="E35" s="38" t="s">
        <v>279</v>
      </c>
      <c r="F35" s="38" t="s">
        <v>279</v>
      </c>
      <c r="G35" s="38">
        <v>1.75</v>
      </c>
      <c r="H35" s="38" t="s">
        <v>203</v>
      </c>
      <c r="I35" s="38" t="s">
        <v>280</v>
      </c>
      <c r="J35" s="38" t="s">
        <v>65</v>
      </c>
      <c r="K35" s="38" t="s">
        <v>281</v>
      </c>
      <c r="L35" s="38" t="s">
        <v>282</v>
      </c>
      <c r="M35" s="58" t="s">
        <v>283</v>
      </c>
      <c r="N35" s="48">
        <v>42948</v>
      </c>
      <c r="O35" s="48">
        <v>44196</v>
      </c>
      <c r="P35" s="38" t="s">
        <v>494</v>
      </c>
      <c r="Q35" s="38" t="s">
        <v>307</v>
      </c>
      <c r="R35" s="38" t="s">
        <v>308</v>
      </c>
      <c r="S35" s="38" t="s">
        <v>308</v>
      </c>
      <c r="T35" s="38" t="s">
        <v>308</v>
      </c>
      <c r="U35" s="38" t="s">
        <v>308</v>
      </c>
      <c r="V35" s="45"/>
      <c r="W35" s="40"/>
      <c r="X35" s="38"/>
      <c r="Y35" s="40"/>
      <c r="Z35" s="38"/>
      <c r="AA35" s="39"/>
      <c r="AB35" s="89">
        <v>0</v>
      </c>
      <c r="AC35" s="89">
        <v>0</v>
      </c>
      <c r="AD35" s="38" t="s">
        <v>290</v>
      </c>
      <c r="AE35" s="38" t="s">
        <v>309</v>
      </c>
      <c r="AF35" s="38" t="s">
        <v>310</v>
      </c>
      <c r="AG35" s="38">
        <v>1020</v>
      </c>
      <c r="AH35" s="38" t="s">
        <v>311</v>
      </c>
      <c r="AI35" s="38" t="s">
        <v>312</v>
      </c>
      <c r="AJ35" s="59">
        <v>2169000000</v>
      </c>
      <c r="AK35" s="38"/>
      <c r="AL35" s="38"/>
      <c r="AM35" s="77" t="s">
        <v>525</v>
      </c>
      <c r="AN35" s="77" t="s">
        <v>526</v>
      </c>
    </row>
    <row r="36" spans="1:40" s="90" customFormat="1" ht="409.5" customHeight="1" x14ac:dyDescent="0.25">
      <c r="A36" s="38" t="s">
        <v>410</v>
      </c>
      <c r="B36" s="38" t="s">
        <v>253</v>
      </c>
      <c r="C36" s="38"/>
      <c r="D36" s="38"/>
      <c r="E36" s="38" t="s">
        <v>254</v>
      </c>
      <c r="F36" s="38" t="s">
        <v>255</v>
      </c>
      <c r="G36" s="38">
        <v>5</v>
      </c>
      <c r="H36" s="38" t="s">
        <v>204</v>
      </c>
      <c r="I36" s="38" t="s">
        <v>258</v>
      </c>
      <c r="J36" s="38" t="s">
        <v>259</v>
      </c>
      <c r="K36" s="38" t="s">
        <v>260</v>
      </c>
      <c r="L36" s="38" t="s">
        <v>261</v>
      </c>
      <c r="M36" s="58" t="s">
        <v>262</v>
      </c>
      <c r="N36" s="48">
        <v>42838</v>
      </c>
      <c r="O36" s="48">
        <v>44177</v>
      </c>
      <c r="P36" s="38" t="s">
        <v>263</v>
      </c>
      <c r="Q36" s="38" t="s">
        <v>264</v>
      </c>
      <c r="R36" s="39">
        <v>0.1</v>
      </c>
      <c r="S36" s="39">
        <v>0.4</v>
      </c>
      <c r="T36" s="39">
        <v>0.4</v>
      </c>
      <c r="U36" s="39">
        <v>0.1</v>
      </c>
      <c r="V36" s="39">
        <v>0.1</v>
      </c>
      <c r="W36" s="40">
        <v>1</v>
      </c>
      <c r="X36" s="39">
        <v>0.4</v>
      </c>
      <c r="Y36" s="40">
        <v>1</v>
      </c>
      <c r="Z36" s="39">
        <v>0.35</v>
      </c>
      <c r="AA36" s="39">
        <v>0.88</v>
      </c>
      <c r="AB36" s="43">
        <v>0.15</v>
      </c>
      <c r="AC36" s="43">
        <v>1.5</v>
      </c>
      <c r="AD36" s="38" t="s">
        <v>80</v>
      </c>
      <c r="AE36" s="38" t="s">
        <v>81</v>
      </c>
      <c r="AF36" s="38"/>
      <c r="AG36" s="38">
        <v>1098</v>
      </c>
      <c r="AH36" s="38" t="s">
        <v>270</v>
      </c>
      <c r="AI36" s="38" t="s">
        <v>271</v>
      </c>
      <c r="AJ36" s="78">
        <v>10916626695</v>
      </c>
      <c r="AK36" s="71" t="s">
        <v>259</v>
      </c>
      <c r="AL36" s="71" t="s">
        <v>259</v>
      </c>
      <c r="AM36" s="38" t="s">
        <v>510</v>
      </c>
      <c r="AN36" s="38" t="s">
        <v>511</v>
      </c>
    </row>
    <row r="37" spans="1:40" s="90" customFormat="1" ht="409.5" customHeight="1" x14ac:dyDescent="0.25">
      <c r="A37" s="38" t="s">
        <v>411</v>
      </c>
      <c r="B37" s="38" t="s">
        <v>221</v>
      </c>
      <c r="C37" s="38"/>
      <c r="D37" s="38"/>
      <c r="E37" s="38" t="s">
        <v>256</v>
      </c>
      <c r="F37" s="38" t="s">
        <v>257</v>
      </c>
      <c r="G37" s="38">
        <v>5</v>
      </c>
      <c r="H37" s="38" t="s">
        <v>204</v>
      </c>
      <c r="I37" s="38" t="s">
        <v>258</v>
      </c>
      <c r="J37" s="38" t="s">
        <v>259</v>
      </c>
      <c r="K37" s="38" t="s">
        <v>265</v>
      </c>
      <c r="L37" s="38" t="s">
        <v>266</v>
      </c>
      <c r="M37" s="58" t="s">
        <v>267</v>
      </c>
      <c r="N37" s="48">
        <v>42832</v>
      </c>
      <c r="O37" s="48">
        <v>43982</v>
      </c>
      <c r="P37" s="38" t="s">
        <v>268</v>
      </c>
      <c r="Q37" s="38" t="s">
        <v>269</v>
      </c>
      <c r="R37" s="39">
        <v>0.15</v>
      </c>
      <c r="S37" s="39">
        <v>0.4</v>
      </c>
      <c r="T37" s="39">
        <v>0.4</v>
      </c>
      <c r="U37" s="39">
        <v>0.05</v>
      </c>
      <c r="V37" s="39">
        <v>7.0000000000000007E-2</v>
      </c>
      <c r="W37" s="40">
        <v>0.47</v>
      </c>
      <c r="X37" s="39">
        <v>0.3</v>
      </c>
      <c r="Y37" s="40">
        <v>0.75</v>
      </c>
      <c r="Z37" s="46">
        <v>0.4</v>
      </c>
      <c r="AA37" s="39">
        <v>1</v>
      </c>
      <c r="AB37" s="43">
        <v>0.15</v>
      </c>
      <c r="AC37" s="43">
        <v>3</v>
      </c>
      <c r="AD37" s="38" t="s">
        <v>80</v>
      </c>
      <c r="AE37" s="38" t="s">
        <v>81</v>
      </c>
      <c r="AF37" s="38" t="s">
        <v>272</v>
      </c>
      <c r="AG37" s="38">
        <v>1099</v>
      </c>
      <c r="AH37" s="38" t="s">
        <v>272</v>
      </c>
      <c r="AI37" s="38" t="s">
        <v>273</v>
      </c>
      <c r="AJ37" s="79">
        <v>730561216411</v>
      </c>
      <c r="AK37" s="71">
        <v>0</v>
      </c>
      <c r="AL37" s="80">
        <v>0</v>
      </c>
      <c r="AM37" s="38" t="s">
        <v>469</v>
      </c>
      <c r="AN37" s="38" t="s">
        <v>470</v>
      </c>
    </row>
    <row r="38" spans="1:40" s="90" customFormat="1" ht="192.75" customHeight="1" x14ac:dyDescent="0.25">
      <c r="A38" s="38" t="s">
        <v>450</v>
      </c>
      <c r="B38" s="38" t="s">
        <v>205</v>
      </c>
      <c r="C38" s="38"/>
      <c r="D38" s="38"/>
      <c r="E38" s="38" t="s">
        <v>206</v>
      </c>
      <c r="F38" s="38" t="s">
        <v>206</v>
      </c>
      <c r="G38" s="38">
        <v>3.5</v>
      </c>
      <c r="H38" s="38" t="s">
        <v>208</v>
      </c>
      <c r="I38" s="38" t="s">
        <v>209</v>
      </c>
      <c r="J38" s="38" t="s">
        <v>65</v>
      </c>
      <c r="K38" s="38" t="s">
        <v>210</v>
      </c>
      <c r="L38" s="38" t="s">
        <v>211</v>
      </c>
      <c r="M38" s="38" t="s">
        <v>212</v>
      </c>
      <c r="N38" s="48">
        <v>42856</v>
      </c>
      <c r="O38" s="48">
        <v>44196</v>
      </c>
      <c r="P38" s="38" t="s">
        <v>213</v>
      </c>
      <c r="Q38" s="38" t="s">
        <v>214</v>
      </c>
      <c r="R38" s="39">
        <v>1</v>
      </c>
      <c r="S38" s="39">
        <v>1</v>
      </c>
      <c r="T38" s="39">
        <v>1</v>
      </c>
      <c r="U38" s="39">
        <v>1</v>
      </c>
      <c r="V38" s="39">
        <v>1</v>
      </c>
      <c r="W38" s="39">
        <v>1</v>
      </c>
      <c r="X38" s="39">
        <v>1</v>
      </c>
      <c r="Y38" s="40">
        <v>1</v>
      </c>
      <c r="Z38" s="39">
        <v>1</v>
      </c>
      <c r="AA38" s="39">
        <v>1</v>
      </c>
      <c r="AB38" s="43">
        <v>1</v>
      </c>
      <c r="AC38" s="43">
        <v>1</v>
      </c>
      <c r="AD38" s="38" t="s">
        <v>217</v>
      </c>
      <c r="AE38" s="38" t="s">
        <v>218</v>
      </c>
      <c r="AF38" s="38" t="s">
        <v>219</v>
      </c>
      <c r="AG38" s="38">
        <v>1075</v>
      </c>
      <c r="AH38" s="38" t="s">
        <v>220</v>
      </c>
      <c r="AI38" s="38" t="s">
        <v>422</v>
      </c>
      <c r="AJ38" s="81">
        <v>9461000000</v>
      </c>
      <c r="AK38" s="59" t="s">
        <v>65</v>
      </c>
      <c r="AL38" s="59" t="s">
        <v>65</v>
      </c>
      <c r="AM38" s="38" t="s">
        <v>468</v>
      </c>
      <c r="AN38" s="38" t="s">
        <v>467</v>
      </c>
    </row>
    <row r="39" spans="1:40" s="90" customFormat="1" ht="119.25" customHeight="1" x14ac:dyDescent="0.25">
      <c r="A39" s="38" t="s">
        <v>451</v>
      </c>
      <c r="B39" s="38" t="s">
        <v>205</v>
      </c>
      <c r="C39" s="38"/>
      <c r="D39" s="38"/>
      <c r="E39" s="38" t="s">
        <v>207</v>
      </c>
      <c r="F39" s="38" t="s">
        <v>207</v>
      </c>
      <c r="G39" s="38">
        <v>3.5</v>
      </c>
      <c r="H39" s="38" t="s">
        <v>208</v>
      </c>
      <c r="I39" s="38" t="s">
        <v>209</v>
      </c>
      <c r="J39" s="38" t="s">
        <v>65</v>
      </c>
      <c r="K39" s="38" t="s">
        <v>210</v>
      </c>
      <c r="L39" s="38" t="s">
        <v>211</v>
      </c>
      <c r="M39" s="38" t="s">
        <v>212</v>
      </c>
      <c r="N39" s="48">
        <v>42856</v>
      </c>
      <c r="O39" s="48">
        <v>43465</v>
      </c>
      <c r="P39" s="38" t="s">
        <v>215</v>
      </c>
      <c r="Q39" s="38" t="s">
        <v>216</v>
      </c>
      <c r="R39" s="38">
        <v>1</v>
      </c>
      <c r="S39" s="38">
        <v>1</v>
      </c>
      <c r="T39" s="38" t="s">
        <v>65</v>
      </c>
      <c r="U39" s="38" t="s">
        <v>65</v>
      </c>
      <c r="V39" s="45">
        <v>0</v>
      </c>
      <c r="W39" s="40">
        <v>0</v>
      </c>
      <c r="X39" s="38">
        <v>1</v>
      </c>
      <c r="Y39" s="40">
        <v>1</v>
      </c>
      <c r="Z39" s="38">
        <v>1</v>
      </c>
      <c r="AA39" s="39" t="s">
        <v>115</v>
      </c>
      <c r="AB39" s="54" t="s">
        <v>115</v>
      </c>
      <c r="AC39" s="76" t="s">
        <v>259</v>
      </c>
      <c r="AD39" s="38" t="s">
        <v>217</v>
      </c>
      <c r="AE39" s="38" t="s">
        <v>218</v>
      </c>
      <c r="AF39" s="38" t="s">
        <v>219</v>
      </c>
      <c r="AG39" s="38">
        <v>1075</v>
      </c>
      <c r="AH39" s="38" t="s">
        <v>220</v>
      </c>
      <c r="AI39" s="38" t="s">
        <v>423</v>
      </c>
      <c r="AJ39" s="81">
        <v>1325000000</v>
      </c>
      <c r="AK39" s="82">
        <v>1.17E-2</v>
      </c>
      <c r="AL39" s="81">
        <f>1200000*3</f>
        <v>3600000</v>
      </c>
      <c r="AM39" s="38" t="s">
        <v>512</v>
      </c>
      <c r="AN39" s="38" t="s">
        <v>513</v>
      </c>
    </row>
    <row r="40" spans="1:40" s="90" customFormat="1" ht="253.5" customHeight="1" x14ac:dyDescent="0.25">
      <c r="A40" s="38" t="s">
        <v>412</v>
      </c>
      <c r="B40" s="38" t="s">
        <v>221</v>
      </c>
      <c r="C40" s="38"/>
      <c r="D40" s="38"/>
      <c r="E40" s="38" t="s">
        <v>222</v>
      </c>
      <c r="F40" s="38" t="s">
        <v>223</v>
      </c>
      <c r="G40" s="38">
        <v>2.5</v>
      </c>
      <c r="H40" s="38" t="s">
        <v>228</v>
      </c>
      <c r="I40" s="38" t="s">
        <v>229</v>
      </c>
      <c r="J40" s="38" t="s">
        <v>65</v>
      </c>
      <c r="K40" s="38" t="s">
        <v>230</v>
      </c>
      <c r="L40" s="38">
        <v>3778881</v>
      </c>
      <c r="M40" s="38" t="s">
        <v>231</v>
      </c>
      <c r="N40" s="48">
        <v>43101</v>
      </c>
      <c r="O40" s="48">
        <v>44196</v>
      </c>
      <c r="P40" s="38" t="s">
        <v>232</v>
      </c>
      <c r="Q40" s="38" t="s">
        <v>233</v>
      </c>
      <c r="R40" s="38" t="s">
        <v>234</v>
      </c>
      <c r="S40" s="38">
        <v>1</v>
      </c>
      <c r="T40" s="38">
        <v>1</v>
      </c>
      <c r="U40" s="38">
        <v>1</v>
      </c>
      <c r="V40" s="45" t="s">
        <v>259</v>
      </c>
      <c r="W40" s="45" t="s">
        <v>259</v>
      </c>
      <c r="X40" s="38">
        <v>1</v>
      </c>
      <c r="Y40" s="40">
        <v>1</v>
      </c>
      <c r="Z40" s="38">
        <v>1</v>
      </c>
      <c r="AA40" s="39">
        <v>1</v>
      </c>
      <c r="AB40" s="54">
        <v>1</v>
      </c>
      <c r="AC40" s="39">
        <v>1</v>
      </c>
      <c r="AD40" s="38" t="s">
        <v>239</v>
      </c>
      <c r="AE40" s="38" t="s">
        <v>240</v>
      </c>
      <c r="AF40" s="38" t="s">
        <v>241</v>
      </c>
      <c r="AG40" s="38">
        <v>981</v>
      </c>
      <c r="AH40" s="38" t="s">
        <v>242</v>
      </c>
      <c r="AI40" s="38" t="s">
        <v>424</v>
      </c>
      <c r="AJ40" s="50">
        <v>2661807900</v>
      </c>
      <c r="AK40" s="41">
        <v>2.9399999999999999E-2</v>
      </c>
      <c r="AL40" s="83">
        <f>(19624000+18730000)</f>
        <v>38354000</v>
      </c>
      <c r="AM40" s="43" t="s">
        <v>527</v>
      </c>
      <c r="AN40" s="54" t="s">
        <v>528</v>
      </c>
    </row>
    <row r="41" spans="1:40" s="90" customFormat="1" ht="127.5" customHeight="1" x14ac:dyDescent="0.25">
      <c r="A41" s="38" t="s">
        <v>441</v>
      </c>
      <c r="B41" s="38" t="s">
        <v>93</v>
      </c>
      <c r="C41" s="38"/>
      <c r="D41" s="38"/>
      <c r="E41" s="38" t="s">
        <v>224</v>
      </c>
      <c r="F41" s="38" t="s">
        <v>225</v>
      </c>
      <c r="G41" s="38">
        <v>2</v>
      </c>
      <c r="H41" s="38" t="s">
        <v>228</v>
      </c>
      <c r="I41" s="38" t="s">
        <v>229</v>
      </c>
      <c r="J41" s="38" t="s">
        <v>65</v>
      </c>
      <c r="K41" s="38" t="s">
        <v>230</v>
      </c>
      <c r="L41" s="38">
        <v>3778881</v>
      </c>
      <c r="M41" s="38" t="s">
        <v>231</v>
      </c>
      <c r="N41" s="48">
        <v>43101</v>
      </c>
      <c r="O41" s="48">
        <v>44196</v>
      </c>
      <c r="P41" s="38" t="s">
        <v>235</v>
      </c>
      <c r="Q41" s="38" t="s">
        <v>236</v>
      </c>
      <c r="R41" s="38" t="s">
        <v>234</v>
      </c>
      <c r="S41" s="38">
        <v>2</v>
      </c>
      <c r="T41" s="38">
        <v>2</v>
      </c>
      <c r="U41" s="38">
        <v>2</v>
      </c>
      <c r="V41" s="45" t="s">
        <v>259</v>
      </c>
      <c r="W41" s="45" t="s">
        <v>259</v>
      </c>
      <c r="X41" s="38">
        <v>2</v>
      </c>
      <c r="Y41" s="40">
        <v>1</v>
      </c>
      <c r="Z41" s="39">
        <v>0.02</v>
      </c>
      <c r="AA41" s="39">
        <v>1</v>
      </c>
      <c r="AB41" s="54">
        <v>0</v>
      </c>
      <c r="AC41" s="39">
        <v>0</v>
      </c>
      <c r="AD41" s="38" t="s">
        <v>239</v>
      </c>
      <c r="AE41" s="38" t="s">
        <v>240</v>
      </c>
      <c r="AF41" s="38" t="s">
        <v>241</v>
      </c>
      <c r="AG41" s="38">
        <v>981</v>
      </c>
      <c r="AH41" s="38" t="s">
        <v>242</v>
      </c>
      <c r="AI41" s="38" t="s">
        <v>243</v>
      </c>
      <c r="AJ41" s="50">
        <v>2661807900</v>
      </c>
      <c r="AK41" s="38" t="s">
        <v>234</v>
      </c>
      <c r="AL41" s="38" t="s">
        <v>234</v>
      </c>
      <c r="AM41" s="43" t="s">
        <v>529</v>
      </c>
      <c r="AN41" s="54" t="s">
        <v>530</v>
      </c>
    </row>
    <row r="42" spans="1:40" s="90" customFormat="1" ht="351.75" customHeight="1" x14ac:dyDescent="0.25">
      <c r="A42" s="38" t="s">
        <v>413</v>
      </c>
      <c r="B42" s="38" t="s">
        <v>221</v>
      </c>
      <c r="C42" s="38"/>
      <c r="D42" s="38"/>
      <c r="E42" s="38" t="s">
        <v>226</v>
      </c>
      <c r="F42" s="38" t="s">
        <v>227</v>
      </c>
      <c r="G42" s="38">
        <v>2.5</v>
      </c>
      <c r="H42" s="38" t="s">
        <v>228</v>
      </c>
      <c r="I42" s="38" t="s">
        <v>229</v>
      </c>
      <c r="J42" s="38" t="s">
        <v>65</v>
      </c>
      <c r="K42" s="38" t="s">
        <v>230</v>
      </c>
      <c r="L42" s="38">
        <v>3778881</v>
      </c>
      <c r="M42" s="38" t="s">
        <v>231</v>
      </c>
      <c r="N42" s="48">
        <v>43101</v>
      </c>
      <c r="O42" s="48">
        <v>44196</v>
      </c>
      <c r="P42" s="38" t="s">
        <v>238</v>
      </c>
      <c r="Q42" s="38" t="s">
        <v>237</v>
      </c>
      <c r="R42" s="38" t="s">
        <v>234</v>
      </c>
      <c r="S42" s="46">
        <v>1</v>
      </c>
      <c r="T42" s="46">
        <v>1</v>
      </c>
      <c r="U42" s="46">
        <v>1</v>
      </c>
      <c r="V42" s="45" t="s">
        <v>259</v>
      </c>
      <c r="W42" s="45" t="s">
        <v>259</v>
      </c>
      <c r="X42" s="39">
        <v>0</v>
      </c>
      <c r="Y42" s="40">
        <v>0</v>
      </c>
      <c r="Z42" s="39">
        <v>1</v>
      </c>
      <c r="AA42" s="39">
        <v>1</v>
      </c>
      <c r="AB42" s="43">
        <v>0.1</v>
      </c>
      <c r="AC42" s="39">
        <v>0.1</v>
      </c>
      <c r="AD42" s="38" t="s">
        <v>239</v>
      </c>
      <c r="AE42" s="38" t="s">
        <v>240</v>
      </c>
      <c r="AF42" s="38" t="s">
        <v>241</v>
      </c>
      <c r="AG42" s="38" t="s">
        <v>244</v>
      </c>
      <c r="AH42" s="38" t="s">
        <v>245</v>
      </c>
      <c r="AI42" s="38" t="s">
        <v>246</v>
      </c>
      <c r="AJ42" s="38" t="s">
        <v>536</v>
      </c>
      <c r="AK42" s="38" t="s">
        <v>234</v>
      </c>
      <c r="AL42" s="38" t="s">
        <v>234</v>
      </c>
      <c r="AM42" s="43" t="s">
        <v>531</v>
      </c>
      <c r="AN42" s="54" t="s">
        <v>532</v>
      </c>
    </row>
    <row r="43" spans="1:40" s="90" customFormat="1" ht="373.5" customHeight="1" x14ac:dyDescent="0.25">
      <c r="A43" s="38" t="s">
        <v>440</v>
      </c>
      <c r="B43" s="38" t="s">
        <v>313</v>
      </c>
      <c r="C43" s="38"/>
      <c r="D43" s="38"/>
      <c r="E43" s="38" t="s">
        <v>315</v>
      </c>
      <c r="F43" s="38" t="s">
        <v>316</v>
      </c>
      <c r="G43" s="38">
        <v>6</v>
      </c>
      <c r="H43" s="38" t="s">
        <v>322</v>
      </c>
      <c r="I43" s="38" t="s">
        <v>323</v>
      </c>
      <c r="J43" s="38" t="s">
        <v>65</v>
      </c>
      <c r="K43" s="38" t="s">
        <v>386</v>
      </c>
      <c r="L43" s="38" t="s">
        <v>324</v>
      </c>
      <c r="M43" s="58" t="s">
        <v>325</v>
      </c>
      <c r="N43" s="48">
        <v>42983</v>
      </c>
      <c r="O43" s="48">
        <v>43713</v>
      </c>
      <c r="P43" s="38" t="s">
        <v>326</v>
      </c>
      <c r="Q43" s="38" t="s">
        <v>327</v>
      </c>
      <c r="R43" s="38">
        <v>1</v>
      </c>
      <c r="S43" s="38">
        <v>1</v>
      </c>
      <c r="T43" s="38">
        <v>1</v>
      </c>
      <c r="U43" s="38">
        <v>0</v>
      </c>
      <c r="V43" s="45">
        <v>1</v>
      </c>
      <c r="W43" s="40">
        <v>1</v>
      </c>
      <c r="X43" s="38">
        <v>1</v>
      </c>
      <c r="Y43" s="40">
        <v>1</v>
      </c>
      <c r="Z43" s="38">
        <v>2</v>
      </c>
      <c r="AA43" s="39">
        <v>2</v>
      </c>
      <c r="AB43" s="38" t="s">
        <v>115</v>
      </c>
      <c r="AC43" s="76" t="s">
        <v>259</v>
      </c>
      <c r="AD43" s="38" t="s">
        <v>80</v>
      </c>
      <c r="AE43" s="38" t="s">
        <v>390</v>
      </c>
      <c r="AF43" s="59" t="s">
        <v>391</v>
      </c>
      <c r="AG43" s="38">
        <v>7527</v>
      </c>
      <c r="AH43" s="45" t="s">
        <v>392</v>
      </c>
      <c r="AI43" s="45" t="s">
        <v>393</v>
      </c>
      <c r="AJ43" s="50">
        <v>1373473300</v>
      </c>
      <c r="AK43" s="38" t="s">
        <v>471</v>
      </c>
      <c r="AL43" s="50">
        <f>7436300+12875800+19586111</f>
        <v>39898211</v>
      </c>
      <c r="AM43" s="38" t="s">
        <v>541</v>
      </c>
      <c r="AN43" s="38" t="s">
        <v>542</v>
      </c>
    </row>
    <row r="44" spans="1:40" s="90" customFormat="1" ht="409.6" customHeight="1" x14ac:dyDescent="0.25">
      <c r="A44" s="38" t="s">
        <v>449</v>
      </c>
      <c r="B44" s="38" t="s">
        <v>93</v>
      </c>
      <c r="C44" s="38"/>
      <c r="D44" s="38"/>
      <c r="E44" s="38" t="s">
        <v>384</v>
      </c>
      <c r="F44" s="38" t="s">
        <v>385</v>
      </c>
      <c r="G44" s="38">
        <v>1</v>
      </c>
      <c r="H44" s="38" t="s">
        <v>322</v>
      </c>
      <c r="I44" s="38" t="s">
        <v>323</v>
      </c>
      <c r="J44" s="38" t="s">
        <v>65</v>
      </c>
      <c r="K44" s="38" t="s">
        <v>386</v>
      </c>
      <c r="L44" s="38" t="s">
        <v>324</v>
      </c>
      <c r="M44" s="58" t="s">
        <v>387</v>
      </c>
      <c r="N44" s="48">
        <v>43348</v>
      </c>
      <c r="O44" s="48">
        <v>43713</v>
      </c>
      <c r="P44" s="38" t="s">
        <v>388</v>
      </c>
      <c r="Q44" s="38" t="s">
        <v>389</v>
      </c>
      <c r="R44" s="39" t="s">
        <v>259</v>
      </c>
      <c r="S44" s="39">
        <v>1</v>
      </c>
      <c r="T44" s="39">
        <v>1</v>
      </c>
      <c r="U44" s="39">
        <v>1</v>
      </c>
      <c r="V44" s="39" t="s">
        <v>259</v>
      </c>
      <c r="W44" s="39" t="s">
        <v>259</v>
      </c>
      <c r="X44" s="38">
        <v>0</v>
      </c>
      <c r="Y44" s="40">
        <v>0</v>
      </c>
      <c r="Z44" s="39">
        <v>1</v>
      </c>
      <c r="AA44" s="39">
        <v>1</v>
      </c>
      <c r="AB44" s="39">
        <v>0</v>
      </c>
      <c r="AC44" s="39">
        <v>0</v>
      </c>
      <c r="AD44" s="38" t="s">
        <v>80</v>
      </c>
      <c r="AE44" s="38" t="s">
        <v>390</v>
      </c>
      <c r="AF44" s="59" t="s">
        <v>391</v>
      </c>
      <c r="AG44" s="38">
        <v>7527</v>
      </c>
      <c r="AH44" s="45" t="s">
        <v>392</v>
      </c>
      <c r="AI44" s="45" t="s">
        <v>393</v>
      </c>
      <c r="AJ44" s="50">
        <v>1373473300</v>
      </c>
      <c r="AK44" s="50" t="s">
        <v>471</v>
      </c>
      <c r="AL44" s="50">
        <v>2785600</v>
      </c>
      <c r="AM44" s="38" t="s">
        <v>544</v>
      </c>
      <c r="AN44" s="38" t="s">
        <v>543</v>
      </c>
    </row>
    <row r="45" spans="1:40" s="90" customFormat="1" ht="350.25" customHeight="1" x14ac:dyDescent="0.25">
      <c r="A45" s="84" t="s">
        <v>403</v>
      </c>
      <c r="B45" s="38" t="s">
        <v>221</v>
      </c>
      <c r="C45" s="38"/>
      <c r="D45" s="38"/>
      <c r="E45" s="38" t="s">
        <v>317</v>
      </c>
      <c r="F45" s="38" t="s">
        <v>318</v>
      </c>
      <c r="G45" s="38">
        <v>1</v>
      </c>
      <c r="H45" s="38" t="s">
        <v>328</v>
      </c>
      <c r="I45" s="38" t="s">
        <v>329</v>
      </c>
      <c r="J45" s="38" t="s">
        <v>65</v>
      </c>
      <c r="K45" s="38" t="s">
        <v>330</v>
      </c>
      <c r="L45" s="38" t="s">
        <v>331</v>
      </c>
      <c r="M45" s="58" t="s">
        <v>332</v>
      </c>
      <c r="N45" s="48">
        <v>42887</v>
      </c>
      <c r="O45" s="48">
        <v>43830</v>
      </c>
      <c r="P45" s="38" t="s">
        <v>333</v>
      </c>
      <c r="Q45" s="38" t="s">
        <v>537</v>
      </c>
      <c r="R45" s="39">
        <v>0.33</v>
      </c>
      <c r="S45" s="39">
        <v>0.33</v>
      </c>
      <c r="T45" s="39">
        <v>0.33</v>
      </c>
      <c r="U45" s="38" t="s">
        <v>65</v>
      </c>
      <c r="V45" s="45">
        <v>10</v>
      </c>
      <c r="W45" s="40">
        <v>0.3</v>
      </c>
      <c r="X45" s="39">
        <v>0.33</v>
      </c>
      <c r="Y45" s="40">
        <v>1</v>
      </c>
      <c r="Z45" s="39">
        <v>0.25</v>
      </c>
      <c r="AA45" s="39">
        <v>0.76</v>
      </c>
      <c r="AB45" s="38" t="s">
        <v>65</v>
      </c>
      <c r="AC45" s="76" t="s">
        <v>259</v>
      </c>
      <c r="AD45" s="38" t="s">
        <v>189</v>
      </c>
      <c r="AE45" s="38" t="s">
        <v>394</v>
      </c>
      <c r="AF45" s="38" t="s">
        <v>395</v>
      </c>
      <c r="AG45" s="38" t="s">
        <v>396</v>
      </c>
      <c r="AH45" s="38" t="s">
        <v>397</v>
      </c>
      <c r="AI45" s="38" t="s">
        <v>398</v>
      </c>
      <c r="AJ45" s="85">
        <v>4513000000</v>
      </c>
      <c r="AK45" s="50" t="s">
        <v>259</v>
      </c>
      <c r="AL45" s="61">
        <f>737122+48897246+11751960</f>
        <v>61386328</v>
      </c>
      <c r="AM45" s="54" t="s">
        <v>489</v>
      </c>
      <c r="AN45" s="86" t="s">
        <v>538</v>
      </c>
    </row>
    <row r="46" spans="1:40" s="90" customFormat="1" ht="240.75" customHeight="1" x14ac:dyDescent="0.25">
      <c r="A46" s="84" t="s">
        <v>404</v>
      </c>
      <c r="B46" s="38" t="s">
        <v>314</v>
      </c>
      <c r="C46" s="38"/>
      <c r="D46" s="38"/>
      <c r="E46" s="38" t="s">
        <v>319</v>
      </c>
      <c r="F46" s="38" t="s">
        <v>320</v>
      </c>
      <c r="G46" s="38">
        <v>1</v>
      </c>
      <c r="H46" s="38" t="s">
        <v>328</v>
      </c>
      <c r="I46" s="38" t="s">
        <v>329</v>
      </c>
      <c r="J46" s="38" t="s">
        <v>65</v>
      </c>
      <c r="K46" s="38" t="s">
        <v>334</v>
      </c>
      <c r="L46" s="38" t="s">
        <v>335</v>
      </c>
      <c r="M46" s="58" t="s">
        <v>336</v>
      </c>
      <c r="N46" s="48">
        <v>43252</v>
      </c>
      <c r="O46" s="48">
        <v>43615</v>
      </c>
      <c r="P46" s="38" t="s">
        <v>337</v>
      </c>
      <c r="Q46" s="38" t="s">
        <v>338</v>
      </c>
      <c r="R46" s="38" t="s">
        <v>65</v>
      </c>
      <c r="S46" s="38">
        <v>1</v>
      </c>
      <c r="T46" s="38">
        <v>1</v>
      </c>
      <c r="U46" s="38" t="s">
        <v>259</v>
      </c>
      <c r="V46" s="45" t="s">
        <v>259</v>
      </c>
      <c r="W46" s="40" t="s">
        <v>259</v>
      </c>
      <c r="X46" s="60">
        <v>1</v>
      </c>
      <c r="Y46" s="40">
        <v>1</v>
      </c>
      <c r="Z46" s="60">
        <v>0</v>
      </c>
      <c r="AA46" s="39">
        <v>0</v>
      </c>
      <c r="AB46" s="38" t="s">
        <v>259</v>
      </c>
      <c r="AC46" s="76" t="s">
        <v>259</v>
      </c>
      <c r="AD46" s="38" t="s">
        <v>189</v>
      </c>
      <c r="AE46" s="38" t="s">
        <v>394</v>
      </c>
      <c r="AF46" s="38" t="s">
        <v>395</v>
      </c>
      <c r="AG46" s="38">
        <v>1131</v>
      </c>
      <c r="AH46" s="38" t="s">
        <v>399</v>
      </c>
      <c r="AI46" s="38" t="s">
        <v>400</v>
      </c>
      <c r="AJ46" s="87">
        <v>2689000000</v>
      </c>
      <c r="AK46" s="50" t="s">
        <v>259</v>
      </c>
      <c r="AL46" s="61">
        <v>8000000</v>
      </c>
      <c r="AM46" s="54" t="s">
        <v>490</v>
      </c>
      <c r="AN46" s="54" t="s">
        <v>539</v>
      </c>
    </row>
    <row r="47" spans="1:40" s="90" customFormat="1" ht="243" customHeight="1" x14ac:dyDescent="0.25">
      <c r="A47" s="84" t="s">
        <v>405</v>
      </c>
      <c r="B47" s="38" t="s">
        <v>221</v>
      </c>
      <c r="C47" s="38"/>
      <c r="D47" s="38"/>
      <c r="E47" s="38" t="s">
        <v>321</v>
      </c>
      <c r="F47" s="38" t="s">
        <v>321</v>
      </c>
      <c r="G47" s="38">
        <v>1</v>
      </c>
      <c r="H47" s="38" t="s">
        <v>328</v>
      </c>
      <c r="I47" s="38" t="s">
        <v>329</v>
      </c>
      <c r="J47" s="38" t="s">
        <v>65</v>
      </c>
      <c r="K47" s="38" t="s">
        <v>339</v>
      </c>
      <c r="L47" s="38" t="s">
        <v>340</v>
      </c>
      <c r="M47" s="58" t="s">
        <v>341</v>
      </c>
      <c r="N47" s="48">
        <v>42857</v>
      </c>
      <c r="O47" s="48">
        <v>43981</v>
      </c>
      <c r="P47" s="38" t="s">
        <v>342</v>
      </c>
      <c r="Q47" s="38" t="s">
        <v>343</v>
      </c>
      <c r="R47" s="39">
        <v>1</v>
      </c>
      <c r="S47" s="39">
        <v>1</v>
      </c>
      <c r="T47" s="39">
        <v>1</v>
      </c>
      <c r="U47" s="39">
        <v>1</v>
      </c>
      <c r="V47" s="39">
        <v>1</v>
      </c>
      <c r="W47" s="40">
        <v>1</v>
      </c>
      <c r="X47" s="39">
        <v>1</v>
      </c>
      <c r="Y47" s="40">
        <v>1</v>
      </c>
      <c r="Z47" s="39">
        <v>1</v>
      </c>
      <c r="AA47" s="39">
        <v>1</v>
      </c>
      <c r="AB47" s="39">
        <v>1</v>
      </c>
      <c r="AC47" s="39">
        <v>1</v>
      </c>
      <c r="AD47" s="38" t="s">
        <v>189</v>
      </c>
      <c r="AE47" s="38" t="s">
        <v>394</v>
      </c>
      <c r="AF47" s="38" t="s">
        <v>395</v>
      </c>
      <c r="AG47" s="38">
        <v>1131</v>
      </c>
      <c r="AH47" s="38" t="s">
        <v>399</v>
      </c>
      <c r="AI47" s="38" t="s">
        <v>398</v>
      </c>
      <c r="AJ47" s="50">
        <v>10442000000</v>
      </c>
      <c r="AK47" s="50" t="s">
        <v>259</v>
      </c>
      <c r="AL47" s="61">
        <f>36900000+13297334+47443333+43301000</f>
        <v>140941667</v>
      </c>
      <c r="AM47" s="54" t="s">
        <v>491</v>
      </c>
      <c r="AN47" s="54" t="s">
        <v>540</v>
      </c>
    </row>
    <row r="48" spans="1:40" s="90" customFormat="1" ht="116.25" customHeight="1" x14ac:dyDescent="0.25">
      <c r="A48" s="84" t="s">
        <v>414</v>
      </c>
      <c r="B48" s="38" t="s">
        <v>221</v>
      </c>
      <c r="C48" s="38"/>
      <c r="D48" s="38"/>
      <c r="E48" s="38" t="s">
        <v>344</v>
      </c>
      <c r="F48" s="38" t="s">
        <v>344</v>
      </c>
      <c r="G48" s="38">
        <v>0.53</v>
      </c>
      <c r="H48" s="38" t="s">
        <v>328</v>
      </c>
      <c r="I48" s="38" t="s">
        <v>352</v>
      </c>
      <c r="J48" s="38" t="s">
        <v>259</v>
      </c>
      <c r="K48" s="38" t="s">
        <v>353</v>
      </c>
      <c r="L48" s="38">
        <v>2417900</v>
      </c>
      <c r="M48" s="38" t="s">
        <v>354</v>
      </c>
      <c r="N48" s="48">
        <v>42906</v>
      </c>
      <c r="O48" s="48">
        <v>43982</v>
      </c>
      <c r="P48" s="38" t="s">
        <v>419</v>
      </c>
      <c r="Q48" s="38" t="s">
        <v>355</v>
      </c>
      <c r="R48" s="59">
        <v>2500</v>
      </c>
      <c r="S48" s="59">
        <v>5000</v>
      </c>
      <c r="T48" s="59">
        <v>5000</v>
      </c>
      <c r="U48" s="59">
        <v>5000</v>
      </c>
      <c r="V48" s="59">
        <v>5290</v>
      </c>
      <c r="W48" s="39">
        <v>2.1160000000000001</v>
      </c>
      <c r="X48" s="59">
        <v>6582</v>
      </c>
      <c r="Y48" s="40">
        <v>1.3164</v>
      </c>
      <c r="Z48" s="62">
        <v>5000</v>
      </c>
      <c r="AA48" s="39">
        <v>1</v>
      </c>
      <c r="AB48" s="54">
        <v>0</v>
      </c>
      <c r="AC48" s="39">
        <v>0</v>
      </c>
      <c r="AD48" s="38" t="s">
        <v>371</v>
      </c>
      <c r="AE48" s="38" t="s">
        <v>372</v>
      </c>
      <c r="AF48" s="38" t="s">
        <v>373</v>
      </c>
      <c r="AG48" s="38" t="s">
        <v>374</v>
      </c>
      <c r="AH48" s="38" t="s">
        <v>375</v>
      </c>
      <c r="AI48" s="38" t="s">
        <v>420</v>
      </c>
      <c r="AJ48" s="85">
        <v>8179000000</v>
      </c>
      <c r="AK48" s="50" t="s">
        <v>259</v>
      </c>
      <c r="AL48" s="50" t="s">
        <v>259</v>
      </c>
      <c r="AM48" s="54" t="s">
        <v>472</v>
      </c>
      <c r="AN48" s="54" t="s">
        <v>473</v>
      </c>
    </row>
    <row r="49" spans="1:40" s="90" customFormat="1" ht="129.75" customHeight="1" x14ac:dyDescent="0.25">
      <c r="A49" s="84" t="s">
        <v>415</v>
      </c>
      <c r="B49" s="38" t="s">
        <v>314</v>
      </c>
      <c r="C49" s="38"/>
      <c r="D49" s="38"/>
      <c r="E49" s="38" t="s">
        <v>345</v>
      </c>
      <c r="F49" s="38" t="s">
        <v>345</v>
      </c>
      <c r="G49" s="38">
        <v>1.1000000000000001</v>
      </c>
      <c r="H49" s="38" t="s">
        <v>328</v>
      </c>
      <c r="I49" s="38" t="s">
        <v>352</v>
      </c>
      <c r="J49" s="38" t="s">
        <v>259</v>
      </c>
      <c r="K49" s="38" t="s">
        <v>353</v>
      </c>
      <c r="L49" s="38">
        <v>2417900</v>
      </c>
      <c r="M49" s="38" t="s">
        <v>354</v>
      </c>
      <c r="N49" s="48">
        <v>42906</v>
      </c>
      <c r="O49" s="48">
        <v>43982</v>
      </c>
      <c r="P49" s="38" t="s">
        <v>356</v>
      </c>
      <c r="Q49" s="38" t="s">
        <v>357</v>
      </c>
      <c r="R49" s="38">
        <v>4</v>
      </c>
      <c r="S49" s="38">
        <v>4</v>
      </c>
      <c r="T49" s="38">
        <v>4</v>
      </c>
      <c r="U49" s="38">
        <v>4</v>
      </c>
      <c r="V49" s="38">
        <v>2</v>
      </c>
      <c r="W49" s="39">
        <v>0.5</v>
      </c>
      <c r="X49" s="38">
        <v>1</v>
      </c>
      <c r="Y49" s="40">
        <v>0.25</v>
      </c>
      <c r="Z49" s="38">
        <v>2</v>
      </c>
      <c r="AA49" s="39">
        <v>0.5</v>
      </c>
      <c r="AB49" s="54">
        <v>1</v>
      </c>
      <c r="AC49" s="39">
        <v>0.25</v>
      </c>
      <c r="AD49" s="38" t="s">
        <v>371</v>
      </c>
      <c r="AE49" s="38" t="s">
        <v>372</v>
      </c>
      <c r="AF49" s="38" t="s">
        <v>373</v>
      </c>
      <c r="AG49" s="38">
        <v>1014</v>
      </c>
      <c r="AH49" s="38" t="s">
        <v>376</v>
      </c>
      <c r="AI49" s="38" t="s">
        <v>377</v>
      </c>
      <c r="AJ49" s="87">
        <v>2689000000</v>
      </c>
      <c r="AK49" s="50" t="s">
        <v>259</v>
      </c>
      <c r="AL49" s="50" t="s">
        <v>259</v>
      </c>
      <c r="AM49" s="38" t="s">
        <v>474</v>
      </c>
      <c r="AN49" s="59" t="s">
        <v>475</v>
      </c>
    </row>
    <row r="50" spans="1:40" s="90" customFormat="1" ht="147.75" customHeight="1" x14ac:dyDescent="0.25">
      <c r="A50" s="38" t="s">
        <v>416</v>
      </c>
      <c r="B50" s="38" t="s">
        <v>314</v>
      </c>
      <c r="C50" s="38"/>
      <c r="D50" s="38"/>
      <c r="E50" s="38" t="s">
        <v>346</v>
      </c>
      <c r="F50" s="38" t="s">
        <v>347</v>
      </c>
      <c r="G50" s="38">
        <v>1.1000000000000001</v>
      </c>
      <c r="H50" s="38" t="s">
        <v>328</v>
      </c>
      <c r="I50" s="38" t="s">
        <v>352</v>
      </c>
      <c r="J50" s="38" t="s">
        <v>259</v>
      </c>
      <c r="K50" s="38" t="s">
        <v>358</v>
      </c>
      <c r="L50" s="38">
        <v>2417900</v>
      </c>
      <c r="M50" s="38" t="s">
        <v>359</v>
      </c>
      <c r="N50" s="48">
        <v>42887</v>
      </c>
      <c r="O50" s="48">
        <v>43982</v>
      </c>
      <c r="P50" s="38" t="s">
        <v>360</v>
      </c>
      <c r="Q50" s="38" t="s">
        <v>361</v>
      </c>
      <c r="R50" s="38">
        <v>2</v>
      </c>
      <c r="S50" s="38">
        <v>2</v>
      </c>
      <c r="T50" s="38">
        <v>2</v>
      </c>
      <c r="U50" s="38">
        <v>2</v>
      </c>
      <c r="V50" s="38">
        <v>1</v>
      </c>
      <c r="W50" s="39">
        <v>0.5</v>
      </c>
      <c r="X50" s="38">
        <v>1</v>
      </c>
      <c r="Y50" s="40">
        <v>0.5</v>
      </c>
      <c r="Z50" s="38">
        <v>2</v>
      </c>
      <c r="AA50" s="39">
        <v>1</v>
      </c>
      <c r="AB50" s="54">
        <v>0</v>
      </c>
      <c r="AC50" s="39">
        <v>0</v>
      </c>
      <c r="AD50" s="38" t="s">
        <v>371</v>
      </c>
      <c r="AE50" s="38" t="s">
        <v>372</v>
      </c>
      <c r="AF50" s="38" t="s">
        <v>373</v>
      </c>
      <c r="AG50" s="38">
        <v>1013</v>
      </c>
      <c r="AH50" s="38" t="s">
        <v>378</v>
      </c>
      <c r="AI50" s="38" t="s">
        <v>421</v>
      </c>
      <c r="AJ50" s="50">
        <v>10442000000</v>
      </c>
      <c r="AK50" s="50" t="s">
        <v>259</v>
      </c>
      <c r="AL50" s="50" t="s">
        <v>259</v>
      </c>
      <c r="AM50" s="47" t="s">
        <v>462</v>
      </c>
      <c r="AN50" s="88" t="s">
        <v>461</v>
      </c>
    </row>
    <row r="51" spans="1:40" s="90" customFormat="1" ht="212.25" customHeight="1" x14ac:dyDescent="0.25">
      <c r="A51" s="38" t="s">
        <v>417</v>
      </c>
      <c r="B51" s="38" t="s">
        <v>314</v>
      </c>
      <c r="C51" s="38"/>
      <c r="D51" s="38"/>
      <c r="E51" s="38" t="s">
        <v>348</v>
      </c>
      <c r="F51" s="38" t="s">
        <v>349</v>
      </c>
      <c r="G51" s="38">
        <v>2</v>
      </c>
      <c r="H51" s="38" t="s">
        <v>328</v>
      </c>
      <c r="I51" s="38" t="s">
        <v>352</v>
      </c>
      <c r="J51" s="38" t="s">
        <v>259</v>
      </c>
      <c r="K51" s="38" t="s">
        <v>362</v>
      </c>
      <c r="L51" s="38">
        <v>2417900</v>
      </c>
      <c r="M51" s="38" t="s">
        <v>363</v>
      </c>
      <c r="N51" s="48">
        <v>42887</v>
      </c>
      <c r="O51" s="48">
        <v>43982</v>
      </c>
      <c r="P51" s="38" t="s">
        <v>364</v>
      </c>
      <c r="Q51" s="38" t="s">
        <v>365</v>
      </c>
      <c r="R51" s="38" t="s">
        <v>366</v>
      </c>
      <c r="S51" s="38" t="s">
        <v>366</v>
      </c>
      <c r="T51" s="38" t="s">
        <v>366</v>
      </c>
      <c r="U51" s="38" t="s">
        <v>366</v>
      </c>
      <c r="V51" s="63">
        <v>0</v>
      </c>
      <c r="W51" s="39">
        <v>0</v>
      </c>
      <c r="X51" s="38">
        <v>1</v>
      </c>
      <c r="Y51" s="40">
        <v>0.5</v>
      </c>
      <c r="Z51" s="38">
        <v>1</v>
      </c>
      <c r="AA51" s="39">
        <v>0.5</v>
      </c>
      <c r="AB51" s="54">
        <v>0</v>
      </c>
      <c r="AC51" s="39">
        <v>0</v>
      </c>
      <c r="AD51" s="38" t="s">
        <v>371</v>
      </c>
      <c r="AE51" s="38" t="s">
        <v>372</v>
      </c>
      <c r="AF51" s="38" t="s">
        <v>373</v>
      </c>
      <c r="AG51" s="38" t="s">
        <v>379</v>
      </c>
      <c r="AH51" s="38" t="s">
        <v>380</v>
      </c>
      <c r="AI51" s="38" t="s">
        <v>381</v>
      </c>
      <c r="AJ51" s="85">
        <v>8179000000</v>
      </c>
      <c r="AK51" s="50" t="s">
        <v>259</v>
      </c>
      <c r="AL51" s="50" t="s">
        <v>259</v>
      </c>
      <c r="AM51" s="54" t="s">
        <v>463</v>
      </c>
      <c r="AN51" s="88" t="s">
        <v>464</v>
      </c>
    </row>
    <row r="52" spans="1:40" s="90" customFormat="1" ht="92.25" customHeight="1" x14ac:dyDescent="0.25">
      <c r="A52" s="38" t="s">
        <v>418</v>
      </c>
      <c r="B52" s="38" t="s">
        <v>314</v>
      </c>
      <c r="C52" s="38"/>
      <c r="D52" s="38"/>
      <c r="E52" s="38" t="s">
        <v>350</v>
      </c>
      <c r="F52" s="38" t="s">
        <v>351</v>
      </c>
      <c r="G52" s="38">
        <v>2</v>
      </c>
      <c r="H52" s="38" t="s">
        <v>328</v>
      </c>
      <c r="I52" s="38" t="s">
        <v>352</v>
      </c>
      <c r="J52" s="38" t="s">
        <v>259</v>
      </c>
      <c r="K52" s="38" t="s">
        <v>367</v>
      </c>
      <c r="L52" s="38">
        <v>2417900</v>
      </c>
      <c r="M52" s="38" t="s">
        <v>368</v>
      </c>
      <c r="N52" s="48">
        <v>42948</v>
      </c>
      <c r="O52" s="48">
        <v>44012</v>
      </c>
      <c r="P52" s="38" t="s">
        <v>369</v>
      </c>
      <c r="Q52" s="38" t="s">
        <v>370</v>
      </c>
      <c r="R52" s="38">
        <v>170</v>
      </c>
      <c r="S52" s="38">
        <v>170</v>
      </c>
      <c r="T52" s="38">
        <v>170</v>
      </c>
      <c r="U52" s="38">
        <v>170</v>
      </c>
      <c r="V52" s="38">
        <v>170</v>
      </c>
      <c r="W52" s="39">
        <v>1</v>
      </c>
      <c r="X52" s="38">
        <v>170</v>
      </c>
      <c r="Y52" s="40">
        <v>1</v>
      </c>
      <c r="Z52" s="38">
        <v>170</v>
      </c>
      <c r="AA52" s="39">
        <v>1</v>
      </c>
      <c r="AB52" s="54">
        <v>0</v>
      </c>
      <c r="AC52" s="39">
        <v>0</v>
      </c>
      <c r="AD52" s="38" t="s">
        <v>371</v>
      </c>
      <c r="AE52" s="38" t="s">
        <v>372</v>
      </c>
      <c r="AF52" s="38" t="s">
        <v>373</v>
      </c>
      <c r="AG52" s="38">
        <v>1014</v>
      </c>
      <c r="AH52" s="38" t="s">
        <v>382</v>
      </c>
      <c r="AI52" s="38" t="s">
        <v>383</v>
      </c>
      <c r="AJ52" s="87">
        <v>2689000000</v>
      </c>
      <c r="AK52" s="50" t="s">
        <v>259</v>
      </c>
      <c r="AL52" s="50" t="s">
        <v>259</v>
      </c>
      <c r="AM52" s="38" t="s">
        <v>465</v>
      </c>
      <c r="AN52" s="59" t="s">
        <v>466</v>
      </c>
    </row>
    <row r="53" spans="1:40" s="90" customFormat="1" ht="12.75" x14ac:dyDescent="0.25">
      <c r="A53" s="91"/>
      <c r="V53" s="92"/>
      <c r="W53" s="93"/>
      <c r="Y53" s="93"/>
    </row>
    <row r="54" spans="1:40" s="30" customFormat="1" x14ac:dyDescent="0.25">
      <c r="A54" s="31"/>
      <c r="V54" s="32"/>
      <c r="W54" s="33"/>
      <c r="Y54" s="33"/>
      <c r="AJ54" s="35"/>
      <c r="AK54" s="36"/>
      <c r="AL54" s="37"/>
    </row>
    <row r="55" spans="1:40" s="30" customFormat="1" x14ac:dyDescent="0.25">
      <c r="A55" s="31"/>
      <c r="V55" s="32"/>
      <c r="W55" s="33"/>
      <c r="Y55" s="33"/>
      <c r="Z55" s="33"/>
      <c r="AA55" s="33"/>
      <c r="AB55" s="33"/>
      <c r="AJ55" s="35"/>
      <c r="AK55" s="34"/>
    </row>
    <row r="56" spans="1:40" s="30" customFormat="1" ht="60.75" customHeight="1" x14ac:dyDescent="0.25">
      <c r="A56" s="31"/>
      <c r="V56" s="32"/>
      <c r="W56" s="33"/>
      <c r="Y56" s="33"/>
      <c r="Z56" s="33"/>
      <c r="AA56" s="33"/>
      <c r="AB56" s="33"/>
      <c r="AK56" s="34"/>
    </row>
    <row r="57" spans="1:40" x14ac:dyDescent="0.25">
      <c r="Z57" s="14"/>
      <c r="AA57" s="14"/>
      <c r="AB57" s="14"/>
    </row>
    <row r="58" spans="1:40" x14ac:dyDescent="0.25">
      <c r="Z58" s="14"/>
      <c r="AA58" s="14"/>
      <c r="AB58" s="14"/>
    </row>
    <row r="59" spans="1:40" x14ac:dyDescent="0.25">
      <c r="Z59" s="14"/>
      <c r="AA59" s="14"/>
      <c r="AB59" s="14"/>
    </row>
  </sheetData>
  <autoFilter ref="A10:AN52"/>
  <mergeCells count="16">
    <mergeCell ref="B9:D9"/>
    <mergeCell ref="D2:G2"/>
    <mergeCell ref="D3:G3"/>
    <mergeCell ref="D4:G4"/>
    <mergeCell ref="B5:C5"/>
    <mergeCell ref="B7:AB8"/>
    <mergeCell ref="AG7:AM8"/>
    <mergeCell ref="AN7:AN9"/>
    <mergeCell ref="E9:G9"/>
    <mergeCell ref="H9:M9"/>
    <mergeCell ref="N9:O9"/>
    <mergeCell ref="P9:U9"/>
    <mergeCell ref="V9:AC9"/>
    <mergeCell ref="AD9:AF9"/>
    <mergeCell ref="AG9:AM9"/>
    <mergeCell ref="AD7:AF8"/>
  </mergeCells>
  <dataValidations xWindow="1007" yWindow="797" count="42">
    <dataValidation allowBlank="1" showInputMessage="1" showErrorMessage="1" prompt="Escriba el nombre del profesional que diligencia la matriz _x000a_" sqref="D4:E4"/>
    <dataValidation allowBlank="1" showInputMessage="1" showErrorMessage="1" prompt="Escriba el nombre de la Entidad qué hizo el reporte_x000a_" sqref="D3:E3"/>
    <dataValidation type="date" operator="greaterThan" allowBlank="1" showInputMessage="1" showErrorMessage="1" prompt="Escriba la fecha en formato DD-MM-AA_x000a_" sqref="D5:E5">
      <formula1>32874</formula1>
    </dataValidation>
    <dataValidation allowBlank="1" showInputMessage="1" showErrorMessage="1" prompt="Teniendo en cuenta la fórmula de cálculo de cada indicador, registre el resultado de cada uno para la vigencia." sqref="X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Teniendo en cuenta la fórmula de cálculo de cada indicador, registre el resultado de cada uno para la vigencia_x000a_" sqref="V10"/>
    <dataValidation allowBlank="1" showInputMessage="1" showErrorMessage="1" prompt="Por favor indique el porcentaje de recursos del proyecto que corresponden a la acción referenciada de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Por diligencie las observaciones que considere pertinentes." sqref="AN10"/>
    <dataValidation allowBlank="1" showInputMessage="1" showErrorMessage="1" prompt="Por favor incluya los avances frente  la meta del proyecto de inversión." sqref="AM10"/>
    <dataValidation allowBlank="1" showInputMessage="1" showErrorMessage="1" prompt="Por favor indicar en recursos: presupuesto obligado/ persupuesto asignado" sqref="AL10"/>
    <dataValidation allowBlank="1" showInputMessage="1" showErrorMessage="1" prompt="Por favor seleccionar el Proyecto de acuerdo al Progama" sqref="AF10"/>
    <dataValidation allowBlank="1" showInputMessage="1" showErrorMessage="1" prompt="Por favor seleccionar el Programa de acuerdo al Pilar o Eje." sqref="AE10"/>
    <dataValidation allowBlank="1" showInputMessage="1" showErrorMessage="1" prompt="Por favor elija el Pilar o Eje del PDD." sqref="AD10"/>
    <dataValidation allowBlank="1" showInputMessage="1" showErrorMessage="1" prompt="Teniendo en cuenta la fórmula de cálculo de cada indicador, registre el resultado de cada uno para la vigencia" sqref="AB10 Z10"/>
    <dataValidation allowBlank="1" showInputMessage="1" showErrorMessage="1" prompt="Escriba la Meta que se tienen programada." sqref="R10:U10"/>
    <dataValidation allowBlank="1" showInputMessage="1" showErrorMessage="1" prompt="Por favor incluya las variables consideradas para el cálculo del indicador tomando como referencia las variables señaladas en la definición de la fórmula. (forma matematica)." sqref="Q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fecha de finalización de la acción. Formato DD-MM-AAAA" sqref="O10"/>
    <dataValidation allowBlank="1" showInputMessage="1" showErrorMessage="1" prompt="Escriba la fecha de inicio de la acción. Formato DD-MM-AAAA" sqref="N10"/>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lija de acuerdo a la categoría anterior_x000a_" sqref="C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scriba las acciones que desarrollan los componentes de la PP o Plan de Acciones Afirmativas" sqref="F10"/>
    <dataValidation allowBlank="1" showInputMessage="1" showErrorMessage="1" prompt="Por favor elegir de acuerdo a la categoría anterior, el objetivo o componente que desarrolla la categoría._x000a_" sqref="D10:E10"/>
    <dataValidation allowBlank="1" showInputMessage="1" showErrorMessage="1" prompt="Por favor elegir la categoría que estructura la pp o el plan de acciones afirmativas_x000a_" sqref="B10"/>
    <dataValidation type="list" allowBlank="1" showInputMessage="1" showErrorMessage="1" sqref="B11:B35 B37:B52">
      <formula1>Dimensiones</formula1>
    </dataValidation>
    <dataValidation type="list" allowBlank="1" showInputMessage="1" showErrorMessage="1" sqref="I11:I15 AE11:AF15 AE34:AF34 I36:I37 AE37 AE36:AF36 AE22:AF31 I22:I31">
      <formula1>INDIRECT(#REF!)</formula1>
    </dataValidation>
    <dataValidation type="date" operator="greaterThan" allowBlank="1" showInputMessage="1" showErrorMessage="1" sqref="N32:O52 N26:O28 N11:O24">
      <formula1>42736</formula1>
    </dataValidation>
    <dataValidation type="list" allowBlank="1" showInputMessage="1" showErrorMessage="1" sqref="AD37:AD52 AD34 AD11:AD31">
      <formula1>_Pilar_Eje</formula1>
    </dataValidation>
    <dataValidation type="whole" allowBlank="1" showInputMessage="1" showErrorMessage="1" sqref="G37 AK45:AK48 AK11 G45:G47 AK24 AK27:AK35 AK50:AK51">
      <formula1>0</formula1>
      <formula2>100</formula2>
    </dataValidation>
    <dataValidation type="list" allowBlank="1" showInputMessage="1" showErrorMessage="1" sqref="I16:I21 AE16:AF21 AE45:AF52 AE38:AF42 I32:I35 I38:I52">
      <formula1>INDIRECT(H16)</formula1>
    </dataValidation>
    <dataValidation type="list" allowBlank="1" showInputMessage="1" showErrorMessage="1" sqref="H11:H52">
      <formula1>Sector</formula1>
    </dataValidation>
  </dataValidations>
  <hyperlinks>
    <hyperlink ref="M15" r:id="rId1"/>
    <hyperlink ref="M13" r:id="rId2"/>
    <hyperlink ref="M14" r:id="rId3"/>
    <hyperlink ref="M12" r:id="rId4"/>
    <hyperlink ref="M11" r:id="rId5"/>
    <hyperlink ref="M21" r:id="rId6"/>
    <hyperlink ref="M18" r:id="rId7"/>
    <hyperlink ref="M16" r:id="rId8"/>
    <hyperlink ref="M19" r:id="rId9" display="dmartinez@educacionbogota.gov.co "/>
    <hyperlink ref="M20" r:id="rId10"/>
    <hyperlink ref="M17" r:id="rId11"/>
    <hyperlink ref="M37" r:id="rId12"/>
    <hyperlink ref="M36" r:id="rId13"/>
    <hyperlink ref="M32" r:id="rId14"/>
    <hyperlink ref="M33" r:id="rId15"/>
    <hyperlink ref="M34" r:id="rId16"/>
    <hyperlink ref="M35" r:id="rId17"/>
    <hyperlink ref="M43" r:id="rId18"/>
    <hyperlink ref="M45" r:id="rId19"/>
    <hyperlink ref="M46" r:id="rId20"/>
    <hyperlink ref="M47" r:id="rId21"/>
    <hyperlink ref="M48" r:id="rId22"/>
    <hyperlink ref="M51" r:id="rId23"/>
    <hyperlink ref="M52" r:id="rId24"/>
    <hyperlink ref="M44" r:id="rId25"/>
    <hyperlink ref="M25" r:id="rId26" display="carolina.fernandez@idpc.gov.co / "/>
  </hyperlinks>
  <pageMargins left="0.7" right="0.7" top="0.75" bottom="0.75" header="0.3" footer="0.3"/>
  <pageSetup orientation="portrait" r:id="rId27"/>
  <legacy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Rodriguez Maury</dc:creator>
  <cp:lastModifiedBy>Windows 10</cp:lastModifiedBy>
  <dcterms:created xsi:type="dcterms:W3CDTF">2018-09-10T20:16:20Z</dcterms:created>
  <dcterms:modified xsi:type="dcterms:W3CDTF">2021-05-13T12:41:44Z</dcterms:modified>
</cp:coreProperties>
</file>