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1PLANEACION DISTRITAL\2021\publicaciones pagina web\Politicas_informes_matriz pagina web\"/>
    </mc:Choice>
  </mc:AlternateContent>
  <bookViews>
    <workbookView showHorizontalScroll="0" showVerticalScroll="0" showSheetTabs="0" xWindow="0" yWindow="0" windowWidth="20205" windowHeight="7755" tabRatio="733"/>
  </bookViews>
  <sheets>
    <sheet name="Plan de acción" sheetId="1" r:id="rId1"/>
    <sheet name="Instructivo Seguimiento" sheetId="5" r:id="rId2"/>
    <sheet name="Desplegables" sheetId="2" state="hidden" r:id="rId3"/>
  </sheets>
  <definedNames>
    <definedName name="_xlnm._FilterDatabase" localSheetId="0" hidden="1">'Plan de acción'!$A$11:$DK$114</definedName>
    <definedName name="Ambiente">Desplegables!$F$30:$F$32</definedName>
    <definedName name="CulturaRecreaciónyDeporte">Desplegables!$F$25:$F$29</definedName>
    <definedName name="DesarrolloEconómicoIndustriayTurismo">Desplegables!$F$17:$F$19</definedName>
    <definedName name="Educación">Desplegables!$F$20:$F$21</definedName>
    <definedName name="GestiónJurídica">Desplegables!$F$12</definedName>
    <definedName name="GestiónPública">Desplegables!$F$4:$F$5</definedName>
    <definedName name="Gobierno">Desplegables!$F$6:$F$9</definedName>
    <definedName name="Hábitat">Desplegables!$F$38:$F$43</definedName>
    <definedName name="Hacienda">Desplegables!$F$13:$F$15</definedName>
    <definedName name="IntegraciónSocial">Desplegables!$F$24</definedName>
    <definedName name="Movilidad">Desplegables!$F$33:$F$37</definedName>
    <definedName name="Salud">Desplegables!$F$22:$F$23</definedName>
    <definedName name="SeguridadConvivenciayJusticia">Desplegables!$F$10:$F$11</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M43" i="1" l="1"/>
  <c r="AL43" i="1"/>
  <c r="AK43" i="1"/>
  <c r="AM42" i="1"/>
  <c r="AL42" i="1"/>
  <c r="AL51" i="1" l="1"/>
  <c r="AG84" i="1" l="1"/>
  <c r="AM83" i="1"/>
  <c r="AL83" i="1"/>
  <c r="AG83" i="1"/>
</calcChain>
</file>

<file path=xl/sharedStrings.xml><?xml version="1.0" encoding="utf-8"?>
<sst xmlns="http://schemas.openxmlformats.org/spreadsheetml/2006/main" count="2831" uniqueCount="1205">
  <si>
    <t>Fecha de actualización:</t>
  </si>
  <si>
    <t>Nombre del indicador de resultado</t>
  </si>
  <si>
    <t>Línea base</t>
  </si>
  <si>
    <t>Responsable de la ejecución</t>
  </si>
  <si>
    <t>Tiempos de ejecución</t>
  </si>
  <si>
    <t>Entidad</t>
  </si>
  <si>
    <t>Dirección/Subdirección/Grupo/Unidad</t>
  </si>
  <si>
    <t>Fecha de inicio</t>
  </si>
  <si>
    <t>Fecha de finalización</t>
  </si>
  <si>
    <t>Valor</t>
  </si>
  <si>
    <t>Año</t>
  </si>
  <si>
    <t xml:space="preserve">Nombre indicador de producto </t>
  </si>
  <si>
    <t>Fórmula del indicador de producto</t>
  </si>
  <si>
    <t>Indicadores de resultado</t>
  </si>
  <si>
    <t>Objetivo específico</t>
  </si>
  <si>
    <t>Indicadores de producto</t>
  </si>
  <si>
    <t>Fórmula del indicador de resultado</t>
  </si>
  <si>
    <t>Inversión</t>
  </si>
  <si>
    <t xml:space="preserve">Cooperación </t>
  </si>
  <si>
    <t>Crédito</t>
  </si>
  <si>
    <t xml:space="preserve">Funcionamiento
</t>
  </si>
  <si>
    <t>FUENTE</t>
  </si>
  <si>
    <t>TIPO DE ACUMULACIÓN</t>
  </si>
  <si>
    <t>Importancia relativa  del objetivo especifico
(%)</t>
  </si>
  <si>
    <t>Importancia relativa  del indicador de resultado
(%)</t>
  </si>
  <si>
    <t>Ponderación relativa del producto
(%)</t>
  </si>
  <si>
    <t>SECTORES</t>
  </si>
  <si>
    <t>ENTIDAD</t>
  </si>
  <si>
    <t>GestiónPública</t>
  </si>
  <si>
    <t>Secretaría General</t>
  </si>
  <si>
    <t>Dpto. Admitivo. del Servicio Civil Dsitrital</t>
  </si>
  <si>
    <t>Gobierno</t>
  </si>
  <si>
    <t>Secretaría de Gobierno</t>
  </si>
  <si>
    <t>Dpto Admitivo. de la Defensoría del Espacio Público DADEP</t>
  </si>
  <si>
    <t>Instituto Distrital de la Participación y Acción Comunal IDPAC</t>
  </si>
  <si>
    <t>Fondo de Prevención y Atención de Emergencias FOPAE</t>
  </si>
  <si>
    <t>Secretaría de Seguridad, Convivencia y Justicia</t>
  </si>
  <si>
    <t>UAE Cuerpo Oficial de Bomberos de Bogotá</t>
  </si>
  <si>
    <t>GestiónJurídica</t>
  </si>
  <si>
    <t>Secretaría Jurídica</t>
  </si>
  <si>
    <t xml:space="preserve">Hacienda </t>
  </si>
  <si>
    <t>Unidad Administrativa Especial de Catastro Distrital</t>
  </si>
  <si>
    <t>Fondo de Prestaciones Económicas, Cesantías y Pensiones FONCEP</t>
  </si>
  <si>
    <t>Lotería de Bogotá</t>
  </si>
  <si>
    <t>Planeación</t>
  </si>
  <si>
    <t>DesarrolloEconómicoIndustriayTurismo</t>
  </si>
  <si>
    <t>Instituto para la economía social IPES</t>
  </si>
  <si>
    <t>Instituto Distrital de Turismo</t>
  </si>
  <si>
    <t>Corporación para el Desarollo y la productividad Bogotá Región</t>
  </si>
  <si>
    <t xml:space="preserve">Educación </t>
  </si>
  <si>
    <t>Instituto para la Investigación Educativa y el Desarrollo Pedagógico IDEP</t>
  </si>
  <si>
    <t xml:space="preserve">Universidad Distrital Francisco Jose de Caldas </t>
  </si>
  <si>
    <t>Salud</t>
  </si>
  <si>
    <t>Fondo Financiero Distrital de Salud</t>
  </si>
  <si>
    <t>Hospitales (22)</t>
  </si>
  <si>
    <t>IntegraciónSocial</t>
  </si>
  <si>
    <t>Instituto para la Protección de la Niñez y la Juventud IDIPRON</t>
  </si>
  <si>
    <t>CulturaRecreaciónyDeporte</t>
  </si>
  <si>
    <t>Instituto Distrital de Recreación y Deporte IDRD</t>
  </si>
  <si>
    <t>Orquesta Filarmónica de Bogotá</t>
  </si>
  <si>
    <t>Instituto Distrital del Patrimonio Cultural IDPC</t>
  </si>
  <si>
    <t>Fundación Gilberto Alzate Avendaño</t>
  </si>
  <si>
    <t>Canal Capital</t>
  </si>
  <si>
    <t>Ambiente</t>
  </si>
  <si>
    <t>Jardín Botánico "José Celestino Mutis"</t>
  </si>
  <si>
    <t>Instituto de protección y bienestar animal</t>
  </si>
  <si>
    <t>Instituto Distrital de Gestión de Riesgos y Cambio Climático IDIGER</t>
  </si>
  <si>
    <t>Movilidad</t>
  </si>
  <si>
    <t>Instituto de Desarrollo Urbano 
IDU</t>
  </si>
  <si>
    <t>Fondo de Educación y Seguridad Vial
FONDATT</t>
  </si>
  <si>
    <t>Unidad Administrativa Especial de Rehabilitación y Mantenimiento Vial</t>
  </si>
  <si>
    <t>Empresa de Transporte del Tercer Milenio -Transmilenio S.A.</t>
  </si>
  <si>
    <t>Terminal de Transporte S.A.</t>
  </si>
  <si>
    <t>Hábitat</t>
  </si>
  <si>
    <t>Caja de Vivienda Popular</t>
  </si>
  <si>
    <t>Unidad Administrativa Especial de Servicios Públicos UAESP</t>
  </si>
  <si>
    <t>Empresa de Renovación y Desarrollo Urbano de Bogotá D.C.</t>
  </si>
  <si>
    <t>Empresa de Acueducto y Alcantarillado de Bogotá EAAB – ESP</t>
  </si>
  <si>
    <t>Empresa de Telecomunicaciones de Bogotá S.A.ETB - ESP</t>
  </si>
  <si>
    <t>Empresa de Energía de Bogotá S.A. EEB - ESP</t>
  </si>
  <si>
    <t>Mujer</t>
  </si>
  <si>
    <t xml:space="preserve">Sector </t>
  </si>
  <si>
    <t>SeguridadConvivenciayJusticia</t>
  </si>
  <si>
    <t>FORMATO DE PLAN DE ACCION</t>
  </si>
  <si>
    <t>Persona de contacto</t>
  </si>
  <si>
    <t>Resultado esperado</t>
  </si>
  <si>
    <t>Producto esperado</t>
  </si>
  <si>
    <t>Indicador del PDD</t>
  </si>
  <si>
    <t>Sí</t>
  </si>
  <si>
    <t>No</t>
  </si>
  <si>
    <t>INDICADOR PDD</t>
  </si>
  <si>
    <t>Correo electrónico</t>
  </si>
  <si>
    <t>Teléfono</t>
  </si>
  <si>
    <t>Descripción</t>
  </si>
  <si>
    <t>NIVEL DE TERRITORIALIZACIÓN</t>
  </si>
  <si>
    <t>UPZ</t>
  </si>
  <si>
    <t>Localidad</t>
  </si>
  <si>
    <t>Suma</t>
  </si>
  <si>
    <t>Constante</t>
  </si>
  <si>
    <t>Creciente</t>
  </si>
  <si>
    <t>Decreciente</t>
  </si>
  <si>
    <t>Entidad líder:</t>
  </si>
  <si>
    <t>Tipo de anualización</t>
  </si>
  <si>
    <t>Enfoque</t>
  </si>
  <si>
    <t>Enfoques</t>
  </si>
  <si>
    <t>Derechos Humanos</t>
  </si>
  <si>
    <t>Género</t>
  </si>
  <si>
    <t>Poblacional</t>
  </si>
  <si>
    <t>Diferencial</t>
  </si>
  <si>
    <t>Territorial</t>
  </si>
  <si>
    <t>Ambiental</t>
  </si>
  <si>
    <t>Indicador de producto</t>
  </si>
  <si>
    <t>Indicador de resultado</t>
  </si>
  <si>
    <t>Instrucciones para el diligenciamiento del seguimiento al Plan de Acción</t>
  </si>
  <si>
    <r>
      <t xml:space="preserve">En el diligenciamiento del formato </t>
    </r>
    <r>
      <rPr>
        <b/>
        <sz val="12"/>
        <rFont val="Arial Narrow"/>
        <family val="2"/>
      </rPr>
      <t>NO</t>
    </r>
    <r>
      <rPr>
        <sz val="12"/>
        <rFont val="Arial Narrow"/>
        <family val="2"/>
      </rPr>
      <t xml:space="preserve"> utilizar mayúsculas sostenidas, letra cursiva, doble espacios, cambiar los títulos, ni combinar celdas, lo anterior con el fin de facilitar la migración de la información al sistema de información.
Colocar las fechas dd/mm/aaaa</t>
    </r>
  </si>
  <si>
    <t>Avance cualitativo</t>
  </si>
  <si>
    <t>Las secciones correspondientes a la estructura del Plan de Acción y responsable del producto (color azul) son las aprobadas en el Plan de Acción y no deberán modificarse. Diligenciar las columnas amarillas.</t>
  </si>
  <si>
    <t>Recursos ejecutados
(Dato acumulado)</t>
  </si>
  <si>
    <t>Avance cuantitativo acumulado</t>
  </si>
  <si>
    <t>Fecha de corte del avance cuantitativo</t>
  </si>
  <si>
    <t>Resultados</t>
  </si>
  <si>
    <t>Para los indicadores que no han iniciado la ejecución o que tienen periodicidades anuales y no se cuenta con el reporte, dejar en blanco el avance cuantitativo y solo incluir información en el avance cualitativo.</t>
  </si>
  <si>
    <t>Para los indicadores de resultado que iniciaron su ejecución hasta la fecha de corte de la información, se deberá registrar el avance acumulado en el año a la fecha del reporte. Es decir, sin importar la forma de anualización, el reporte se debe acumular a lo largo del año. Es importante tener en cuenta para este reporte, tanto la periodicidad del indicador, como el rezago.</t>
  </si>
  <si>
    <t>Productos</t>
  </si>
  <si>
    <t>Para los indicadores de producto que iniciaron su ejecución hasta la fecha de corte de la información, se deberá registrar el avance acumulado en el año a la fecha del reporte. Es decir, sin importar la forma de anualización, el reporte se debe acumular a lo largo del año. Es importante tener en cuenta para este reporte, tanto la periodicidad del indicador, como el rezago y la unidad de medida.</t>
  </si>
  <si>
    <t>Fecha de corte del avance cuantitativo y de la ejecución</t>
  </si>
  <si>
    <t>Se debe reportar el valor en millones de pesos de los recursos que se han ejecutado a la fecha de corte. La información financiera deberá reportarse con la misma periodicidad del indicado. Esto es, si el indicador es anual, la información financiera solo deberá ser reportada cuando se reporte del indicador. La fecha de corte de la ejecución y del avance cuantitativo deberá ser la misma.</t>
  </si>
  <si>
    <t>Corresponde a la fecha de la información sobre la cual se va a registrar el avance. Es importante aclarar que esta fecha no es igual a la fecha de reporte. Por ejemplo si un indicador es trimestral, y tiene 30 días de rezago, el reporte que se realiza en junio corresponderá a marzo y por lo tanto la fecha de corte será: 31/03/2019.</t>
  </si>
  <si>
    <t>Corresponde a la fecha de la información sobre la cual se va a registrar el avance, tanto cuantitativo como de ejecución presupuestal. Es importante aclarar que esta fecha no es igual a la fecha de reporte. Por ejemplo si un indicador es trimestral, y tiene 30 días de rezago, el reporte que se realiza en junio corresponderá a marzo y por lo tanto la fecha de corte será: 31/03/2019.</t>
  </si>
  <si>
    <t>Secciones por diligenciar para el seguimiento</t>
  </si>
  <si>
    <t>Costo Proyectado</t>
  </si>
  <si>
    <t>Recursos disponibles</t>
  </si>
  <si>
    <t>Recursos ejecutados</t>
  </si>
  <si>
    <t>Meta Total</t>
  </si>
  <si>
    <t>Meta Resultado</t>
  </si>
  <si>
    <t>Análisis implementación de Enfoques</t>
  </si>
  <si>
    <t>Meta producto</t>
  </si>
  <si>
    <t>Meta total</t>
  </si>
  <si>
    <t>Información Financiera (millones de pesos)</t>
  </si>
  <si>
    <t>Meta 2020</t>
  </si>
  <si>
    <t>Avance Cualitativo</t>
  </si>
  <si>
    <t>Avance Implementación enfoques</t>
  </si>
  <si>
    <t>Avance cualitativo información financiera</t>
  </si>
  <si>
    <t>Corresponde al avance cualitativo que la entidad ha realizado para lograr el cumplimiento de los resultados. Se debe indicar cuál ha sido la población beneficiaria. Máximo 300 palabras por indicador.</t>
  </si>
  <si>
    <t>Análisis de la implementación de enfoques</t>
  </si>
  <si>
    <t>Corresponde al avance cualitativo que la entidad ha realizado para lograr el cumplimiento de los productos. Indicar cuál ha sido la población beneficiada con la implementación del producto, los logros más importantes y las dificultades encontradas. Máximo 300 palabras por indicador.</t>
  </si>
  <si>
    <t>Señalar cómo han implementado los enfoques se establecieron, quienes conforman la población beneficiada, qué acciones diferenciales se han desarrollado.Máximo 300 palabras por indicador.</t>
  </si>
  <si>
    <t>Señalar cómo han implementado los enfoques que establecieron, quienes conforman la población beneficiada, qué acciones diferenciales se han desarrollado.Máximo 300 palabras por indicador.</t>
  </si>
  <si>
    <t>Resportar el valor del presupuesto disponible en la vigencia para la implementación del producto, expresada en millones de pesos</t>
  </si>
  <si>
    <t>N/A</t>
  </si>
  <si>
    <t> 1. Aumentar la participación incidente y el acceso a toma de decisiones públicas de los jóvenes y las juventudes.</t>
  </si>
  <si>
    <t>si</t>
  </si>
  <si>
    <t>1.4 Instancias sectoriales fortalecidas para la participación juvenil.</t>
  </si>
  <si>
    <t>Número de instancias sectoriales fortalecidas con participación juvenil</t>
  </si>
  <si>
    <t xml:space="preserve">Sumatoria de instancias sectoriales fortalecidas con participación juvenil que da cuenta el indice de fortalecimiento de instancias de participación </t>
  </si>
  <si>
    <t xml:space="preserve">1.1 Jóvenes que acceden a servicios sociales de acuerdo con sus intereses. </t>
  </si>
  <si>
    <t>Porcentaje de jóvenes atendidos en servicios sociales para potenciar sus capacidades y mitigar sus necesidades.</t>
  </si>
  <si>
    <t>(Número de jóvenes únicos atendidos en la Secretaría de Integración Social/jóvenes vulnerables)*100</t>
  </si>
  <si>
    <t xml:space="preserve">Decreciente </t>
  </si>
  <si>
    <t>3. Aumentar las oportunidades de las juventudes para el empleo digno, el desarrollo de emprendimientos y de economías colaborativas, solidarias y populares</t>
  </si>
  <si>
    <t xml:space="preserve">1.2 Jóvenes reconocidos desde sus diferentes talentos, estéticas, cullturas y cosmovisiones. </t>
  </si>
  <si>
    <t xml:space="preserve">3.1. Jóvenes que acceden al mercado laboral mediante la oferta de programas de formación, vinculación y remisión a empleadores 
</t>
  </si>
  <si>
    <t>6.1 Jóvenes que cuentan con entornos seguros que favorecen  su integridad personal.</t>
  </si>
  <si>
    <t>Porcentaje de jóvenes que se relacionan tranquilamente con personas de culturas distintas a las suyas</t>
  </si>
  <si>
    <t>(Número de jóvenes que se relacionan tranquilamente con personas de culturas distintas a las suyas/Total de jóvenes que residen en Bogotá)x100</t>
  </si>
  <si>
    <t>Jóvenes que acceden al mercado laboral a través de la Agencia Pública de Empleo</t>
  </si>
  <si>
    <t xml:space="preserve">(Sumatoria de jóvenes remitidos a procesos de empleo, formados en competencias blandas que participaron en programa de cierre de brechas de la SDEE/ Total de jóvenes registrados en la Agencia Pública de Empleo de la SDDE.)*100 </t>
  </si>
  <si>
    <t>Tasa de lesiones personales en jóvenes 18-28 años por cada 100.000 habitantes de jóvenes entre los 18-28 años</t>
  </si>
  <si>
    <t xml:space="preserve">(Número de casos de lesiones personales en  jóvenes  de lesiones personales 18-28 años/total  jóvenes 18-28 años)*  100.000 habitantes </t>
  </si>
  <si>
    <t>473.5</t>
  </si>
  <si>
    <t>396.5</t>
  </si>
  <si>
    <t>1.1.1 Implementación de las atenciones integrales de la Ruta de Oportunidades Juveniles.</t>
  </si>
  <si>
    <t xml:space="preserve">Número de jóvenes vinculados en las atenciones integrales de la Ruta de Oportunidades </t>
  </si>
  <si>
    <t xml:space="preserve">Sumatoria de jóvenes vinculados en las atenciones integrales de la Ruta de Oportunidades Juveniles </t>
  </si>
  <si>
    <t>1.1.2. Jóvenes que asisten a las casas de juventud en las localidades que brindan espacios para el reconocimiento de su diversidad  y el desarrollo de capacidades.</t>
  </si>
  <si>
    <t>Número de jóvenes que asisten a las casas de la Juventud</t>
  </si>
  <si>
    <t>Sumatoria de jóvenes que asisten a las casas de juventud</t>
  </si>
  <si>
    <t>Poblacional/Derechos</t>
  </si>
  <si>
    <t>Poblacional/territorial</t>
  </si>
  <si>
    <t>1.2.1. Jóvenes vinculados al Programa Distrital de voluntariado con perspectiva intergeneracional y sociocultural.</t>
  </si>
  <si>
    <t>Número de jóvenes vinculados al programa distrital de voluntariado con perspectiva intergeneracional y sociocultural</t>
  </si>
  <si>
    <t>Sumatoria de jóvenes vinculados al programa distrital de voluntariado</t>
  </si>
  <si>
    <t xml:space="preserve">1.2.3. Programas de radio juvenil emitidos para propiciar el reconocimiento de la diversidad de los jóvenes. </t>
  </si>
  <si>
    <t>Número de programas juveniles emitidos</t>
  </si>
  <si>
    <t>Sumatoría de programas juveniles emitidos para propiciar el reconocimiento de la diversidad de los jóvenes</t>
  </si>
  <si>
    <t>1.2.4 Iniciativas juveniles realizadas en el marco del programa distrital de liderazgo y la innovación social de jóvenes, procesos, prácticas y organizaciones juveniles con impacto local.</t>
  </si>
  <si>
    <t>Número de iniciativas juveniles realizadas en el marco del Programa distrital de promoción del liderazgo y la innovación social de jóvenes.</t>
  </si>
  <si>
    <t>Sumatoria de iniciativas juveniles realizadas en el marco del programa distrital del liderazgo y la innovación social de jóvenes.</t>
  </si>
  <si>
    <t>1.2.5 Jóvenes que participan en las semanas de la juventud</t>
  </si>
  <si>
    <t>Número de jóvenes que participan en las semanas de juventud</t>
  </si>
  <si>
    <t>Sumatoria de jóvenes que participan en las semanas de la juventud</t>
  </si>
  <si>
    <t xml:space="preserve">1.4.1. Sistema Distrital de Juventud implementado </t>
  </si>
  <si>
    <t>Porcentaje de cumplimiento de los elementos que componen el sistema distrital de juventud implementado.</t>
  </si>
  <si>
    <t>(Fases de cumplimiento de los elementos que componen el sistema distrital de juventud implementado/fases de elementos programados para implementación del sistema distrital de juventud)*100</t>
  </si>
  <si>
    <t>constante</t>
  </si>
  <si>
    <t xml:space="preserve">1.4.3. Desarrollo de documentos tecnicos relacionadas con los objetivos de la política pública de juventud </t>
  </si>
  <si>
    <t>Número de documentos técnicos relacionados con los objetivos de la politica pública de juventud</t>
  </si>
  <si>
    <t>Sumatoria de documentos técnicos relacionados con los objetivos de la politica pública de juventud</t>
  </si>
  <si>
    <t>no</t>
  </si>
  <si>
    <t>3.1.4. Jóvenes vinculados a la Estrategia de empleo para jóvenes en condición de vulnerabilidad aplicando el enfoque diferencial, que contenga el desarrollo de formación técnica  en competencias laborales y posibilite la inserción laboral formal de jóvenes.</t>
  </si>
  <si>
    <t>Número de jóvenes vinculados en la estrategia de empleo para jóvenes en condición de vulnerabilidad aplicando el enfoque diferencial</t>
  </si>
  <si>
    <t>Sumatoría de jóvenes vinculados en la estrategia de empleo para jóvenes en condición de vulnerabilidad aplicando el enfoque diferencial</t>
  </si>
  <si>
    <t>3.1.5. Jóvenes vinculados a la Estrategia de orientación Socio Ocupacional y acompañamiento socioemocional con especial atención en jóvenes que ya no se encuentran en el sistema educativo y otros entornos relacionales, que les permita la toma de decisiones informadas sobre sus trayectorias y proyectos de vida.</t>
  </si>
  <si>
    <t xml:space="preserve">Número de jóvenes vinculados a la estrategía de orientación socio ocupacional y acompañamiento socioemocional </t>
  </si>
  <si>
    <t>Sumatoria de jóvenes vinculados a la estrategia de  orientación Socio Ocupacional y acompañamiento socioemocional</t>
  </si>
  <si>
    <t>Poblacional, diferencial</t>
  </si>
  <si>
    <t>6.1.1 Jóvenes beneficiarios de la Estrategia de prevención de violencias y conflictos que involucren al arte, la cultura, el deporte y la recreación para prevenir vulneraciones de derechos.</t>
  </si>
  <si>
    <t>Número de jóvenes beneficiarios de la estrategia de prevención de violencias y conflictos que involucren al arte, la cultura, el deporte y la recreación para prevenir vulneraciones de derechos.</t>
  </si>
  <si>
    <t>Sumatoria de jóvenes beneficiarios de la estrategia de prevención de violencias y conflictos que involucren al arte, la cultura, el deporte y la recreación para prevenir vulneraciones de derechos.</t>
  </si>
  <si>
    <t>371</t>
  </si>
  <si>
    <t>Sector Social</t>
  </si>
  <si>
    <t>Secretaría Distrital de Integración Social</t>
  </si>
  <si>
    <t>Subdirección para la Juventud</t>
  </si>
  <si>
    <t>Sergio Fernández G.</t>
  </si>
  <si>
    <t>3279797 ext64000</t>
  </si>
  <si>
    <t>sfernandezg@sdis.gov.co</t>
  </si>
  <si>
    <t>3279797 ext64002</t>
  </si>
  <si>
    <t>1.3 Jóvenes que participan e inciden en las dinámicas de sus territorios.</t>
  </si>
  <si>
    <t xml:space="preserve">2. Generar condiciones para el acceso, permanencia y calidad de la educación media, superior y la educación para el trabajo y el desarrollo humano </t>
  </si>
  <si>
    <t>2.1 Jóvenes con acceso a educación basica secundaria  que les permita proyectarse, convivir, proteger el ambiente y acceder a la ciencia y a la tecnología.</t>
  </si>
  <si>
    <t>2.2 Jóvenes con acceso a educación media que les permita proyectarse, convivir, proteger el ambiente, acceder a la ciencia y a la tecnología.</t>
  </si>
  <si>
    <t>2.3 Jóvenes con acceso a educación superior que les permita proyectarse, convivir, proteger el ambiente, acceder a la ciencia y a la tecnología.</t>
  </si>
  <si>
    <t>2.4 Jóvenes que reciben educación de calidad  con acceso a tecnologías de información.</t>
  </si>
  <si>
    <t xml:space="preserve">2.5 Instituciones Educativas Oficiales que fomentan en los y las jóvenes prácticas para el cuidado ambiental y rural  </t>
  </si>
  <si>
    <t>2.6. Jóvenes que cuentan con las condiciones para permanecer en la educación  media .</t>
  </si>
  <si>
    <t>2.7. Jóvenes que cuentan con las condiciones para permanecer en la educación Universitaria .</t>
  </si>
  <si>
    <t>3.2. Jóvenes con acceso a la oferta de programas de emprendimiento, formalización, asistencia técnica y financiamiento</t>
  </si>
  <si>
    <t>4. Garantizar la atención integral y diferencial en salud para las juventudes que promueva el cuidado, el autocuidado para la prevención y tratamiento de los eventos de salud física y mental.</t>
  </si>
  <si>
    <t xml:space="preserve">4.1 Joven que cuenta con acceso a  servicios de salud de detección temprana y protección específica en el marco de la Ruta de promoción y Mantenimiento de la Salud. </t>
  </si>
  <si>
    <t xml:space="preserve">4.2 Jóvenes que pueden identificar y prevenir riesgos en salud mental, a través de la toma de decisiones informada. </t>
  </si>
  <si>
    <t xml:space="preserve"> 4.3. Jóvenes con habilidades para tomar decisiones concientes frente a los factores asociados al consumo de SPA.</t>
  </si>
  <si>
    <t>4.4. Jóvenes que toman decisiones libres frente a la maternidad y paternidad.</t>
  </si>
  <si>
    <t>4.5. Joven que ejerce de sus derechos sexuales y sus derechos reproductivos, de manera planeada y protegida.</t>
  </si>
  <si>
    <t>5. Aumentar las oportunidades juveniles para el acceso y disfrute del arte, la cultura, la diversidad, el patrimonio, el deporte y la recreación</t>
  </si>
  <si>
    <t>5.1. Jóvenes con capacidades y espacios para poder apreciar, crear y producir bienes y servicios culturales</t>
  </si>
  <si>
    <t>5.2. Jóvenes con espacios artísticos, culturales y patrimoniales para participar de acuerdo con sus preferencias, tradiciones y cosmovisiones</t>
  </si>
  <si>
    <t xml:space="preserve">5.3. Jóvenes con hábitos de lectura </t>
  </si>
  <si>
    <t>5.4. Jóvenes satisfechos con actividades recreativas y deportivas en sus territorios.</t>
  </si>
  <si>
    <t xml:space="preserve">5.5. Jóvenes que realizan actividades deportivas </t>
  </si>
  <si>
    <t>6. Garantizar entornos seguros para los y las jóvenes, puedan convivir, acceder a la justicia y contribuir a la construcción de la cultura de Paz</t>
  </si>
  <si>
    <t xml:space="preserve">6.2. Jóvenes que cuentan con entornos seguros y libres de riesgos y amenzas de vinculación o instrumentalización </t>
  </si>
  <si>
    <t>6.3. Jóvenes con entornos familiares seguros</t>
  </si>
  <si>
    <t>6.4. Jóvenes que cuentan con entornos seguros sin riesgos y amenazas de explotación y trata.</t>
  </si>
  <si>
    <t xml:space="preserve">6.5. Jóvenes que cuentan con entornos seguros para el ejercicio de su ciudadanía </t>
  </si>
  <si>
    <t xml:space="preserve">6.6.  Jóvenes con oportunidades y herramientas para conciliar ante situaciones de conflicto en los territorios. </t>
  </si>
  <si>
    <t xml:space="preserve">6.7. Jóvenes comprometidos con la construcción de paz y reconciliación. </t>
  </si>
  <si>
    <t xml:space="preserve">6.8. Jóvenes vinculados a  procesos penales capaces  de planear  sus proyectos de vida basados en la cultura de la legalidad </t>
  </si>
  <si>
    <t>7. Promover el acceso equitativo de los y las jóvenes al hábitat urbano y rural, con conciencia ambiental y nuevas prácticas que contribuyan al desarrollo sostenible de la ciudad y la región.</t>
  </si>
  <si>
    <t xml:space="preserve">7.1. Jóvenes con consciencia ambiental y con la capacidad de entender la incidencia  de sus acciones cotidianas sobre el ambiente de la Ciudad y la región. </t>
  </si>
  <si>
    <t xml:space="preserve">7.2. Jóvenes que protegen y fomentan el bienestar animal. </t>
  </si>
  <si>
    <t xml:space="preserve"> 7.3. Jóvenes que habitan en una vivienda digna.</t>
  </si>
  <si>
    <t>7.4. Jóvenes que se movilizan en transportes amigables o ambientalmente sostenibles.</t>
  </si>
  <si>
    <t>7.5. Jóvenes que se movilizan de manera segura en la ciudad</t>
  </si>
  <si>
    <t>Porcentaje de jóvenes que participan en organizaciones sociales</t>
  </si>
  <si>
    <t>(Número de jóvenes que participan en organizaciones sociales/ total de jovenes que residen en Bogotá) x 100</t>
  </si>
  <si>
    <t>Tasa de cobertura bruta en educación básica secundaria</t>
  </si>
  <si>
    <t>TCB secundaria = (Personas entre 12 y 15 años  matriculadas en educación secundaria /Población con edades entre 12 y 15 años ) x 100</t>
  </si>
  <si>
    <t>Género, Diferencial, Poblacional,</t>
  </si>
  <si>
    <t xml:space="preserve"> Tasa de cobertura bruta en educación media</t>
  </si>
  <si>
    <t>TCB media = (Personas entre 16 y 17 años  matriculadas en educación secundaria /Población con edades entre 16 y 17 años ) x 100</t>
  </si>
  <si>
    <t>Tasa de cobertura bruta en educación media</t>
  </si>
  <si>
    <t xml:space="preserve"> Tasa de tránsito a la educación superior</t>
  </si>
  <si>
    <t>(Jóvenes Bachilleres que ingresan a programas de educación superior en el año siguiente a la culminación de la educación media / Jóvenes Bachilleres egresados en el año inmediatamente anterior)  * 100</t>
  </si>
  <si>
    <t>Incremental</t>
  </si>
  <si>
    <t xml:space="preserve"> Porcentaje de matrícula oficial con conexión a internet (indicador ODS conpes)</t>
  </si>
  <si>
    <t xml:space="preserve">(Estudiantes de instituciones educativas oficiales con conexión a internet /  Estudiantes matriculados en instituciones educativas oficiales) X100 </t>
  </si>
  <si>
    <t>Porcentaje de IED Oficiales que fomentan en los jóvenes prácticas para el cuidado ambiental y rural.</t>
  </si>
  <si>
    <t>(Número de IED oficiales que realizan acciones para fomentar en los jóvenes prácticas para el cuidado ambiental y rural/ Total de IED oficiales)x 100</t>
  </si>
  <si>
    <t>Tasa de deserción intranual en la educación media en el sector oficial</t>
  </si>
  <si>
    <t xml:space="preserve">(Número de desertores en el periodo evaluado / matricula del periodo evaluado) * 100 </t>
  </si>
  <si>
    <t>Deserción por cohorte universitaria</t>
  </si>
  <si>
    <t>(Número acumulado de estudiantes de una cohorte que no ha registrado matricula por dos o más períodos consecutivos en un programa académico de una Institución de Educación superior universitaria hasta un semestre determinado / primíparos de esa cohorte) * 100</t>
  </si>
  <si>
    <t>Porcentaje de jóvenes que acceden a la oferta de emprendimiento, formalización, asistencia técnica y financiamiento de la SDDE</t>
  </si>
  <si>
    <t>(Número de jóvenes que acceden a la oferta de la ruta de emprendimiento/total de personas que accede a la oferta de la ruta de emprendimiento de la entidad)*100</t>
  </si>
  <si>
    <t xml:space="preserve">Porcentaje  de personas con consulta del joven
</t>
  </si>
  <si>
    <r>
      <t xml:space="preserve">
</t>
    </r>
    <r>
      <rPr>
        <sz val="11"/>
        <color indexed="8"/>
        <rFont val="Arial"/>
        <family val="2"/>
      </rPr>
      <t xml:space="preserve">
(Número de jóvenes de 10 a 29 años con consulta de primera vez para detección de alteraciones del joven/ Número de jóvenes de 10 a 29 años) *100</t>
    </r>
  </si>
  <si>
    <t xml:space="preserve">Creciente </t>
  </si>
  <si>
    <t>poblacional</t>
  </si>
  <si>
    <t>Tasa de suicidios en jóvenes</t>
  </si>
  <si>
    <r>
      <t xml:space="preserve">
</t>
    </r>
    <r>
      <rPr>
        <sz val="11"/>
        <color indexed="8"/>
        <rFont val="Arial"/>
        <family val="2"/>
      </rPr>
      <t xml:space="preserve"> (Total de suicidios registrados entre los 15 y 29 años de edad/  </t>
    </r>
    <r>
      <rPr>
        <b/>
        <sz val="11"/>
        <color indexed="8"/>
        <rFont val="Arial"/>
        <family val="2"/>
      </rPr>
      <t xml:space="preserve">
 </t>
    </r>
    <r>
      <rPr>
        <sz val="11"/>
        <color indexed="8"/>
        <rFont val="Arial"/>
        <family val="2"/>
      </rPr>
      <t xml:space="preserve">Total de población entre los 15 y 29 años de edad) *100. 000 habitantes 
</t>
    </r>
  </si>
  <si>
    <t xml:space="preserve">Proporción de prevalencia de personas entre 15 a 29 años residentes en Bogotá que tuvieron consumo adictivo o problemático de SPA e ingresaron a tratamiento. </t>
  </si>
  <si>
    <r>
      <t xml:space="preserve">
</t>
    </r>
    <r>
      <rPr>
        <sz val="11"/>
        <color indexed="8"/>
        <rFont val="Arial"/>
        <family val="2"/>
      </rPr>
      <t>(Total de jóvenes con consumo adictivo y problemático de SPA entre los 15 y 29 años de edad que ingresaron a tratamiento.</t>
    </r>
    <r>
      <rPr>
        <b/>
        <sz val="11"/>
        <color indexed="8"/>
        <rFont val="Arial"/>
        <family val="2"/>
      </rPr>
      <t xml:space="preserve">
</t>
    </r>
    <r>
      <rPr>
        <sz val="11"/>
        <color indexed="8"/>
        <rFont val="Arial"/>
        <family val="2"/>
      </rPr>
      <t xml:space="preserve">/Total de población entre los 15 y 29 años de edad) *1000 habitantes.
</t>
    </r>
  </si>
  <si>
    <t xml:space="preserve">Tasa de fecundidad en mujeres de 15 a 19 años </t>
  </si>
  <si>
    <t xml:space="preserve">A. Numerador: Número de nacidos vivos de mujeres de 15 a 19 años.
B. Denominador: Total de población de mujeres entre los 15 a 19 años.
A. Población estándar:1000 mujeres 
</t>
  </si>
  <si>
    <t xml:space="preserve">Porcentaje de incidencia de VIH en jóvenes </t>
  </si>
  <si>
    <r>
      <t xml:space="preserve">
</t>
    </r>
    <r>
      <rPr>
        <sz val="11"/>
        <color rgb="FF000000"/>
        <rFont val="Arial"/>
        <family val="2"/>
      </rPr>
      <t>(Número de casos nuevos diagnosticados con VIH entre los 15 y 29 años/Total de población</t>
    </r>
    <r>
      <rPr>
        <b/>
        <sz val="11"/>
        <color rgb="FF000000"/>
        <rFont val="Arial"/>
        <family val="2"/>
      </rPr>
      <t xml:space="preserve"> </t>
    </r>
    <r>
      <rPr>
        <sz val="11"/>
        <color rgb="FF000000"/>
        <rFont val="Arial"/>
        <family val="2"/>
      </rPr>
      <t xml:space="preserve">entre los 15 y 29 años de edad) *100
</t>
    </r>
    <r>
      <rPr>
        <b/>
        <sz val="11"/>
        <color rgb="FF000000"/>
        <rFont val="Arial"/>
        <family val="2"/>
      </rPr>
      <t xml:space="preserve">
</t>
    </r>
  </si>
  <si>
    <t>Porcentaje de jóvenes que han recibido alguna formación artística</t>
  </si>
  <si>
    <t xml:space="preserve"> (Número de jóvenes que estudiaron una  actividad como oficio, profesión, o es parte de su trabajo y que la realizaron en los ultimo 12 meses/Total de jóvenes que practican alguna actividad artística)*100</t>
  </si>
  <si>
    <t xml:space="preserve"> Porcentaje de jóvenes que realizan alguna actividad artística al mes</t>
  </si>
  <si>
    <t>(Número de jóvenes que realizan alguna actividad artística/total de jóvenes que residen en Bogotá)X100</t>
  </si>
  <si>
    <t xml:space="preserve">Promedio de libros leidos por jóvenes al año </t>
  </si>
  <si>
    <t xml:space="preserve">Sumatoria leída de libros al año por jóvenes/Total de jóvenes </t>
  </si>
  <si>
    <t>creciente</t>
  </si>
  <si>
    <t xml:space="preserve">Porcentaje de jóvenes que están satisfechos o muy satisfechos con las actividades deportivas y recreativas en su barrio </t>
  </si>
  <si>
    <t>(Número de jóvenes que están satisfechos o muy satisfechos con las actividades deportivas y recerativas en su barrio/Total de jóvenes)X100</t>
  </si>
  <si>
    <t>Porcentaje de jóvenes que practica algún deporte.</t>
  </si>
  <si>
    <t>(Número de jóvenes que práctican algún deporte /Total de jóvenes )X100</t>
  </si>
  <si>
    <t xml:space="preserve">(Número de casos de lesiones personales en  jóvenes  de lesiones personales 18-28 años/total  jóvenes 18-28 años) * 100.000 habitantes </t>
  </si>
  <si>
    <t>Tasa por 100.000 habitantes de jóvenes entre los 14 y 17 años en el SRPA</t>
  </si>
  <si>
    <t>(Número de adolescentes vinculados al SRPA
/Población entre 14 y 17 años de edad)*100.000</t>
  </si>
  <si>
    <t xml:space="preserve">Tasa de violencia intrafamiliar </t>
  </si>
  <si>
    <t>(Número de casos de jóvenes 18-28 años  víctimas de VIF/Total de jóvenes que residen en Bogotá)*100.000</t>
  </si>
  <si>
    <t xml:space="preserve">Tasa de trata de personas en jóvenes entre 18- 28 años </t>
  </si>
  <si>
    <t xml:space="preserve">(Jóvenes víctimas del delito de trata de personas/ población total) * 100.000 </t>
  </si>
  <si>
    <t>Tasa de desaparición forzosa en persona (art. 166 CP, art. 4)</t>
  </si>
  <si>
    <t>Jóvenes entre 18 y 28 años desaparecidos de manera forzosa por cada 100.000 jóvenes</t>
  </si>
  <si>
    <t xml:space="preserve">Porcentaje de jóvenes que perciben el espacio público como peligroso o conflictivo </t>
  </si>
  <si>
    <t>(Jóvenes que perciben el espacio público como peligroso o conflictivo/total de jóvenes)X100</t>
  </si>
  <si>
    <t xml:space="preserve">Porcentaje de jóvenes que perciiben el espacio público como peligroso o conflictivo </t>
  </si>
  <si>
    <t>porcentaje de jóvenes con conocimientos en memoria, paz y reconciliacion</t>
  </si>
  <si>
    <t>jóvenes evaluados con nivel satisfactorio o bueno en conocimientos memoria paz y reconciliació/total de jóvenes que se les aplica la evaluación *100</t>
  </si>
  <si>
    <t xml:space="preserve">Porcentaje de reincidentes condenados de 18 a 28 años en las cárceles nacionales </t>
  </si>
  <si>
    <t>Número de jóvenes entre 18 y 28 años  reincidentes que declaran que viven en Bogotá/total de población carcelaria de 18 a 28 años que residen en BogotáX100</t>
  </si>
  <si>
    <t xml:space="preserve">Porcentaje de jóvenes que realizan alguna práctica de reciclaje </t>
  </si>
  <si>
    <t>(Total de jóvenes que realizan alguna práctica de reciclaje / Número de jovenres encuestados)  * 100</t>
  </si>
  <si>
    <t xml:space="preserve"> Porcentaje de jóvenes que realizan alguna práctica de reciclaje </t>
  </si>
  <si>
    <t xml:space="preserve"> Porcentaje de jóvenes que se vinculan a procesos de movilización social por la protección y el bienestar animal</t>
  </si>
  <si>
    <t xml:space="preserve"> Porcentaje de jóvenes que viven en una vivienda sin deficit habitacional</t>
  </si>
  <si>
    <t>(jóvenes que habitan una vivienda sin déficit cualitativo o cuantitativo/total de jóvenes)x100</t>
  </si>
  <si>
    <t>j(óvenes que habitan una vivienda sin déficit cualitativo o cuantitativo/total de jóvenes)x100</t>
  </si>
  <si>
    <t xml:space="preserve"> Porcentaje de jóvenes que se movilizan principalmente caminando o en bicicleta </t>
  </si>
  <si>
    <t>jóvenes que se movilizan principalmente caminando o en bicicleta/total de jóvenesX100</t>
  </si>
  <si>
    <t>(jóvenes que se movilizan principalmente caminando o en bicicleta/total de jóvenes)X100</t>
  </si>
  <si>
    <t xml:space="preserve">Tasa de mortalidad por accidentes de tránsito en jóvenes de 15 a 29 años </t>
  </si>
  <si>
    <t>(Total de jóvenes entre los 15 y los 29 años que mueren en accidentes de tránsito / Total de jóvenes entre los 15 y los 29 años en Bogotá) * 100000</t>
  </si>
  <si>
    <t>Política Pública Distrital de Juventud</t>
  </si>
  <si>
    <t>Documento CONPES Distrital No: 08</t>
  </si>
  <si>
    <t>Fecha de aprobación: Diciembre 16 de 2019</t>
  </si>
  <si>
    <t>Sector líder: Secretaría Distrital de Integración Social</t>
  </si>
  <si>
    <t>Fecha de corte de seguimiento: 31 de marzo de 2020</t>
  </si>
  <si>
    <r>
      <t xml:space="preserve">Objetivo General de la Política Pública: </t>
    </r>
    <r>
      <rPr>
        <sz val="11"/>
        <rFont val="Arial Narrow"/>
        <family val="2"/>
      </rPr>
      <t xml:space="preserve">ampliar las oportunidades, individuales y colectivas, de las juventudes para que puedan elegir lo que quieren ser y hacer hacia la construcción de proyectos de vida, que permitan el ejercicio pleno de su ciudadanía para beneficio personal y de la sociedad, a través del mejoramiento del conjunto de acciones institucionales y el fortalecimiento de sus entornos relacionales. </t>
    </r>
  </si>
  <si>
    <t>6.86</t>
  </si>
  <si>
    <t>82.80</t>
  </si>
  <si>
    <t>82.81</t>
  </si>
  <si>
    <t>82.82</t>
  </si>
  <si>
    <t>1,00</t>
  </si>
  <si>
    <t xml:space="preserve"> 1.1 %</t>
  </si>
  <si>
    <t>19,3%</t>
  </si>
  <si>
    <t>ND</t>
  </si>
  <si>
    <t>32.84%</t>
  </si>
  <si>
    <t>86.10</t>
  </si>
  <si>
    <t>1.00%</t>
  </si>
  <si>
    <t>78.63%</t>
  </si>
  <si>
    <t>18.09%</t>
  </si>
  <si>
    <t>62,80%</t>
  </si>
  <si>
    <t>34.00%</t>
  </si>
  <si>
    <t>473.6</t>
  </si>
  <si>
    <t>473.7</t>
  </si>
  <si>
    <t>473.8</t>
  </si>
  <si>
    <t>1.09%</t>
  </si>
  <si>
    <t>88.63%</t>
  </si>
  <si>
    <t>19.19%</t>
  </si>
  <si>
    <t>32.00%</t>
  </si>
  <si>
    <t>1.1.3. Jóvenes en emergencia social atendidos</t>
  </si>
  <si>
    <t xml:space="preserve">Número de jóvenes en emergencia social beneficiados.
</t>
  </si>
  <si>
    <t>Sumatoria de jóvenes beneficiarios de la modalidad emergencia social  del servicio Enlace Social</t>
  </si>
  <si>
    <t>1.1.4. Jóvenes migrantes extranjeros en situación de vulnerabilidad o emergencia social atendidos</t>
  </si>
  <si>
    <t>Número de jóvenes migrantes beneficiados</t>
  </si>
  <si>
    <t>Sumatoria de jóvenes migrantes en situación de vulnerabilidad o emergencia social atendidos.</t>
  </si>
  <si>
    <t>Poblacional, derechos y diferencial</t>
  </si>
  <si>
    <t xml:space="preserve">1.2.2. Programas  y/o eventos de televisión juvenil  emitidos  en el Canal Público de Bogotá (Canal Capital). </t>
  </si>
  <si>
    <t>Número de emisiones de programas y/o eventos de Televisión juvenil para el reconocimiento de su transcurrir vital, su potencial  transformador y su capacidad de agencia por parte de sus pares, familias y comunidades.</t>
  </si>
  <si>
    <t>Sumatoria de programas y/o eventos emitidos en el Canal Público de Bogotá (Canal Capital)</t>
  </si>
  <si>
    <t>1.2.6 Protocolo para el diseño, implementación y seguimiento de estrategias de transformación de factores culturales relacionados con el desarrollo juvenil realizado</t>
  </si>
  <si>
    <t>Porcentaje de avance en el diseño del protocolo para el diseño, implementación y seguimiento de estrategias de transformación de factores culturales relacionados con el desarrollo juvenil.</t>
  </si>
  <si>
    <t>(Fase ejecutadas para el diseño del protocolo / Fases programadas)*100</t>
  </si>
  <si>
    <t>1.2.7  Beca “iniciativas culturales de mujeres jóvenes para la promoción de una cultura libre de sexismos" otorgadas</t>
  </si>
  <si>
    <t>Número de Becas "iniciativas culturales de mujeres para la promoción de una cultura libre de sexismos" otorgadas</t>
  </si>
  <si>
    <t>Sumatoria de Becas "iniciativas culturales de mujeres para la promoción de una cultura libre de sexismos" otorgadas</t>
  </si>
  <si>
    <t>Género y diferencial</t>
  </si>
  <si>
    <t>NO</t>
  </si>
  <si>
    <t>1.2.8 Evento conmemorativo de reconocimiento de las mujeres jóvenes en el marco del derecho a la cultura libre de sexismo realizado</t>
  </si>
  <si>
    <t>Número de eventos conmemorativos de reconocimiento de las mujeres jóvenes en el marco del derecho a la cultura libre de sexismo realizados</t>
  </si>
  <si>
    <t>Número de eventos conmemorativos de reconocimiento de las mujeres jóvenes en el marco del derecho a la cultura libre de sexismo realizados.</t>
  </si>
  <si>
    <t>1.3.1. Procesos de formación  dirigido a jovenes, juventudes y comunidades realizados por el Distrito.</t>
  </si>
  <si>
    <t>Procesos de formación para jóvenes</t>
  </si>
  <si>
    <t>sumatoria  de los  procesos de formación dirigidos a jóvenes, juventudes y comunidades realizados por el Distrito.</t>
  </si>
  <si>
    <t>Diferencial y poblacional</t>
  </si>
  <si>
    <t>1.3.2. Agendas de juventud conjuntas implementadas y con seguimiento  en  los Comités Operativos Locales y Distrital de Juventud.</t>
  </si>
  <si>
    <t xml:space="preserve"> Agendas de juventud implementadas y con seguimiento en  los Comités Operativos Locales y Distrital de Juventud.</t>
  </si>
  <si>
    <t xml:space="preserve"> Número de agendas de juventud implementadas y con seguimiento en los Comités Operativos Locales y Distrital de Juventud</t>
  </si>
  <si>
    <t>Diferencial, poblacional y territorial</t>
  </si>
  <si>
    <t xml:space="preserve">1.3.3. Proceso de capacitación  en el derecho a la participación y representación con equidad, dirigido a mujeres adolescentes y jóvenes que habitan Bogotá finalizados. </t>
  </si>
  <si>
    <t>Proceso de capacitación, en el derecho a la participación y representación con equidad, dirigido a mujeres adolescentes y jóvenes que habitan Bogotá finalizados</t>
  </si>
  <si>
    <t>Número de procesos de capacitación, en el derecho a la participación y representación con equidad, dirigido a mujeres adolescentes y jóvenes que habitan Bogotá finalizados</t>
  </si>
  <si>
    <t xml:space="preserve">Constante </t>
  </si>
  <si>
    <t xml:space="preserve"> 1.3.4 Fortalecimiento de procesos organizativos juveniles de: Barrismo social, arte y expresiones urbanas y rurales, confesiones religiosas, partidos y movimientos políticos y juntas de acción comunal.
</t>
  </si>
  <si>
    <t xml:space="preserve"> Procesos  organizativos de los y las jóvenes fortalecidos.</t>
  </si>
  <si>
    <t>Sumatoria de procesos organizativos juveniles fortalecidos</t>
  </si>
  <si>
    <t xml:space="preserve">1.3.5. Fortalecimiento a la participación e incidencia de organizaciones de mujeres jóvenes que habitan Bogotá finalizados. </t>
  </si>
  <si>
    <t>Número de procesos de Fortalecimiento a organizaciones de mujeres jóvenes que habitan Bogotá finalizados</t>
  </si>
  <si>
    <t xml:space="preserve">Sumatoria de procesos de Fortalecimiento a organizaciones de mujeres jóvenes que habitan Bogotá finalizados. </t>
  </si>
  <si>
    <t xml:space="preserve"> 1.4.2. Estrategía de apoyo y acompañamiento técnico a espacios e instancias de participación juvenil de los demás sistemas de participación Distrital (Educación, Cultura, Deporte, Salud, Planeación, entre otros).</t>
  </si>
  <si>
    <t xml:space="preserve">Instancias sectoriales fortalecidas con Participación e incidencia juvenil </t>
  </si>
  <si>
    <t>Sumatoria instancias sectoriales fortalecidas con participación de procesos organizativos juveniles</t>
  </si>
  <si>
    <t xml:space="preserve">sumatoria </t>
  </si>
  <si>
    <t>Si</t>
  </si>
  <si>
    <t xml:space="preserve"> 2.1.1 Jóvenes escolarizados a partir de su identificación  en jornadas de búsqueda activa, realizadas en coordinación con las entidades competentes del Distrito, organizaciones y colectivos juveniles.    </t>
  </si>
  <si>
    <t>Porcentaje de jóvenes escolarizados de aquellos que fueron identificados mediante estrategia de búsqueda activa de población desescolarizada</t>
  </si>
  <si>
    <t>(jóvenes escolarizados / jóvenes identificados como desescolarizados mediante estrategia de búsqueda activa de población desescolarizada)*100</t>
  </si>
  <si>
    <t>SI</t>
  </si>
  <si>
    <t>2.1.2. Estudiantes adolescentes y jóvenes en conflicto con la ley penal que son atendidos con la estrategia educativa flexible y pertinente de Sistema de Responsabilidad penal para Adolescente -SRPA</t>
  </si>
  <si>
    <t>% de Estudiantes adolescentes y jóvenes en conflicto con la ley penal que son atendidos con la estrategia educativa flexible y pertinente de - SRPA</t>
  </si>
  <si>
    <t xml:space="preserve">(Sumatoria de estudiantes adolescentes y jóvenes, privados y no privados  de la libertad que hacen parte de la matrícula de colegios oficiales bajo la estrategia flexible y pertinente "Sistema de responsabilidad penal para adolescentes" / adolescentes y jóvenes  privados y no privados  de la libertadque hacen parte del sistema de responsabilidad penal)*100 </t>
  </si>
  <si>
    <t>2.2.1 Jóvenes en extraedad  atendidos a través de estrategias educativas flexibles</t>
  </si>
  <si>
    <t>% de Jóvenes en extraedad atendidos a través de estrategias educativas flexibles</t>
  </si>
  <si>
    <t>(Jóvenes en extraedad atendidos a través de estrategias educativas flexibles / jóvenes en extraedad en condiciones de riesgo y vulnerabilidad, con especial atención en los y las jóvenes del sector rural identificados )*100</t>
  </si>
  <si>
    <t>2.2.2. Jóvenes que se vinculan a la eduación formal por medio de estrategias de modelos de educación flexible en IED</t>
  </si>
  <si>
    <t>Jóvenes matriculados en IED con jornada nocturna  y/o fin de semana de estrategias de modelos de educación flexible en IED</t>
  </si>
  <si>
    <t xml:space="preserve">Sumatoria de Jóvenes que se encuentran matriculados en instituciones educativas distritales en el Programa de Educación para Jóvenes y Adultos </t>
  </si>
  <si>
    <t>2.2.3. Estrategia de vinculación a educación formal certificada bajo un modelo pedagógico que esté acompañado de estímulos de corresponsalibilidad, dirigida a jóvenes con alto grado de emergencia social, en conflicto con la ley y jóvenes excluidos socialmente. </t>
  </si>
  <si>
    <t xml:space="preserve">Cantidad de jóvenes vinculados al modelo pedagógico acompañado de estímulos de corresponsabilidad. </t>
  </si>
  <si>
    <t>(# jóvenes vinculados al modelo pedagógico acompañado de estímulos de corresponsabilidad / # de cupos disponibles de estímulo de corresponsabilidad) *100</t>
  </si>
  <si>
    <t>Derechos; Género; Diferencial; Poblacional</t>
  </si>
  <si>
    <t xml:space="preserve">SUMA </t>
  </si>
  <si>
    <t>2.2.4 Jóvenes de colegios distritales en nivel de inglés B1 y B+ en resultados de Pruebas Saber 11.</t>
  </si>
  <si>
    <t>Porcentaje de jóvenes de colegios oficiales con nivel de inglés B1 y B+ en resultados de pruebas saber 11.</t>
  </si>
  <si>
    <t>(Total jóvenes en nivel B1 y B+ / Total jóvenes que presentan la prueba saber) * 100</t>
  </si>
  <si>
    <t>2.3.1.  Jornadas de socialización del Acuerdo distrital 670 de 2017, para promover aportes voluntarios a través de ICA que realizan personas jurídicas para fomentar el acceso a la educación superior en el marco de la corresponsabilidad social.</t>
  </si>
  <si>
    <t>Jornadas de socialización realizadas</t>
  </si>
  <si>
    <t>Sumatoria de Jornadas de socialización realizadas del Acuerdo Distrital 670 de 2017</t>
  </si>
  <si>
    <t>2.3.2 Estrategias de promoción y divulgación de información oportuna sobre la oferta en educación superior, para el acceso a educación superior, becas, auxilios, incentivos dirigidas a los y las jóvenes.</t>
  </si>
  <si>
    <t>Estrategias de promoción y divulgación de información oportuna sobre la oferta en educación superior, para el acceso a educación superior, becas, auxilios, incentivos dirigidas a los y las jóvenes.</t>
  </si>
  <si>
    <t>Sumatoria de estrategias de divulgación y promoción realizadas</t>
  </si>
  <si>
    <t>2.4.1. Instituciones educativas con proyectos implentados sobre uso y apropiación de tecnología en los ambientes de aprendizaje.</t>
  </si>
  <si>
    <t>Número de Instituciones educativas con Proyectos  educativos implementados alusivos al uso y apropiación de tecnología en los ambientes de aprendizaje</t>
  </si>
  <si>
    <t xml:space="preserve">Sumatoria de IED con proyectos educativos alusivos al uso y apropiación de tecnología en los ambientes de aprendizaje, implementados  </t>
  </si>
  <si>
    <t>2.5.1 Instituciones educativas distritales IED con jornadas de apropiación y reconocimiento del entorno ambiental y rural de la ciudad.</t>
  </si>
  <si>
    <t>Número de Instituciones educativas distritales IED jornadas de apropiación y reconocimiento del entorno ambiental y rural de la ciudad (campamentos, salidas pedagógicas al reconocimiento del entorno rural, entre otras)</t>
  </si>
  <si>
    <t>Sumatoria Instituciones educativas distritales IED con jornadas de apropiación y reconocimiento del entorno ambiental y rural de la ciudad. (campamentos, salidas pedagógicas al reconocimiento del entorno rural, entre otras)</t>
  </si>
  <si>
    <t>2.6.1. Jornadas de trabajo con la comunidad educativa que fortalezcan la relación entre la familia y la escuela.</t>
  </si>
  <si>
    <t>número de Jornadas de socialización realizadas para contribuir al fortalecimiento de la relación entre la familia y la escuela</t>
  </si>
  <si>
    <t>Sumatoria anual de las jornadas de socialización con la comunidad educativa para contribuir al fortalecimiento de la alianza familia - escuela.</t>
  </si>
  <si>
    <t xml:space="preserve"> 2.6.2. Instituciones Educativas Distritales beneficiadas con acciones de equidad de genero y diversidad sexual. </t>
  </si>
  <si>
    <t xml:space="preserve">% de Instituciones educativas distritales IED que solicitan  acciones de equidad de genero y diversidad sexual y son beneficiadas con acciones de la politica del plan de transversalización de equidad de genero distrital </t>
  </si>
  <si>
    <t>(Sumatoria Instituciones educativas distritales IED beneficiadas con acciones de equidad de genero y diversidad sexual / Sumatoria de Instituciones educativas distritales IED que solicitan acciones de equidad de genero y diversidad sexual )*100</t>
  </si>
  <si>
    <t xml:space="preserve"> 2.7.1. Instituciones Educativas Distritales beneficiadas con estrategias ofrecidas por instituciones de educación superior y el SENA, entre otras.</t>
  </si>
  <si>
    <t>% IED que presentan interes en las estrategias de articulación con IES y SENA</t>
  </si>
  <si>
    <t>(IED que presentan interes en las estrategias de articulación con IES y SENA / IED potenciales de ser beneficiarias con las estrategias de articulación con IES y SENA)*100</t>
  </si>
  <si>
    <t>Porcentual</t>
  </si>
  <si>
    <t>2.7.2. Jornadas de gestión con Instituciones de Educación Superior en articulación con ICETEX en el marco del subsistema Distrital de Educación Superior para promover acciones de permanencia universitaria.</t>
  </si>
  <si>
    <t>Jornadas realizadas con IES y el ICETEX para promover acciones de permanencia universitaria</t>
  </si>
  <si>
    <t>Número  de jornadas realizadas con IES y el ICETEX para promover acciones de permanencia universitaria</t>
  </si>
  <si>
    <t xml:space="preserve"> 2.7.3. Sistema de Seguimiento a Egresados actualizado, con información por localidad, institución educativa y jóvenes, orientado para toda la comuniad educativa interesada.</t>
  </si>
  <si>
    <t>Sistema de Seguimiento a Egresados actualizado.</t>
  </si>
  <si>
    <t xml:space="preserve">Sistema de Seguimiento a Egresados con informaciòn correspondiente al año inemdiatamente anterior al evaluado </t>
  </si>
  <si>
    <t xml:space="preserve"> 3.1.1.Jóvenes remitidos por los programas de Empleo de la secretaria distrital de desarrollo económico</t>
  </si>
  <si>
    <t>Número de Jóvenes remitidos por los programas de Empleo de la secretaria distrital de desarrollo económico,  que cumplen con los perfiles ofertados por el mercado laboral</t>
  </si>
  <si>
    <t>Sumatoria del número de jóvenes remitidos por los programas de Empleo de la SDDE, que cumplan con los perfiles de las vacantes ofertadas  por el mercado laboral de Bogotá</t>
  </si>
  <si>
    <t xml:space="preserve">Suma </t>
  </si>
  <si>
    <t xml:space="preserve"> 3.1.2. Jóvenes formados en competencias blandas y transversales que complementen la oferta de los centros de empleo autorizados, con especial atención a la población  diferencial, en riesgo y vulnerabilidad.</t>
  </si>
  <si>
    <t>Número de Jóvenes certificados en competencias Blandas y/o transversales a través de los programas de fortalecimiento de la SDDE</t>
  </si>
  <si>
    <t>Sumatoria del número de jovenes certificados en competencias blandas y/o transversales a traves de los programas de fortalecimiento de la SDDE</t>
  </si>
  <si>
    <t>3.1.3. Jóvenes que participan en programas de cierres de brechas de la Secretaría Distrtal  de Desarrollo Económico</t>
  </si>
  <si>
    <t xml:space="preserve"> Número de jóvenes registrados en programas de cierres de brechas de la SDDE</t>
  </si>
  <si>
    <t>Sumatoria de jovenes registrados en  los programas de cierre de brechas de la SDDE</t>
  </si>
  <si>
    <t>3.2.1. Emprendimientos/unidadesproductivas/empresas de jóvenes fortalecidas a través de la atención y articulación de ofertas institucionales desde la etapa de ideación hasta la etapa de consolidación empresarial.</t>
  </si>
  <si>
    <t>Número de Emprendimientos/unidadesproductivas/empresas atendidas a través de la articulación de ofertas institucionales y que realizan toda la ruta de emprendimiento de la Secretaría de Desarrollo Económico</t>
  </si>
  <si>
    <t>Sumatoria del número de Emprendimientos/unidades productivas/empresas de jóvenes  atendidas a través de la articulación de ofertas institucionales, que realizan toda la ruta de emprendimiento</t>
  </si>
  <si>
    <t xml:space="preserve"> 3.2.2.  Jóvenes participantes en talleres de formación  que permitan desarrollar y fortalecer habilidades emprendedoras a través de metodologías innovadoras. </t>
  </si>
  <si>
    <t>Número de Jóvenes que han participado en los talleres periódicos y continuos para fortalecer habilidades emprendedoras ofertados por la SDDE con presencia en el territorio</t>
  </si>
  <si>
    <t>Sumatoria del número de  jóvenes que han participado en los talleres periódicos y continuos para fortalecer habilidades emprendedoras ofertados por la SDDE con presencia en el territorio</t>
  </si>
  <si>
    <t xml:space="preserve"> 3.2.3. Jóvenes participantes en talleres de formación en planeación y educación financiera.</t>
  </si>
  <si>
    <t>Número de Jóvenes participantes en los talleres de formación en educación financiera liderados o apoyados por la SDDE</t>
  </si>
  <si>
    <t>Sumatoria del número de jóvenes que participan de los talleres de formación y educación financiera liderados o apoyados pro SDDE</t>
  </si>
  <si>
    <t>3.2.4.  Jóvenes participantes en ferias a nivel local y distrital, que permitan la articulación con modelos y procesos para fortalecer emprendimientos como las industrias creativas y clúster culturales de las y los jóvenes.</t>
  </si>
  <si>
    <t>Número de jóvenes que participan en las ferias de negocios de industrias creativas</t>
  </si>
  <si>
    <t>Sumatoria del numero de jóvenes que participaron en las ferias realizadas por la SDDE para el Clúster de Industrias Creativas</t>
  </si>
  <si>
    <t xml:space="preserve"> 3.2.5. Unidades productivas de jovenes  que logran financiamiento a través de productos liderados o apoyados por la Secretaría Distrital de Desarrollo Económico</t>
  </si>
  <si>
    <t>Número de unidades productivas de los jóvenes que logran financiamiento, a través de productos liderados o apoyados por la SDDE</t>
  </si>
  <si>
    <t>Sumatoria de unidades productivas de los jóvenes que logran financiamiento, a través de productos liderados o apoyados por la SDDE</t>
  </si>
  <si>
    <t xml:space="preserve">3.2.6.  Organizaciones, colectivos o jóvenes emprendedores atendidos en  programas de emprendimiento, talleres de formación y fortalecimiento </t>
  </si>
  <si>
    <t>Número de Emprendimientos, unidades productivas,empresas atendidas o colectivos de jóvenes a través de la oferta institucional enfocada en jóvenes</t>
  </si>
  <si>
    <t>Sumatoria del número de a organizaciones, colectivos o jóvenes atendidos en el marco de los programas de Emprendimiento, Talleres de formación y fortalecimiento</t>
  </si>
  <si>
    <t xml:space="preserve">4.1.1.  Programas de salud para jóvenes,  con énfasis en salud sexual y reproductiva  y salud mental  en la red de instituciones prestadores de servicios de salud  (IPS) de las Entidades Administradoras de Planes de Beneficios (EAPB) que cuentan con afiliados de este grupo poblaciónal en la  Ciudad de Bogotá </t>
  </si>
  <si>
    <t>Porcentaje  de EAPB que cuentan con programas de salud para jóvenes de Bogotá</t>
  </si>
  <si>
    <r>
      <rPr>
        <b/>
        <sz val="11"/>
        <rFont val="Arial"/>
        <family val="2"/>
      </rPr>
      <t xml:space="preserve"> </t>
    </r>
    <r>
      <rPr>
        <sz val="11"/>
        <rFont val="Arial"/>
        <family val="2"/>
      </rPr>
      <t>(Número de EAPB que cuentan con  Programas de salud para jóvenes 
/ Total de EAPB )
x 100</t>
    </r>
  </si>
  <si>
    <t xml:space="preserve">Si </t>
  </si>
  <si>
    <t>4.1.2.  Implementación de la guía  metodológica para el abordaje humanizado con enfoque diferencial en  la atención  en salud de los jóvenes y sus familias</t>
  </si>
  <si>
    <t xml:space="preserve">Porcentaje de servicios de salud prestados por la EAPB con el enfoque de la guía metodológica a jóvenes </t>
  </si>
  <si>
    <r>
      <rPr>
        <b/>
        <sz val="11"/>
        <rFont val="Arial"/>
        <family val="2"/>
      </rPr>
      <t xml:space="preserve"> (</t>
    </r>
    <r>
      <rPr>
        <sz val="11"/>
        <rFont val="Arial"/>
        <family val="2"/>
      </rPr>
      <t>Número de EAPB que prestan   servicios de salud con el enfoque de la guía metodológica  
/</t>
    </r>
    <r>
      <rPr>
        <b/>
        <sz val="11"/>
        <rFont val="Arial"/>
        <family val="2"/>
      </rPr>
      <t xml:space="preserve"> </t>
    </r>
    <r>
      <rPr>
        <sz val="11"/>
        <rFont val="Arial"/>
        <family val="2"/>
      </rPr>
      <t>Número Total de  EAPB)</t>
    </r>
    <r>
      <rPr>
        <b/>
        <sz val="11"/>
        <rFont val="Arial"/>
        <family val="2"/>
      </rPr>
      <t xml:space="preserve"> </t>
    </r>
    <r>
      <rPr>
        <sz val="11"/>
        <rFont val="Arial"/>
        <family val="2"/>
      </rPr>
      <t>x 100</t>
    </r>
  </si>
  <si>
    <t>4.1.3. Procesos de participación, organización y movilización  juvenil en salud</t>
  </si>
  <si>
    <t>Número de jóvenes que participan en los procesos de participación, organización y movilización juvenil en salud.</t>
  </si>
  <si>
    <t>Sumatoria de jóvenes que participan en los procesos de participación, organización y movilización juvenil en salud.</t>
  </si>
  <si>
    <t>4.1.4 Instituciones  del Sistema de Responsabilidad Penal Adolescente (SRPA) con  acciones permanentes y continuas del Plan de Intervenciones Colectivas (PIC).</t>
  </si>
  <si>
    <t>Porcentaje de instituciones del SRPA con acciones permanentes y continuas del PIC.</t>
  </si>
  <si>
    <r>
      <rPr>
        <b/>
        <sz val="11"/>
        <rFont val="Arial"/>
        <family val="2"/>
      </rPr>
      <t>(</t>
    </r>
    <r>
      <rPr>
        <sz val="11"/>
        <rFont val="Arial"/>
        <family val="2"/>
      </rPr>
      <t xml:space="preserve">Número de  instituciones del SRPA con acciones permanentes y continuas del PIC / 
</t>
    </r>
    <r>
      <rPr>
        <b/>
        <sz val="11"/>
        <rFont val="Arial"/>
        <family val="2"/>
      </rPr>
      <t xml:space="preserve">  </t>
    </r>
    <r>
      <rPr>
        <sz val="11"/>
        <rFont val="Arial"/>
        <family val="2"/>
      </rPr>
      <t xml:space="preserve">Número Total de instituciones del SPRA )
</t>
    </r>
    <r>
      <rPr>
        <b/>
        <sz val="11"/>
        <rFont val="Arial"/>
        <family val="2"/>
      </rPr>
      <t xml:space="preserve"> </t>
    </r>
    <r>
      <rPr>
        <sz val="11"/>
        <rFont val="Arial"/>
        <family val="2"/>
      </rPr>
      <t>x 100</t>
    </r>
  </si>
  <si>
    <t>Derechos humanos</t>
  </si>
  <si>
    <t xml:space="preserve"> 4.1.5 Centros penitenciarios con  acciones permanentes y continuas del Plan de Intervenciones Colectivas (PIC) para jóvenes de 18 a 28 años, con especial énfasis en el consumo de sustancias psicoactivas, salud sexual y reproductiva y salud mental .</t>
  </si>
  <si>
    <t>Porcentaje de centros penitenciarios con acciones permanentes y continuas del PIC para jóvenes de 18 a 28 años,   con especial enfasis en el consumo de sustancias psicoactivas, salud sexual y reproductiva y salud mental.</t>
  </si>
  <si>
    <t>( Número de centros  penitenciarios con acciones permanentes y continuas del PIC para jóvenes de 18 a 28 años,   con especial enfasis en el consumo de sustancias psicoactivas, salud sexual y reproductiva y salud mental.
/  Número Total de centros penitenciarios )
 x 100</t>
  </si>
  <si>
    <t>4.1.6 Unidades de protección integral (UPI) del IDIPRON con acciones permanentes y continuas del Plan de Intervenciones Colectivas (PIC) por parte de la Secretaría Distrital de Salud, con especial énfasis en el consumo de sustancias psicoactivas, salud sexual y reproductiva y salud mental .</t>
  </si>
  <si>
    <t xml:space="preserve">Porcentaje de UPIs del IDIPRON con acciones permanentes y continuas del PIC. </t>
  </si>
  <si>
    <t>( Número de UPIs del IDIPRON con acciones permanentes y continuas del PIC / Número Total de instituciones UPIs del IDIPRON) x 100</t>
  </si>
  <si>
    <t>4.2.1 Plataforma de interacción digital para la promoción, prevención y gestión del riesgo en salud mental.</t>
  </si>
  <si>
    <t>Número de visitantes que accedieron a la plataforma virtual  de interacción digital para la promoción, prevención y gestión del riesgo en salud mental.</t>
  </si>
  <si>
    <t xml:space="preserve">Sumatoria de visitantes que accedieron a la plataforma virtual </t>
  </si>
  <si>
    <t xml:space="preserve">4.2.2 . Estrategia de fortalecimiento de capacidades  para el desarrollo de habilidades de liderazgo, en temas prioritarios en salud  pública dirigida a jóvenes  de 14 a 28 años en el espacio público en las 20 localidades del distrito.
</t>
  </si>
  <si>
    <t xml:space="preserve">Porcentaje de implementación de la estrategia de fortalecimiento de capacidades para el desarrollo de habilidades de liderazgo en temas prioritarios de salud pública en jóvenes de bogotá </t>
  </si>
  <si>
    <t>(Número de localidades implementado la estrategia de fortalecimiento de capacidades para el desarrollo de habilidades de liderazgo en temas de salud pública en jóvenes / Número Total de localidades) x 100</t>
  </si>
  <si>
    <t xml:space="preserve">4.2.3  Estrategia de grupos de lideres escolares para la comunicación en salud implementada progresivamente en todos los colegios del Distrito Capital para la población joven de 14 a 18 años.
</t>
  </si>
  <si>
    <t xml:space="preserve">Porcentaje de implementación de estrategia de grupos de lideres escolares para la comunicación en salud en los colegios del Distrito Capital para la población joven de 14 a 18 años.
</t>
  </si>
  <si>
    <t>(Número de colegios del Distrito Capital implementando la estrategia de grupos líderes escolares para la comunicación en salud / Número Total colegios del Distrito Capital)x 100</t>
  </si>
  <si>
    <t>4.2.4  Estrategia itinerante de promoción de la salud y gestión integral del riesgo dirigida a jóvenes de 14 a 28 años implementados en todas las localidades de forma progresiva .</t>
  </si>
  <si>
    <t>Porcentaje de jóvenes atendidos en puntos de promoción de la salud y gestión integral del riesgo de Bogotá.</t>
  </si>
  <si>
    <t>(Número  de jóvenes atendidos en puntos de promoción de la salud y gestión integral del riesgo/ Jóvenes proyectados para la atención) x 100</t>
  </si>
  <si>
    <t>4.3.1 . Modelo intersectorial  de prevención del consumo de sustancias psicoactivas de manera progresiva en 10  localidades del Distrito Capital.</t>
  </si>
  <si>
    <t xml:space="preserve">Porcentaje de localidades  con  implementación del Modelo Intersectorial  dirigido a la prevención del consumo de sustancias psicoactivas en jóvenes.  </t>
  </si>
  <si>
    <r>
      <t>(Número de localidades ejecutando el Modelo Intersectorial
/</t>
    </r>
    <r>
      <rPr>
        <b/>
        <sz val="11"/>
        <color theme="1"/>
        <rFont val="Arial"/>
        <family val="2"/>
      </rPr>
      <t xml:space="preserve">  </t>
    </r>
    <r>
      <rPr>
        <sz val="11"/>
        <color theme="1"/>
        <rFont val="Arial"/>
        <family val="2"/>
      </rPr>
      <t xml:space="preserve">Número Total de localidades previstas para implementar el Modelo Intersectorial)
</t>
    </r>
    <r>
      <rPr>
        <b/>
        <sz val="11"/>
        <color theme="1"/>
        <rFont val="Arial"/>
        <family val="2"/>
      </rPr>
      <t xml:space="preserve"> </t>
    </r>
    <r>
      <rPr>
        <sz val="11"/>
        <color theme="1"/>
        <rFont val="Arial"/>
        <family val="2"/>
      </rPr>
      <t>x 100</t>
    </r>
  </si>
  <si>
    <t xml:space="preserve"> 4.3.2 Vinculación integral al modelo pedagógico de atención a jóvenes con alto grado de emergencia social, que presenten consumo problemático de SPA.</t>
  </si>
  <si>
    <t>Número de jóvenes en alto grado de emergencia social con consumo problemático vinculados a la estrategia de mitigación de IDIPRON</t>
  </si>
  <si>
    <t xml:space="preserve">Sumatoria de jóvenes en alto grado de emergencia social vinculados a la estrategia de mitigación </t>
  </si>
  <si>
    <t>Derechos; Género; Diferencial; poblacional</t>
  </si>
  <si>
    <r>
      <t>4.3.3 Plataforma de orientación y prevención para el consumo de sustancias psicoactivas</t>
    </r>
    <r>
      <rPr>
        <sz val="11"/>
        <rFont val="Arial Narrow"/>
        <family val="2"/>
      </rPr>
      <t xml:space="preserve"> consultada</t>
    </r>
  </si>
  <si>
    <t>Número de visitantes que accedieron a la plataforma virtual   Piensalo.co</t>
  </si>
  <si>
    <t>4.4.1. Programa de prevención y atención de la maternidad y paternidad temprana con acciones fortalecidas en las localidades con mayores tasas de fecundidad en mujeres jóvenes.</t>
  </si>
  <si>
    <t>Porcentaje de acciones cumplidas por los sectores que hacen parte del programa de promoción de derechos sexuales, reproductivos y de la maternidad y paternidad temprana al año</t>
  </si>
  <si>
    <t>(Número de acciones cumplidas al año/Número de acciones programadas al año)*100</t>
  </si>
  <si>
    <t>poblacional/genero</t>
  </si>
  <si>
    <t>4.5.1. Jornadas de promoción de la salud sexual y reproductiva dirigida a jóvenes de 14 a 28 años desarrolladas en Bogotá D.C.</t>
  </si>
  <si>
    <t>Porcentaje de  jornadas desarrolladas de promoción de la salud sexual y reproductiva en Bogotá</t>
  </si>
  <si>
    <t>(Número  de localidades con jornadas desarrolladas de promoción de la salud sexual y reproductiva  / Número total de localidades) x 100</t>
  </si>
  <si>
    <t xml:space="preserve">4.5.2.  Plataforma de interacción digital para la promoción, prevención y gestión del riesgo en salud sexual y reproductiva para la población joven Sexperto visitada </t>
  </si>
  <si>
    <t xml:space="preserve">Número de visitantes que accedieron a la plataforma virtual sexperto </t>
  </si>
  <si>
    <t xml:space="preserve">Sumatoria de visitantes que accedieron a la plataforma virtual sexperto </t>
  </si>
  <si>
    <t xml:space="preserve">5.1.1 Estrategias comunicativas para difusión, información y socialización del portafolio, la oferta y contenidos culturales, recreativos , deportivos y de las iniciativas juveniles realizadas </t>
  </si>
  <si>
    <t>Número de estrategias comunicativas  para difusión, información y socialización de la oferta y contenidos culturales, recreativos, deportivos realizadas</t>
  </si>
  <si>
    <t>Sumatoria de estrategias comunicativas realizadas para difusión, información y socialización de la oferta y contenidos culturales, recreativos, deportivos realizadas</t>
  </si>
  <si>
    <t>SUMA</t>
  </si>
  <si>
    <t>5.1.2 Jóvenes atendidos con el programa de apoyo profesionalización de artistas jóvenes.</t>
  </si>
  <si>
    <t xml:space="preserve">Número de  Jóvenes atendidos en el  Programa de apoyo profesionalización de artistas. </t>
  </si>
  <si>
    <t xml:space="preserve">Sumatoria de  Jóvenes atendidos en el  Programa de apoyo profesionalización de artistas. </t>
  </si>
  <si>
    <t>CONSTANTE</t>
  </si>
  <si>
    <t>5.1.3 Estimulos y apoyos otorgados a jóvenes artístas  que fortalezcan y promueva sus procesos de creacion artística, las diferentes prácticas y  sus expresiones creativas en las localidades.</t>
  </si>
  <si>
    <t>Número de estimulos y apoyos otorgados a inciativas juveniles artísticas</t>
  </si>
  <si>
    <t>Sumatoria de estimulos y apoyos otorgados a iniciativas juveniles artísticas</t>
  </si>
  <si>
    <t xml:space="preserve">5.1.4 Jóvenes atendidos en programas y contenidos de formación en apreciación de las artes y la cultura,  disciplinas  artistícas, patrimoniales, deportivas, recreativas y actividad física, articulados al modelo pedagógico en los niveles de educación preescolar, básica y media. </t>
  </si>
  <si>
    <t xml:space="preserve">Número de jóvenes atendidos en procesos de apreciación de las artes y la cultura,  disciplinas  artistícas, deportivas, recreativas y actividad física. </t>
  </si>
  <si>
    <t>Sumatoria de jóvenes atendidos.</t>
  </si>
  <si>
    <t xml:space="preserve">5.1.5. Jóvenes atendidos en programas de  formación y apreciación artística, cultural, patrimonial  por fuera de los programas del sistema escolar. </t>
  </si>
  <si>
    <t xml:space="preserve">Número de jóvenes atendidos en apreciación artística, cultural, patrimonial, recreativa, deportiva y de actividad física por fuera de los programas sistema escolar. </t>
  </si>
  <si>
    <t>Sumatoria de jóvenes atendidos en apreciación artística, cultural, patrimonial, recreativa, deportiva y de actividad física por fuera de los programas sistema escolar</t>
  </si>
  <si>
    <t>5.1.6. Jóvenes  vinculados a programas que fortalezcan y promuevan los procesos de creación artística por parte de colectivos y jóvenes entre las diferentes prácticas y expresiones de la Orquesta Filarmónica de Bogotá.</t>
  </si>
  <si>
    <t>Número de  jóvenes que conforman las orquestas juveniles de Bogotá</t>
  </si>
  <si>
    <t>Sumatoria de jóvenes que conforman las orquestas juveniles de Bogotá</t>
  </si>
  <si>
    <t xml:space="preserve">5.2.1. Actividades artísticas, culturales,  y patrimoniales recreativas y deportivas focalizadas para la población joven realizadas. </t>
  </si>
  <si>
    <t>Número de  actividades artísticas, culturales,  patrimoniales, recreativas y deportivas focalizadas para la población joven realizadas.</t>
  </si>
  <si>
    <t>Sumatoria de actividades  artísticas, culturales,  patrimoniales, recreativas y deportivas focalizadas para la población joven realizadas.</t>
  </si>
  <si>
    <t xml:space="preserve">5.2.2 Espacios interetnicos e intergeneraional de intercambio de saberes con jóvenes desde la cosmovisión propia de los grupos étnicos implementados </t>
  </si>
  <si>
    <t xml:space="preserve">Número de espacios interetnicos e intergeneraional de intercambio de saberes con jóvenes desde la cosmovisión propia de los grupos etnicos implementados </t>
  </si>
  <si>
    <t xml:space="preserve">Sumatoria de espacios interetnicos e intergeneraional de intercambio de saberes con jóvenes desde la cosmovisión propia de los grupos etnicos implementados </t>
  </si>
  <si>
    <t>poblacional /diferencial</t>
  </si>
  <si>
    <t xml:space="preserve">5.3.1.  Acciones para el fomento de la lectura crítica y escritura realizadas al aire libre, bibliotecas,  equipamientos comunitarios públicos y privados y espacios no convencionales dirigido a jóvenes </t>
  </si>
  <si>
    <t xml:space="preserve">Número de actividades  para el fomento de la lectura crítica y escritura realizadas, al aire libre, bibliotecas,  equipamientos comunitarios públicos y privados y espacios no convencionales dirigido a jóvenes </t>
  </si>
  <si>
    <t xml:space="preserve">Sumatoria de actividades para el fomento de la lectura crítica y escritura realizadas, al aire libre, bibliotecas,  equipamientos comunitarios públicos y privados y espacios no convencionales dirigido a jóvenes </t>
  </si>
  <si>
    <t>5.4.1 Jóvenes vinculados a jornadas recreativas, deportivas, en los parques y escenarios de las localidades, que promuevan el goce del tiempo libre, la apropiación de hábitos saludables y el cuidado del ambiente, con enfoques de género, diferencial y poblacional.</t>
  </si>
  <si>
    <t>Número de  jóvenes que participan en las jornadas recreativas, deportivas y formación, en los parques y escenarios de las localidades</t>
  </si>
  <si>
    <t>Sumatoria de jóvenes que participan en las jornadas recreativas, deportivas y formación, en los parques y escenarios de las localidades</t>
  </si>
  <si>
    <t xml:space="preserve">5.5.1 Jóvenes vinculados a procesos de formación deportiva en los barrios, con el apoyo del gobierno distrital y la empresa privada, con especial atención de jóvenes de las poblaciones diferenciales, en condiciones de riesgo y vulnerabilidad.  </t>
  </si>
  <si>
    <t>Número de jóvenes vinculados a  procesos de formación deportiva en los barrios</t>
  </si>
  <si>
    <t>Sumatoria de jóvenes vinculados a procesos de formación deprotiva en los barrios</t>
  </si>
  <si>
    <t xml:space="preserve">6.1.2. Jóvenes atendidos en la estrategia de prevención del delito juvenil  </t>
  </si>
  <si>
    <t>Número de jóvenes atendidos por la estrategia de prevención del delito juvenil</t>
  </si>
  <si>
    <t>Sumatoria de jóvenes atendidos en la estrategia de Prevención de la Violencia Juvenil</t>
  </si>
  <si>
    <t>6.1.3. Personal policial adscrito a la MEBOG formados en el programa de fortalecimiento a entidades de seguridad</t>
  </si>
  <si>
    <t>Porcentaje de pie de fuerza formado en el programa de fortalecimiento a entidades de seguridad</t>
  </si>
  <si>
    <t>(Número de policias formados en el programa de fortalecimiento a entidades de seguridad / Total de policias activos del pie de fuerza en la ciudad)*100</t>
  </si>
  <si>
    <t xml:space="preserve">6.1.4. Jóvenes de los sectores LGTBI atendidos con la Ruta de atención y prevención </t>
  </si>
  <si>
    <t>Porcentaje de jóvenes atendidos de los sectores LGBTI víctimas violencia por identidad de genero u orientación sexual atendidos</t>
  </si>
  <si>
    <t>(número de jóvenes atendidos/jóvenes que demandan atención)*100</t>
  </si>
  <si>
    <t>Poblacional/diferencial</t>
  </si>
  <si>
    <t>6.2.1. Actividades del plan de acción del programa de entornos protectores implementadas</t>
  </si>
  <si>
    <t>Porcentaje de avance en la ejecución de los planes de accion formulados en el Programa de Entornos Protectores</t>
  </si>
  <si>
    <t>(Sumatoria de Actividades implementadas en el periodo en entornos protectores/ sumatoria de Actividades programadas en el periodo)*100%</t>
  </si>
  <si>
    <t>Territorial-poblacional</t>
  </si>
  <si>
    <t>6.2.2. Adolescentes y jóvenes atendidos integralmente en procesos pedagogicos a partir de su vinculación al Sistema de Responsabilidad Penal Adolescente, SRPA, y hasta la fase de posegreso, basado en el desarrollo de habilidades socioemocionales, enfoque diferencial y justicia juvenil restaurativa, con la participación y apoyo de sus familias.</t>
  </si>
  <si>
    <t>Número de adolescentes y jóvenes vinculados al SRPA y hasta la fase de postegreso, atendidos integralmente en programas pedagógicos.</t>
  </si>
  <si>
    <t>Sumatoria de adolescentes y jóvenes vinculados al SRPA y hasta la fase de postegreso, atendidos integralmente en programas pedagógicos.</t>
  </si>
  <si>
    <t>Poblacional; Género,  Diferencial</t>
  </si>
  <si>
    <t>6.2.3. Unidades de atención territorial del programa de Justicia Juvenil Restaurativa implementadas</t>
  </si>
  <si>
    <t>Número de Unidades del programa Distrital de Justicia Juvenil Restaurativa (fijas o móviles), en operación, para la atención de adolescentes y  jóvenes del SRPA durante el proceso judicial y en fase de post egreso implementadas</t>
  </si>
  <si>
    <t>Sumatoria de unidades de operación, del programa Distrital de Justicia Juvenil Restaurativa (fijas o móviles), para la atención de adolescentes y  jóvenes del SRPA durante el proceso judicial y en fase de post egreso implementadas</t>
  </si>
  <si>
    <t xml:space="preserve">6.3.1. Jóvenes que participan de la Estrategia de prevención de violencia intrafamiliar. </t>
  </si>
  <si>
    <t xml:space="preserve">Número de jóvenes que participaron en la estrategia de prevención de violencia intrafamiliar. </t>
  </si>
  <si>
    <t xml:space="preserve">sumatoria de jóvenes que participaron en la estrategia de prevención </t>
  </si>
  <si>
    <t>Poblacional; Género;  Diferencial</t>
  </si>
  <si>
    <t>6.4.1. Jóvenes   (18 a 29 años) víctimas del delito de trata de personas atendidos a través la Ruta Distrital Intersectorial.</t>
  </si>
  <si>
    <t>Porcentaje de atención de jóvenes víctimas del delito de trata de personas con la ruta de atenciones</t>
  </si>
  <si>
    <t>(número de jóvenes atendidos/número jóvenes que demandan atención)*100</t>
  </si>
  <si>
    <t>derechos humanos</t>
  </si>
  <si>
    <t>6.5.1. Jóvenes atendidos con la ruta de atención, prevención y protección ante amenazas y/o vulneración de derechos  a líderes y  lideresas juveniles, defensores de derechos humanos.</t>
  </si>
  <si>
    <t>Porcentaje de jóvenes atendidos  líderes/as y defensores/as de derechos humanos que demanden medidas de prevención o protección para garantizar sus derechos a la vida, libertad, integridad y seguridad</t>
  </si>
  <si>
    <t>(Número de fases diseñadas del modulo/número de fases programadas del modulo)*100</t>
  </si>
  <si>
    <t>poblacional-derechos humanos</t>
  </si>
  <si>
    <t xml:space="preserve">6.6.1. Jóvenes y adolescentes formados como nuevos Actores de Justicia Comunitaria (AJC) en resolución pacífica de conflictos y rutas de acceso a la justicia.
</t>
  </si>
  <si>
    <t>Número de jóvenes y adolescentes formados como nuevos Actores de Justicia Comunitaria (AJC)</t>
  </si>
  <si>
    <t>Sumatoria de Jóvenes y Adolescentes Actores de Justicia Comunitaria formados en temas de resolución pacífica de conflictos y rutas de acceso a la justicia.</t>
  </si>
  <si>
    <t>Poblacional; Género, Diferencial</t>
  </si>
  <si>
    <t>6.6.2 Jóvenes y Adolescentes Actores de Justicia Comunitaria vinculados en los Puntos de Atención Comunitaria (PAC) habilitados para el acceso a la Justicia en la ciudad.</t>
  </si>
  <si>
    <t>Número de Jóvenes vinculados a los Puntos de Atención Comunitaria (PAC)</t>
  </si>
  <si>
    <t>Sumatoria de jóvenes vinculados a los Puntos de Atención Comunitaria (PAC) habilitados.</t>
  </si>
  <si>
    <t>6.6.3. Jornadas de mediación y prevención del escalamiento de conflictos, focalizadas en el territorio, entre grupos juveniles en discordia ó con sus familias y comunidades, cuando se han generado dinámicas de violencia o daños.</t>
  </si>
  <si>
    <t>Número de jornadas de mediación y prevención de conflictos realizados</t>
  </si>
  <si>
    <t>Sumatoria de jornadas de mediación y prevención de conflictos realizadas en los territorios priorizados para intervención realizados</t>
  </si>
  <si>
    <r>
      <t>6.6.4.</t>
    </r>
    <r>
      <rPr>
        <b/>
        <sz val="10"/>
        <rFont val="Calibri"/>
        <family val="2"/>
        <scheme val="minor"/>
      </rPr>
      <t xml:space="preserve"> </t>
    </r>
    <r>
      <rPr>
        <sz val="10"/>
        <rFont val="Calibri"/>
        <family val="2"/>
        <scheme val="minor"/>
      </rPr>
      <t>Pactos de convivencia con jóvenes vinculados a actividades deportivas y/o artísticas y/o sociales y/o ambientales focalizadas en el territorio que permitan el diálogo e inclusión social que generen</t>
    </r>
  </si>
  <si>
    <t xml:space="preserve">Porcentaje de Pactos de Convivencia realizados con jóvenes para la prevención de conflictos </t>
  </si>
  <si>
    <t>(Sumatoria de pactos de convivencia realizados con jóvenes para la prevención de conflictos/Sumatoria de pactos de convivencia programados con jóvenes para la prevención de conflictos)*100</t>
  </si>
  <si>
    <t>poblacional/derechos humanos</t>
  </si>
  <si>
    <r>
      <rPr>
        <sz val="10"/>
        <rFont val="Calibri"/>
        <family val="2"/>
        <scheme val="minor"/>
      </rPr>
      <t xml:space="preserve">6.7.1 Acciones culturales y pedagógicas en torno a memoria, paz y reconciliación para los y las jóvenes del distrito capital implementadas </t>
    </r>
    <r>
      <rPr>
        <b/>
        <sz val="10"/>
        <rFont val="Calibri"/>
        <family val="2"/>
        <scheme val="minor"/>
      </rPr>
      <t xml:space="preserve">
</t>
    </r>
    <r>
      <rPr>
        <b/>
        <sz val="9"/>
        <rFont val="Calibri"/>
        <family val="2"/>
        <scheme val="minor"/>
      </rPr>
      <t xml:space="preserve">
</t>
    </r>
  </si>
  <si>
    <t>Número de acciones culturales y pedagógicas, en torno a la memoria, la paz y la reconciliación, dirigidas a los y las jóvenes, y colectivos de jóvenes del Distrito Capital implementadas</t>
  </si>
  <si>
    <t>Sumatoria de acciones culturales y pedagógicas, en torno a la memoria, la paz y la reconciliación, dirigidas a los y las jóvenes, y colectivos de jóvenes del Distrito Capital implementadas</t>
  </si>
  <si>
    <t>6.7.2 Jóvenes, y colectivos de jóvenes que participan en el plan de recorridos guiados y montajes expositivos realizados en el Centro Memoria, Paz y Reconciliación - CMPR.</t>
  </si>
  <si>
    <t>Número de jóvenes que asistieron a los recorridos  guiados, donde se realizaron acciones relacionadas con a la comprensión de los procesos y dinámicas del conflicto armado en Bogotá y los retos que plantea la construcción de paz y reconciliación</t>
  </si>
  <si>
    <t>Sumatoria de jóvenes que asistieron a los recorridos  guiados, donde se realizaron acciones relacionadas con a la comprensión de los procesos y dinámicas del conflicto armado en Bogotá y los retos que plantea la construcción de paz y reconciliación</t>
  </si>
  <si>
    <t>6.7.3. Acciones, procesos o escenarios organizativos que contribuyan a la reconciliación en territorio, construidos y desarrollados por los y las jóvenes representantes de las mesas  de participación efectiva de victimas (MPEFV)</t>
  </si>
  <si>
    <t>Número de acciones, procesos o escenarios organizativos que contribuyan a la reconciliación en territorio, construidos y desarrollados por los y las jóvenes representantes de las mesas  de participación efectiva de victimas (MPEFV)</t>
  </si>
  <si>
    <t>Sumatoria de acciones, procesos o escenarios organizativos que contribuyan a la reconciliación en territorio, construidos y desarrollados por los y las jóvenes representantes de las mesas  de participación efectiva de victimas (MPEFV).</t>
  </si>
  <si>
    <t>6.8.1 Jóvenes que egresan del Sistema Penitenciario y Carcelario SPC vinculados al programa de atención que incluya oportunidades para el desarrollo integral.</t>
  </si>
  <si>
    <t xml:space="preserve">Número de jóvenes egresados del Sistema Penal Carcelario vinculados al programa de atención </t>
  </si>
  <si>
    <t>Sumatoria de jóvenes egresados del SPC vinculados al programa de atención</t>
  </si>
  <si>
    <t>Poblacional; Género,Diferencial</t>
  </si>
  <si>
    <t>7.1.1. Jóvenes que participan en actividades de  Educación ambiental  de concientización, sensibilización y formación en cuidado y gestión ambiental.</t>
  </si>
  <si>
    <t>Número de Jóvenes participantes en actividades de educación ambiental de concientización, sensibilización y formación en cuidado y gestión ambiental.</t>
  </si>
  <si>
    <t>Sumatoria de jóvenes participantes en actividades de educación ambiental de concientización, sensibilización y formación en cuidado y gestión ambiental.</t>
  </si>
  <si>
    <t>enfoque ambiental y poblacional</t>
  </si>
  <si>
    <t>suma</t>
  </si>
  <si>
    <t>7.1.2. Jóvenes que participanen el espacio digital dispuesto en la página web de la Secretaría Distrital de Ambiente.</t>
  </si>
  <si>
    <t xml:space="preserve">Número de Jóvenes que interactuan en el espacio digital dispuesto en la página web de la Secretaría Distrital de Ambiente </t>
  </si>
  <si>
    <t>Sumatoria de jóvenes que interactuan  en el espacio digital dispuesto en la página web de la Secretaría Distrital de Ambiente</t>
  </si>
  <si>
    <t xml:space="preserve"> 7.1.3.Jóvenes que participan en estrategias  de educación ambiental certificadas, dirigidas a jóvenes, sobre biodiversidad, cambio climático, gestión del riesgo, manejo integral de residuos sólidos, agua y estructura ecológica principal. </t>
  </si>
  <si>
    <t xml:space="preserve">Número de Jóvenes que participan en estrategias  de educación ambiental certificadas, dirigidas a jóvenes, sobre biodiversidad, cambio climático, gestión del riesgo, manejo integral de residuos sólidos, agua y estructura ecológica principal. </t>
  </si>
  <si>
    <t xml:space="preserve">Sumatoria de jóvenes que participan  en estrategias  de educación ambiental certificadas sobre biodiversidad, cambio climático, gestión del riesgo, manejo integral de residuos sólidos, agua y estructura ecológica principal. </t>
  </si>
  <si>
    <t xml:space="preserve">7.2.1. Iniciativas juveniles  apoyadas para la protección y bienestar animal que fomente el conocimiento, la participación y la movilización social. </t>
  </si>
  <si>
    <t>Porcentaje de iniciativas juveniles por la Pyba apoyadas por el Instituto de Protección y Bienestar Animal</t>
  </si>
  <si>
    <t>(# de iniciativas juveniles por la pyba apoyadas por el IDPYBA/# de iniciativas juveniles aprobadas para ser apoyadas por el IDPYBA)*100</t>
  </si>
  <si>
    <t>Poblacional
Territorial</t>
  </si>
  <si>
    <t xml:space="preserve">7.3.1. Campañas ralizadas a los jóvenes para que accedan a la oferta nacional y distrital de vivienda (subsidio y mejoramiento de vivienda). </t>
  </si>
  <si>
    <t>Número de campañas para acceso y mejoramiento de vivienda realizadas</t>
  </si>
  <si>
    <t>Sumatoria  de campañas para acceso y mejoramiento a vivienda realizadas</t>
  </si>
  <si>
    <t xml:space="preserve"> 7.3.2. Iniciativas de innovación social apoyadas para el mejoramiento del Hábitat presentadas por jóvenes.</t>
  </si>
  <si>
    <t xml:space="preserve">Número de iniciativas de innovación social apoyadas </t>
  </si>
  <si>
    <t>Sumatoria de iniciativas de innovación apoyadas</t>
  </si>
  <si>
    <t xml:space="preserve">7.4.1. Acciones de promoción del uso de la bicicleta realizadas como medio de transporte sostenible para incentivar el encuentro y disfrute de los jóvenes en el espacio público </t>
  </si>
  <si>
    <t>Porcentaje de acciones atendidas para la promoción del uso de la bicicleta, solicitadas por organizaciones y/o colectivos de ciclistas s jóvenes, entidades públicas y privadas que atiendan jóvenes</t>
  </si>
  <si>
    <t>Número de acciones atendidas para la promoción del uso de la bicicleta / Número de acciones solicitadas para la promocion del uso de la bicicleta</t>
  </si>
  <si>
    <t>7.4.2. Promoción del uso de modos de transporte sostenible para que las universidades faciliten, incentiven y reconozcan a sus estudiantes por usar la bicicleta, caminar y utilizar el transporte público.</t>
  </si>
  <si>
    <t>Porcentaje de universidades e instituciones de educación superior vinculadas a procesos de promoción de modos de transporte sostenible</t>
  </si>
  <si>
    <t>Número de universidades e instituciones de educación superior vinculadas a procesos de promoción de modos de transporte sostenible / Número de universidades e instituciones de educación superior con sede en Bogotá</t>
  </si>
  <si>
    <t>7.4.3.  Acciones pedagogicas e informativas dirigidas a las instituciones de educación superior para la disponibilidad de cicloparqueadeaderos.</t>
  </si>
  <si>
    <t>Porcentaje de acciones ejecutadas en el marco de la estrategia Parquea tu bici</t>
  </si>
  <si>
    <t>Porcentaje de acciones ejecutadas / Porcentaje de acciones programadas</t>
  </si>
  <si>
    <t>7.4.4. Jóvenes vinculados a actividades pedagógicas experienciales, con enfoques de género y diferencial, para mejorar la relación y el uso adecuado del Transmilenio y el TransMicable.</t>
  </si>
  <si>
    <t>Número de jóvenes que participan en las actividades pedagógicas experienciales para mejorar la relación y el uso adecuado del Transmilenio y Transmicable</t>
  </si>
  <si>
    <t>Sumatoria de de jóvenes que participan en las actividades pedagógicas experienciales</t>
  </si>
  <si>
    <t>7.5.1.  Jóvenes capacitados en jornadas de educación experiencial del plan de seguridad vial, sobre comportamientos de movilidad segura</t>
  </si>
  <si>
    <t>Número de jóvenes capacitados en jornadas de educación experiencial del plan de seguridad vial, sobre comportamientos de movilidad segura</t>
  </si>
  <si>
    <t>Sumatoria del número de jóvenes capacitados</t>
  </si>
  <si>
    <t xml:space="preserve">
 0</t>
  </si>
  <si>
    <t>N/D</t>
  </si>
  <si>
    <t>28.24%</t>
  </si>
  <si>
    <t>SD</t>
  </si>
  <si>
    <t>N / D</t>
  </si>
  <si>
    <t>N / A</t>
  </si>
  <si>
    <t>Subdirectora para la Identificación, Caracterización e Integración (ICI)</t>
  </si>
  <si>
    <t>Cultura, Recreación y Deporte</t>
  </si>
  <si>
    <t>Dirección Operativa</t>
  </si>
  <si>
    <t>SECRETARIA DISTRITAL DE CULTURA RECREACIÓN Y DEPORTES</t>
  </si>
  <si>
    <t>Dirección de cultura ciudadana</t>
  </si>
  <si>
    <t>327 48 50 Ext. 555</t>
  </si>
  <si>
    <t>Secretaría Distrital de la Mujer</t>
  </si>
  <si>
    <t>Dirección de Enfoque Diferencial</t>
  </si>
  <si>
    <t>Rose Cily Hernandez - Directora de Enfoque Diferencial 
Diana Katherine Camargo - Referenta de Juventud - Dirección de enfoque diferencial</t>
  </si>
  <si>
    <t xml:space="preserve">
rhernandez@sdmujer.gov.co
dkcamargo@sdmujer.gov.co</t>
  </si>
  <si>
    <t>Gerencia Escuela de Participación</t>
  </si>
  <si>
    <t>Ivomne Forero</t>
  </si>
  <si>
    <t>iforero@participacionbogota.gov.co</t>
  </si>
  <si>
    <t>Gerencia de Juventud</t>
  </si>
  <si>
    <t>John Franklin Pardo Sánchez</t>
  </si>
  <si>
    <t>jpardo@participacionbogota.gov.co</t>
  </si>
  <si>
    <t xml:space="preserve">Gerencia de Instancias </t>
  </si>
  <si>
    <t>Giuseppe Escopeta</t>
  </si>
  <si>
    <t>gscoppeta@participacionbogota.gov.co</t>
  </si>
  <si>
    <t>Educación</t>
  </si>
  <si>
    <t>Secretaría de Educación del Distrito</t>
  </si>
  <si>
    <t xml:space="preserve">DIRECCION DE COBERTURA </t>
  </si>
  <si>
    <t>NOHORA CONSTANZA VILORIA FONSECA</t>
  </si>
  <si>
    <t xml:space="preserve">3241000 Ext. 4209 </t>
  </si>
  <si>
    <t>ncviloria@educacionbogota.gov.co</t>
  </si>
  <si>
    <t xml:space="preserve">DIRECCIÓN DE INCLUSION E INTEGRACION DE POBLACIONES </t>
  </si>
  <si>
    <t>CARLOS IVAN GARCIA SUAREZ</t>
  </si>
  <si>
    <t>3241000 EXT 2209</t>
  </si>
  <si>
    <t>cigarcias@educacionbogota.gov.co</t>
  </si>
  <si>
    <t>IDIPRON</t>
  </si>
  <si>
    <t xml:space="preserve">EMPRENDER </t>
  </si>
  <si>
    <t>emprender@idipron.gov.co</t>
  </si>
  <si>
    <t>DIRECCIÓN DE CIENCIAS, TECNOLOGÍAS Y MEDIOS EDUCATIVOS</t>
  </si>
  <si>
    <t>CAROL MONDRAGÓN SIERRA</t>
  </si>
  <si>
    <t>3241000 Ext 2400</t>
  </si>
  <si>
    <t>cmondragon@educacionbogota.gov.co</t>
  </si>
  <si>
    <t>DIRECCIÓN DE RELACIONES CON LOS SECTORES DE EDUCACIÓN SUPERIOR Y EDUCACIÓN PARA EL TRABAJO</t>
  </si>
  <si>
    <t>GERMAN ANDRES URREGO SABOGAL</t>
  </si>
  <si>
    <t>"3241000 ext 4341"</t>
  </si>
  <si>
    <t xml:space="preserve">gurregos@educacionbogota.gov.co </t>
  </si>
  <si>
    <t>DIRECCION DE PARTICIPACION Y RELACIONES INTERINSTITUCIONALES</t>
  </si>
  <si>
    <t>ISABEL FERNANDES CRISTOVAO</t>
  </si>
  <si>
    <t>ifernandes@educacionbogota.gov.co</t>
  </si>
  <si>
    <t>DIRECCIÓN DE EDUCACIÓN MEDIA</t>
  </si>
  <si>
    <t>Marisol Forero Cárdenas</t>
  </si>
  <si>
    <t>3241000 Extensión: 2139</t>
  </si>
  <si>
    <t>mforero@educacionbogota.gov.co</t>
  </si>
  <si>
    <t>gurregos@educacionbogota.gov.co</t>
  </si>
  <si>
    <t>Desarrollo Económico, Induustria y Turismo</t>
  </si>
  <si>
    <t>Secretaría de Desarrollo Económico</t>
  </si>
  <si>
    <t>Dirección de Desarrollo Empresarial y Empleo/Subdirección de Empleo y Formación</t>
  </si>
  <si>
    <t>Oscar Sánchez Casas</t>
  </si>
  <si>
    <t>osanchez@desarrolloeconomico.gov.co</t>
  </si>
  <si>
    <t>Dirección de Desarrollo Empresarial y Empleo/Subdirección de Emprendimiento y Negocios</t>
  </si>
  <si>
    <t>Angélica Segura Bonell</t>
  </si>
  <si>
    <t>asegura@desarrolloeconomico.gov.co</t>
  </si>
  <si>
    <t>Marlen Cárdenas</t>
  </si>
  <si>
    <t>mcardenas@desarrolloeconomico.gov.co</t>
  </si>
  <si>
    <t>Dirección de Desarrollo Empresarial y Empleo/Subdirección de Financiamiento</t>
  </si>
  <si>
    <t>Daniel Jiménez</t>
  </si>
  <si>
    <t>djimenez@desarrolloeconomico.gov.co</t>
  </si>
  <si>
    <t>Dirección de Desarrollo Empresarial y Empleo/Subdirección de Intermediación, Formalización y Regulación Empresarial</t>
  </si>
  <si>
    <t>Dirección de Desarrollo Empresarial/Subdirección de Financiamiento</t>
  </si>
  <si>
    <t xml:space="preserve">Dirección Provisión de Servicios de Salud </t>
  </si>
  <si>
    <t xml:space="preserve">Luz Mireya Ardila Ardila </t>
  </si>
  <si>
    <t>3649090
Ext. 9366</t>
  </si>
  <si>
    <t xml:space="preserve">
lmardila@saludcapital.gov.co</t>
  </si>
  <si>
    <t>Secretaría Distrital de Salud</t>
  </si>
  <si>
    <t>Dirección de Participación Social, Gestión Territorial y Transectorialidad</t>
  </si>
  <si>
    <t>Juan Alvarado Solano</t>
  </si>
  <si>
    <t>364 90 90 Ext: 9404</t>
  </si>
  <si>
    <t>jalvarado@saludcapital.gov.co</t>
  </si>
  <si>
    <t>Subsecretaria Distrital de Salud</t>
  </si>
  <si>
    <t>Manuel Gónzalez</t>
  </si>
  <si>
    <t>3649090 Ext. 9743</t>
  </si>
  <si>
    <t>ma1gonazalez@saludcapital.gov.co</t>
  </si>
  <si>
    <t>SALUD/MITIGACIÓN</t>
  </si>
  <si>
    <t>mitigación@idipron.gov.co</t>
  </si>
  <si>
    <t>Proyecto de Prevención de la Mternidad y Paternidad Temprana</t>
  </si>
  <si>
    <t>Paula Sierra</t>
  </si>
  <si>
    <t>3279797/ ext: 10006</t>
  </si>
  <si>
    <t>psierra@sdis.gov.co</t>
  </si>
  <si>
    <t>Secretaría de Cultura, Recreación y Deporte</t>
  </si>
  <si>
    <t>Dirección de Asuntos Locales y Participación</t>
  </si>
  <si>
    <t>3274850 Ext 600</t>
  </si>
  <si>
    <t>Dirección de Arte, Cultura y Patrimonio</t>
  </si>
  <si>
    <t>Instituto Distrital de las Artes - Idartes Instituto Distrital de Patrimonio Cultural - IDPC Orquesta Filarmónica de Bogotá - OFB Fundación Gilberto Alzate Avendaño - FUGA Instituto Distital de Recreación y Deporte - IDRD</t>
  </si>
  <si>
    <t>Instituto Distrital de las Artes - Idartes Fundación Gilberto Alzate Avendaño - FUGA Orquesta Filarmónica de Bogotá - OFB Instituto Distrital de Patrimonio Cultural - IDPC Instituto Distrital de Recreación y Deporte - IDRD</t>
  </si>
  <si>
    <t>Dirección Sinfónica</t>
  </si>
  <si>
    <t>Claudia del valle</t>
  </si>
  <si>
    <t>(571)2320266 EXT. 119</t>
  </si>
  <si>
    <t>cdelvalle@ofb.gov.co</t>
  </si>
  <si>
    <t>Subdirección de Formación Subdirección Artística y Cultural Dirección de Asuntos Locales Ofinia Asesora de Planeación</t>
  </si>
  <si>
    <t>Instituto Distrital de las Artes - Idartes Secretaría de Cultura, Recreación y Deporte</t>
  </si>
  <si>
    <t>Subdirección de las Artes Dirección de Lectura y Bibliotecas</t>
  </si>
  <si>
    <t>IDRD</t>
  </si>
  <si>
    <t>Subdirección Técnica de Recreación y Deporte</t>
  </si>
  <si>
    <t>Seguridad, Convivencia y Justicia</t>
  </si>
  <si>
    <t>Secretaría Distrital de Seguridad, Convivencia y Justicia</t>
  </si>
  <si>
    <t>Dirección de Prevención</t>
  </si>
  <si>
    <t>Secretaría Distrital de Gobierno</t>
  </si>
  <si>
    <t>Dirección de Derechos Humanos</t>
  </si>
  <si>
    <t>Dirección de Responsabilidad Penal Adolescente</t>
  </si>
  <si>
    <t>Alix Montes Arroyo</t>
  </si>
  <si>
    <t>alix.montes@ambientebogota.gov.co</t>
  </si>
  <si>
    <t xml:space="preserve">Dirección de Acceso a la Justicia </t>
  </si>
  <si>
    <t>Dirección de Convivencia y Diálogo Social</t>
  </si>
  <si>
    <t>Gustavo Alberto Quintero Ardila</t>
  </si>
  <si>
    <t>3813000 Ext. 2615</t>
  </si>
  <si>
    <t>gaquintero@alcaldiabogota.gov.co</t>
  </si>
  <si>
    <t>Gestión Pública</t>
  </si>
  <si>
    <t>Secretaría General de la Alcaldía Mayor de Bogotá</t>
  </si>
  <si>
    <t>Alta Consejería para los Derechos de las Víctimas, la Paz y la Reconciliación</t>
  </si>
  <si>
    <t>3813000 Ext. 2616</t>
  </si>
  <si>
    <t>3813000 Ext. 2617</t>
  </si>
  <si>
    <t>Subsecretaría de Acceso a la Justicia</t>
  </si>
  <si>
    <t>Secretaría Distrital de Ambiente</t>
  </si>
  <si>
    <t>Oficina de Participación, Educación y Localidades</t>
  </si>
  <si>
    <t>Instituto de protección y bienestar animal IDPYBA</t>
  </si>
  <si>
    <t>Jefe Oficina Asesora de Planeación</t>
  </si>
  <si>
    <t>Luz Marina Galindo Cruz</t>
  </si>
  <si>
    <t>6477117 ext 1013</t>
  </si>
  <si>
    <t>planeacion@proteccionanimalbogota.gov.co</t>
  </si>
  <si>
    <t>Secretaría Distrital del Hábitat</t>
  </si>
  <si>
    <t>Subsecretaría de Planeación y Política</t>
  </si>
  <si>
    <t>Armando Ojeda</t>
  </si>
  <si>
    <t>Armando.ojeda@habitatbogota.gov.co</t>
  </si>
  <si>
    <t>Subsecretaría de Coordinación Operativa</t>
  </si>
  <si>
    <t>Mavic Hernandez</t>
  </si>
  <si>
    <t>mavic.hernandez@habitatbogota.gov.co</t>
  </si>
  <si>
    <t>Secretaría Distrital de Movilidad</t>
  </si>
  <si>
    <t>Subdirección de la bicicleta y el peatón</t>
  </si>
  <si>
    <t>Deyanira Consuelo Avila Moreno</t>
  </si>
  <si>
    <t>Tel 3649400 Ext 8202</t>
  </si>
  <si>
    <t>davila@movilidadbogota.gov.co</t>
  </si>
  <si>
    <t>Subdirección de transporte privado</t>
  </si>
  <si>
    <t>Ana Milena Gómez Guzmán</t>
  </si>
  <si>
    <t>3649400 Ext 8408</t>
  </si>
  <si>
    <t>ctoro@movilidadbogota.gov.co</t>
  </si>
  <si>
    <t>TRANSMILENIO S.A.</t>
  </si>
  <si>
    <t>Subgerencia de Atención al Usuario y Comunicaciones</t>
  </si>
  <si>
    <t>Jeisson Lucumi, Luz Mirian Sánchez</t>
  </si>
  <si>
    <t>jeisson.lucumi @transmilenio.gov.co</t>
  </si>
  <si>
    <t>Oficina Asesora de comunicaciones y cultura para la movilidad</t>
  </si>
  <si>
    <t>Andres Contento</t>
  </si>
  <si>
    <t>Ext 8303</t>
  </si>
  <si>
    <t>acontento@movilidadbogota.gov.co</t>
  </si>
  <si>
    <t>Jerson Juseff Parra  Ramírez</t>
  </si>
  <si>
    <t>jerson.parra@canalcapital.gov.co</t>
  </si>
  <si>
    <t>Henry Samuel Murrain Knudson</t>
  </si>
  <si>
    <t>henry.murrain@scrd.gov.co</t>
  </si>
  <si>
    <t>Alvaro Guillermo Vargas Colorado</t>
  </si>
  <si>
    <t>alvaro.vargas@scrd.gov.co</t>
  </si>
  <si>
    <t>Liliana Mercedes Gonzalez Jinete</t>
  </si>
  <si>
    <t xml:space="preserve">3795750 Ext.2000 </t>
  </si>
  <si>
    <t>liliana.gonzalez@scrd.gov.co</t>
  </si>
  <si>
    <t>Dirección de asuntos locales 
Subdirección artística y cultural</t>
  </si>
  <si>
    <t>Leyla Castillo Ballen
César Alfredo Parra Ortega</t>
  </si>
  <si>
    <t>3795750
ext 2900
4320410 xt 1702</t>
  </si>
  <si>
    <t>leyla.castillo@idartes.gov.co
cparra@fuga.gov.co</t>
  </si>
  <si>
    <t>Astrid Liliana Ángulo
Carlos Mauricio Galeano</t>
  </si>
  <si>
    <t>3795750 
ext 3000
ext 2200</t>
  </si>
  <si>
    <t>astrid.angulo@idartes.gov.co
carlos.galeano@idartes.gov.co</t>
  </si>
  <si>
    <t>María Consuelo Gaitán
Astrid Liliana Ángulo</t>
  </si>
  <si>
    <t>3795750 
ext 3000</t>
  </si>
  <si>
    <t>maria.gaitan@scrd.gov.co
astrid.angulo@idartes.gov.co</t>
  </si>
  <si>
    <t xml:space="preserve">Mario Giovanni Monroy Hernández </t>
  </si>
  <si>
    <t>giovanni.monroy@idrd.gov.co</t>
  </si>
  <si>
    <t xml:space="preserve">giovanni.monroy@idrd.gov.co </t>
  </si>
  <si>
    <t xml:space="preserve"> Movilidad</t>
  </si>
  <si>
    <t xml:space="preserve"> (Sumatoria de personas participantes en procesos de movilización social por la protección y el bienestar animal que se encuentran entre los 14 y los 28 años de edad / Sumatoria de personas participantes de procesos de movilización social por la protección y el bienestar animal)* 100</t>
  </si>
  <si>
    <t>6.5.2.Creación de módulo que incluya los temas de libertad religiosa, de conciencia e información a los jóvenes frente a la objeción de Conciencia.</t>
  </si>
  <si>
    <t>Porcentaje de avance en creación de módulo que incluya los temas de libertad religiosa, de conciencia e información a los jóvenes frente a la objeción de Conciencia.</t>
  </si>
  <si>
    <t>Direcciones de Derechos Humanos  Subdirección de Asuntos de Libertad Religiosa y de Conciencia</t>
  </si>
  <si>
    <t>Andrés Arbeláez</t>
  </si>
  <si>
    <t>Seguimiento corte: 30/09/2020</t>
  </si>
  <si>
    <t>N.A.</t>
  </si>
  <si>
    <t>NA</t>
  </si>
  <si>
    <t xml:space="preserve">La Secretaría de Educación trabaja en estartegias a través de las cuales se busca acercar y vincular a la oferta distrital a todas y todos los jovenes, independientemente de sus condiciones sociales, economicas, culturales, politicas, migratorias, entre otras. </t>
  </si>
  <si>
    <t xml:space="preserve">La Secretaría de Educación trabaja en estrategias a través de las cuales se busca acercar y vincular a la oferta distrital a todas y todos los jovenes, independientemente de sus condiciones sociales, economicas, culturales, politicas, migratorias, entre otras. </t>
  </si>
  <si>
    <t>El dato es proporcionado por el Ministerio de Educación Nacional con SNIES, el último corte proporcionado es del año 2018</t>
  </si>
  <si>
    <t xml:space="preserve">Este indicador como todos los de resultado son de reporte anual, con un año de retraso. </t>
  </si>
  <si>
    <t>Este indicador como todos los de resultado son de reporte anual.</t>
  </si>
  <si>
    <t>N.D.</t>
  </si>
  <si>
    <t>N.A</t>
  </si>
  <si>
    <t>No se reporta avance cualitativo, por cuanto el avance corresponde a la Encuesta Bienal de Cultura de la Secretaría Distrital de Cultura, Recreación y Deporte.</t>
  </si>
  <si>
    <t>No aplica</t>
  </si>
  <si>
    <t xml:space="preserve">En el marco de ajustes al modelo de atención en salud de Bogotá que actualmente se viene adelantando en la Secretaría Distrital de Salud, sumado a la armonización y ajustes del Plan de Salud de Intervenciones Colectivas (PSPIC) se contempla la implementación de los enfoques diferencial y poblacional  en el desarrollo de las acciones que aportan al indicador.
</t>
  </si>
  <si>
    <t xml:space="preserve">Se proyectó el inicio del producto en el año 2022, razón por la cual no se presenta reporte para este periodo de seguimiento. </t>
  </si>
  <si>
    <t>En el marco de ajustes al modelo de atención en salud de Bogotá que actualmente se viene adelantando en la Secretaría Distrital de Salud, sumado a la armonización y ajustes del Plan de Salud de Intervenciones Colectivas (PSPIC) se contempla la implementación de los enfoques diferencial y poblacional  en el desarrollo de las acciones que aportan al indicador.</t>
  </si>
  <si>
    <t xml:space="preserve">Para la vigencia 2020 , la Dirección de Provisión de Servicios de Salud, no programó recursos financieros para esta actividad y las acciones adelantas se hicieron con recurso humano vinculado a la Dirección para este y otros temas. </t>
  </si>
  <si>
    <t>Se proyecta incluir en el desarrollo de las acciones que aportan al indicador, el enfoque de derechos humanos.</t>
  </si>
  <si>
    <t xml:space="preserve">El reporte de este indicador no aplica para esta vigencia. </t>
  </si>
  <si>
    <t xml:space="preserve">Dado que la periodicidad del indicador de resultado es anual y depende del reporte de la Encuesta Multipropósito de Bogotá, la cual esta a cargo  de la Secretaría Distrital de Planeación; no se cuenta con dicha  información. </t>
  </si>
  <si>
    <t xml:space="preserve">Dado que el Producto a cargo del IDPAC no tiene programación de avance para esta vigencia y que la periodicidad del indicador de resultado es anual y depende del reporte de la Encuesta Multipropósito de Bogotá, la cual esta a cargo de la Secretaría Distrital de Planeación; no se cuenta ni reporta información al respecto. </t>
  </si>
  <si>
    <t xml:space="preserve">La población beneficiada para el desarrollo de esta actividad son jóvenes vinculados a entidades de educación superior </t>
  </si>
  <si>
    <r>
      <t>No se tiene estimado el presupuesto de manera individual para cada grupo poblacional, por lo que se reporta el total del presupuesto de la meta No. 4.  Ejecutar y evaluar el 100% de las estrategias de pedagogía y educación vial diseñadas, del proyecto 7581.</t>
    </r>
    <r>
      <rPr>
        <i/>
        <sz val="11"/>
        <color rgb="FF000000"/>
        <rFont val="Arial Narrow"/>
        <family val="2"/>
      </rPr>
      <t xml:space="preserve"> Fortalecimiento de la comunicación y la cultura para la movilidad como elementos constructivos y pedagógicos del nuevo contrato social en Bogotá, con un 92% de compromiso presupuestal.</t>
    </r>
  </si>
  <si>
    <t xml:space="preserve">Orientación, información y referenciación a la población proveniente de flujos migratorios mixtos en Bogotá, con el fin de adelantar acciones que contribuyan en la calidad de vida de la población proveniente de flujos migratorios mixtos que se encuentran en situación de vulnerabilidad y emergencia social y referenciarlos a otros servicios de la Secretaria Distrital de Integración Social,  servicios sociales del Distrito y de Organizaciones de cáracter internacional y no gubernamental a: Alojamiento transitorio, educación básica y media, salud -salud sexual y reproductiva-, orientación sobre pautas para independencia economica mediante acceso a empleo digno, asesoría jurídica, atención psicosocial y ayudas humanitarias de tipo: arriendo, mercado y gestión de tiquetes de retorno a su país de origen o a cualquier destino del país. </t>
  </si>
  <si>
    <t>El proyecto Atención a la Población Proveniente de Flujos Migratorios Mixtos en Bogotá, responde a la meta Plan de Desarrollo: Atender en las 20 localidades del distrito a la población en flujos migratorios mixtos y retornados que solicitan la oferta de servicios de la SDIS, incluye a su vez meta orientada a atender personas en flujos migratorios mixtos en perspectiva diferencial y de género.</t>
  </si>
  <si>
    <t>Jeimmy Andrea Pachón Torres</t>
  </si>
  <si>
    <t>jpachont@sdis.gov.co</t>
  </si>
  <si>
    <t>Tasa de cobertura bruta en educación básica secundaria para el año 2019 (112,7%). Este indicador es anual. El denominador utilizado corresponde a la población con edades entre 11 y 14 años.
La fuente corresponde A: MATRÍCULA OFICIAL - SIMAT - Anexo 6 A y para MATRÍCULA NO OFICIAL Censo Estadístico C-600 con imputación
Matrícula oficial marzo de 2019
Matrícula privada octubre de 2019. 
Los indicadores para el año 2020 se obtedrán hacia el mes de marzo de 2021.</t>
  </si>
  <si>
    <t>Tasa de cobertura bruta en educación básica secundaria para el año 2019 (112,7%). Este indicador es anual. El denominador utilizado corresponde a la población con edades entre 11 y 14 años.
La fuente corresponde A: MATRÍCULA OFICIAL - SIMAT - Anexo 6 A y para MATRÍCULA NO OFICIAL Censo Estadístico C-600 con imputación
Matrícula oficial marzo de 2019
Matrícula privada octubre de 2019
Los indicadores para el año 2020 se obtedrán hacia el mes de marzo de 2021.</t>
  </si>
  <si>
    <t>Tasa de cobertura bruta en educación media para el año 2019 (92,0%). Este indicador es anual. El denominador utilizado corresponde a la población con edades entre 15 y 16 años. Recordemos que por disposición del Ministerio de Educación Nacional la Población en Edad Escolar (PEE) comprende desde los 5 hasta los 16 años.
La fuente corresponde A: MATRÍCULA OFICIAL - SIMAT - Anexo 6 A y para MATRÍCULA NO OFICIAL Censo Estadístico C-600 con imputación
Matrícula oficial marzo de 2019
Matrícula privada octubre de 2019
Los indicadores para el año 2020 se obtedrán hacia el mes de marzo de 2021.</t>
  </si>
  <si>
    <t xml:space="preserve">Se vinculan al Centro de interés,  los estudiantes de las 128 instituciones educativas oficiales, de acuerdo con su interés en participar en procesos de educación ambiental.
</t>
  </si>
  <si>
    <t xml:space="preserve">La vincluación es para todos los estudiantes de matrícula oficial que muestran interés en un centro de interés que implica educación ambiental </t>
  </si>
  <si>
    <t xml:space="preserve">1,40%
Tasa de deserción intranual en la educación media en el sector oficial para 2019 (1,40%). Este indicador es anual.
La fuente corresponde al Ministerio de Educación Nacional.
</t>
  </si>
  <si>
    <t xml:space="preserve">1,40%
Tasa de deserción intranual en la educación media en el sector oficial para 2019 (1,40). Este indicador es anual.
La fuente corresponde al Ministerio de Educación Nacional.
</t>
  </si>
  <si>
    <t xml:space="preserve">1,53%
Tasa de deserción intranual en la educación media en el sector oficial para 2019 (1,40%). Este indicador es anual.
La fuente corresponde al Ministerio de Educación Nacional.
</t>
  </si>
  <si>
    <t>La fuente corresponde al Ministerio de Educación y no está disponible</t>
  </si>
  <si>
    <t>Se diseñaron piezas exclusivas dirigidas a jóvenes para su concimiento, con lenguaje claro que les explica sobre como aaceder a la oferta de vivienda disponible en la ciudad.</t>
  </si>
  <si>
    <t xml:space="preserve">Por medio de las piezas diseñadas, se tenía como objetivo presentar a los jóvenes la manera de consultar el visor dispuesto por la entidad y así  conocer  la oferta de vivienda disponible en la ciudad </t>
  </si>
  <si>
    <t xml:space="preserve">Se realizó una campaña por redes sociales para presentar a los jóvenes la oferta de vivienda disponible en Bogotá, por medio de piezas publicitarias se dío a conocer los visores dispuesto por parte de la SDHT, para que puedan acceder y conocer los tipos de vivienda y su ubicación en la ciudad. </t>
  </si>
  <si>
    <t>Se realizó la actividad de URBAN THINKERS CAMPUS HACKATON, en el marco de la celebración de “octubre urbano” y en desarrollo de la Alianza por el Hábitat de Bogotá, el mejor hogar;  la SDHT quiere responder de manera innovadora a generar procesos colectivos de ciudad más sostenible, incluyentes y prósperos.
En esa dirección, y como parte de la Campaña Urbana Mundial de Naciones Unidas, la SDHT desarrolló un Urban Thinkers Campus – UTC, con el objetivo de desarrollar un espacio para el intercambio crítico entre diferentes actores que creen que la urbanización es una oportunidad para transformaciones urbanas positivas. 
El Campus se  incluyeron sesiones deliberativas de carácter técnico y sustantivo, que se desarrolló durante dos días, como complemento a un Hackathon dirigido a estudiantes de diversas universidades de la ciudad, con el fin de construir intervenciones actuales, experimentales y espontaneas de espacios .</t>
  </si>
  <si>
    <t>En el Centro de Conveciones y Eventos CORFERIAS, se desarrolló  el URBAN THINKERS CAMPUS HACKATON, los días 29 y 30 de octubre, donde se convocaron a estudiantes de diferentes centros de educación superior, la finalidad de este encuentro era construir intervenciones innovadoras y espontaneas de diferentes puntos de la ciudad, para convertirlos en espacios mas sostenibles, incluyentes y favorables en vista del disfrute poblacional y el desarrollo económico en beneficio de población vulnerable.</t>
  </si>
  <si>
    <t xml:space="preserve">El Hackathon se estableció como una gran oportunidad base, para desarrollar intervenciones innovadoras de urbanismo táctico, alrededor de la remodelación de la ciudad teniendo en cuenta los cambios a causa de la pandemia.
De ello se selecionaron 6 propuestas ganadoras, una de ellas se pudo llevar a cabo los días 18 y 19 de diciembre, donde se propuso realizar las siguientes mejoras: 
1. Crear una zona de estar y permanecer en el centro del parque con pintura, mobiliario y
materas/plantas.
2. Mejorar la zona de niños pintando juegos para el piso.
3. Demarcar una pista de trote alrededor del parque, señalizando distancia.
4. Pintar 1 de las canchas múltiples. Demarcar la otra. </t>
  </si>
  <si>
    <t xml:space="preserve">Se asignó el presupuesto para la ejecución de la propuesta ganadora bajo el proyecto de inversión 7825, y se comprometieron recursos para la siguiente vigencia para garantizar el cumplimiento y ejecución de las demás propuestas ganadoras. </t>
  </si>
  <si>
    <t xml:space="preserve">Dado que la Encuesta Multipropósito es la fuente del indicador y dicha encuesta no ha sido publicada por parte del Secretaría Distrital de Planeación, no es posible presentar el avance cuantitativo para este corte. </t>
  </si>
  <si>
    <t xml:space="preserve">30 DE DICIEMBRE </t>
  </si>
  <si>
    <t>30 DE DICIEMBRE 2020</t>
  </si>
  <si>
    <t xml:space="preserve">La Escuela de Participación desarrolló procesos de formación que fortalecen capacidades y conocimientos sobre los procesos de planeación del Distrito, a través de la realización de  Ciclos de Formación  compuestos por 3 o 4 cursos. A corte del 30 de diciembre se han realizado 21 procesos de formación en modalidad virtual, en los cuales se ha tenido participación de los jóvenes de Bogotá. A continuación se listan los procesos de formación desarrollados. 
1. Participación Activa en la Resolución de Conflictos: 1.390 jóvenes 
2. Elecciones comunales 2020: 921  jóvenes 
3. El Proceso Social e Histórico de los Conflictos y la Participación: 913  jóvenes 
4. Cuerpo, Diversidad y Comunicación en Clave de Participación: 910  jóvenes 
5. Encuentros ciudadanos V1: 756  jóvenes 
6. Trabajo en equipo y nuevos liderazgos: 630  jóvenes 
7. POT: nuestro territorio, nuestro plan: 592  jóvenes 
8. Memoria, Bogotá aporta a la construcción de Paz: 563  jóvenes 
9. Encuentros ciudadanos V2: 462  jóvenes 
10. Ciudades posibles desde las políticas de inclusión: 462  jóvenes 
11. La Bici en el Plan de Desarrollo Distrital: 350  jóvenes 
12: Tecnologías para el cuidado y la participación: 203  jóvenes 
13. Alianzas y redes: 245 jóvenes
14: Curso de hábitos saludables: 97 jóvenes
15. Diplomado de prevención de violencia intrafamiliar: 222 jóvenes
16: Formulación de proyectos de incidencia pública: 783 jóvenes
17. Transparencia y petición de cuentas: 120 jóvenes
18. Dilemas ambientales: 142 jóvenes
19. Presupuestos participativos somos parte de la planeación: 1.406 jóvenes
20. La agencia juvenil y la construcción de paz: 315 jóvenes
21. Rodando hacia la construcción de políticas públicas: 204 jóvenes
En el año 2020 se formaron en la Escuela un total de 11.686 jóvenes en la modalidad virtual y 10 jóvenes en modalidad presencial con el curso El Encuentro Ciudadano realizado en las localidades de Engativá-Fontibón, Santa Fe y los Mártires, Teusaquillo y Chapinero, Usme y Sumapaz.
</t>
  </si>
  <si>
    <t>Mediante los instrumentos de caracterización poblacional con los que cuenta la Escuela, y desde la implementación de los enfoques diferenciales, se ha logrado identificar la participación activa de jóvenes en los procesos de formación de acuerdo con las siguientes poblaciones: gitanos (5), indígenas (208), Afro descendientes (268), Palenqueros (2), Raizales (24)  y víctimas (297).
Adicionalmente, y de acuerdo con el enfoque poblacional y diferencial de la juventud, se implementó el ciclo de formación "Juventud y transformación social". Este ciclo dirigidos a los jóvenes estuvo compuesto por 3 cursos que fueron desarrollados en alianza con universidades que han conformado los Observatorios de Juventud. 
Durante el segundo semestre de 2020 se desarrolló el curso "la agencia juvenil y la construcción de paz" en alianza con la Pontifica Universidad Javeriana donde se formaron 523 jóvenes. De esta formación 167 son hombres, 354 son mujeres, una persona intersexual y una persona que no responde sobre su sexo.</t>
  </si>
  <si>
    <r>
      <rPr>
        <b/>
        <sz val="11"/>
        <rFont val="Arial Narrow"/>
        <family val="2"/>
      </rPr>
      <t xml:space="preserve">$235.882.660 </t>
    </r>
    <r>
      <rPr>
        <sz val="11"/>
        <rFont val="Arial Narrow"/>
        <family val="2"/>
      </rPr>
      <t xml:space="preserve">por proyecto 1013 (enero- junio)
</t>
    </r>
    <r>
      <rPr>
        <b/>
        <sz val="11"/>
        <rFont val="Arial Narrow"/>
        <family val="2"/>
      </rPr>
      <t>$ 926.131.200</t>
    </r>
    <r>
      <rPr>
        <sz val="11"/>
        <rFont val="Arial Narrow"/>
        <family val="2"/>
      </rPr>
      <t xml:space="preserve"> por proyecto 7688 (julio-diciembre)
Total 2020 </t>
    </r>
    <r>
      <rPr>
        <b/>
        <sz val="11"/>
        <rFont val="Arial Narrow"/>
        <family val="2"/>
      </rPr>
      <t>$ 1.162.013.860</t>
    </r>
  </si>
  <si>
    <t xml:space="preserve">El costo proyectado corresponde al costo estimado consignado en el CONPES Distrital 08 de la Política Pública de Juventud
El valor de los recursos disponibles corresponde al presupuesto disponible por el proyecto 7688 en la vigencia 2020 para el cumplimiento de la meta " Formar 100.000 ciudadanos en la modalidad presencial y virtual para el fortalecimiento de capacidades democráticas en la ciudadanía". Por lo tanto, los recursos disponibles no solo aplican para la implementación del producto "1.3.1. Procesos de formación  dirigido a jóvenes, juventudes y comunidades realizados por el Distrito.".
Los procesos de formación desarrollados hasta el 30 de junio fueron financiados a través del Proyecto de Inversión 1013 “Formación para una participación ciudadana incidente en los asuntos públicos de la ciudad”. A partir de julio de 2020, dichos procesos se financiaron a través del proyecto de inversión 7688 - "Fortalecimiento de capacidades democráticas en la ciudadanía para una participación incidente y la gobernanza con enfoque de innovación social, en Bogotá".  El valor de los recursos ejecutados corresponden a los costos involucrados en la formación del grupo de edad entre 14 y 28 años como estipula el Estatuto de Ciudadanía Juvenil, en el marco de dichos proyectos de inversión. </t>
  </si>
  <si>
    <t>Durante el 2020 se acompañaron y fortalecieron los Comités Operativos Locales del Sistema Distrital de Juventud, a través de los cuales se promovió la participación incidente de las y los jóvenes y la consolidación de las agendas juveniles mediante la estructuración de los Planes de Acción correspondientes. Asimismo, se impulsó su incidencia en los Encuentros Ciudadanos, y su participación en la estrategia de Retorno de Oportunidades – RETO por medio de distintas reuniones ordinarias y extraordinarias celebradas en cada una de las veinte localidades de la ciudad (Usaquén, Chapinero, Santa Fe, Usme, San Cristóbal, Tunjuelito, Bosa, Kennedy, Fontibón, Engativá, Suba, Barrios Unidos, Teusaquillo, Los Mártires, Antonio Nariño, Puente Aranda, Candelaria, Rafael Uribe, Ciudad Bolívar, Sumapaz). 
Durante dicho período, el IDPAC acompañó y fortaleció el desarrollo de 185 sesiones de los Comités Operativos con la participación de cerca de 543 jóvenes líderes de procesos, prácticas y organizaciones juveniles. El objetivo del acompañamiento del IDPAC fue el de incentivar a los jóvenes de las 20 localidades para la estructuración de las agendas juveniles (una por localidad) que permitan, a través de los Encuentros Ciudadanos y la interlocución con las autoridades administrativas del carácter local y distrital, generar propuestas que materialicen los compromisos frente a los temas de juventud.
La agenda juvenil No. 21, corresponde a la agenda que se concerta en una instancia mixta distrital, la cual se encuentra en proceso de discusión y constitución.</t>
  </si>
  <si>
    <t>Mediante el acompañamiento y fortalecimiento por parte del equipo del IDPAC a los Comités Operativos Locales de Juventud, se logra promover la participación incidente de las y los jóvenes en las instancias del Sistema Distrital de Juventud. Lo anterior, con especial observancia en la implementación de los enfoques diferencial, territorial y poblacional en los diferentes ciclos de la Política Pública Distrital de Juventud y en concordancia con el Estatuto de Ciudadanía Juvenil, la Ley 1622 de 2013 y la Ley 1885 de 2018.</t>
  </si>
  <si>
    <r>
      <rPr>
        <b/>
        <sz val="11"/>
        <rFont val="Arial Narrow"/>
        <family val="2"/>
      </rPr>
      <t xml:space="preserve">$61.613.333 </t>
    </r>
    <r>
      <rPr>
        <sz val="11"/>
        <rFont val="Arial Narrow"/>
        <family val="2"/>
      </rPr>
      <t xml:space="preserve">por Proyecto 1014
(enero- junio)
</t>
    </r>
    <r>
      <rPr>
        <b/>
        <sz val="11"/>
        <rFont val="Arial Narrow"/>
        <family val="2"/>
      </rPr>
      <t xml:space="preserve">$ 69.890.000 </t>
    </r>
    <r>
      <rPr>
        <sz val="11"/>
        <rFont val="Arial Narrow"/>
        <family val="2"/>
      </rPr>
      <t xml:space="preserve">por Proyecto 7687 
(julio - diciembre)
Total 2020 </t>
    </r>
    <r>
      <rPr>
        <b/>
        <sz val="11"/>
        <rFont val="Arial Narrow"/>
        <family val="2"/>
      </rPr>
      <t>$131.503.333</t>
    </r>
  </si>
  <si>
    <t xml:space="preserve">El costo proyectado corresponde al costo estimado consignado en el CONPES Distrital 08 de la Política Pública de Juventud.
El valor de los recursos disponibles corresponde al presupuesto disponible por el proyecto 7687 en la vigencia 2020 para el cumplimiento de la meta "Asesorar técnicamente 900 organizaciones sociales, de medios comunitarios y alternativos en el Distrito Capital". Por lo tanto, los recursos disponibles no solo aplican para la implementación del producto "1.3.2. Agendas de juventud conjuntas implementadas".
El valor de los recursos ejecutados hasta el 30 de junio corresponde al costo de las acciones enmarcadas en el Proyecto de Inversión 1014 “Fortalecimiento a las organizaciones para la participación incidente en la ciudad" . A partir de julio hasta la fecha de corte del informe, las acciones se financiaron a través del Proyecto 7687 "Fortalecimiento a las organizaciones sociales y comunitarias para una participación ciudadana informada e incidente con enfoque diferencial en el Distrito Capital Bogotá." 
</t>
  </si>
  <si>
    <t xml:space="preserve">
En el marco del Plan de Desarrollo “Bogotá Mejor para todos”, se implementó la estrategia de fortalecimiento a organizaciones sociales del IDPAC. Gracias al Índice de Fortalecimiento de Organizaciones Sociales – IFOS, se obtuvo un diagnóstico que permitió identificar y caracterizar 15 procesos y/o prácticas juveniles, de las cuales se seleccionaron 10 procesos organizativos juveniles a beneficiar en el transcurso del primer semestre del año 2020 mediante acciones de mejoramiento que fueron concertadas con las organizaciones seleccionadas. 
Por su parte, en el marco del nuevo Plan de Desarrollo 'Un Nuevo Contrato Social y Ambiental para el Siglo XXI' se reestructuró la estrategia de fortalecimiento, la cual cuenta con las siguientes fases:
1.	Caracterización y diagnóstico: Las organizaciones accederán al proceso de caracterización y a través de este, accederán al índice de fortalecimiento de organizaciones sociales- IFOS, el cual les permitirá identificar sus fortalezas y debilidades.
2.	Plan de mejoramiento: Las organizaciones desarrollarán un plan de mejoramiento, basado en el IFOS, en conjunto con un gestor del IDPAC, para planear las acciones de mejora y concretar algunas de ellas en la fase de asistencia técnica. 
3.	Formación: por parte de la Escuela de Participación del IDPAC al ciclo de fortalecimiento organizativo el cual será certificado tanto a las personas como a las organizaciones.
4.	Asistencia técnica: Las organizaciones accederán a seis (6) jornadas de asistencia técnica guiadas por un asesor del IDPAC, en las cuales desarrollarán las distintas acciones de mejora, priorizadas por las organizaciones. 
5.	Herramientas de fortalecimiento: Las organizaciones accederán al Programa de Iniciativas Juveniles o al Banco de herramientas de fortalecimiento organizativo los cuáles brindarán un incentivo para culminar su proceso de fortalecimiento. Previa formulación de la iniciativa y cumplimiento de los requisitos administrativos.
De acuerdo a lo anterior, la Gerencia de Juventud implementó durante el último trimestre del año 2020 el Programa “Jóvenes con Iniciativas”, el cual pretende fortalecer, en el marco de la estrategia de fortalecimiento ya mencionado, 15 iniciativas juveniles mediante un proceso de selección abierto con criterios de evaluación establecidos por el Instituto. Estas iniciativas son:
1	Sonido Mestizo®
2	Cabildo Indígena Universitario en Bogotá
3	La Guardia Albi-Roja Sur
4	Me Pongo La 10
5	Colectivo CARDIO Hip Hop
6	Hilos de Vida
7	graffiti cultura
8	Colectivo craaj
9	Mamacitas en bici
10	MUNEY
11	movimiento paz en las calles
12	Paralelo &amp; Convergente
13	Colectivo Artístico Cirwebert
14	Los Flakos 91
15	Radio Emisora Millonarios
Los instrumentos y resultados de esta estrategia reposan en el archivo de la Gerencia de Juventud y en la página web de la entidad: https://participacionbogota.gov.co/gerencia-juventud.
</t>
  </si>
  <si>
    <t>A través del Índice de Fortalecimiento de Organizaciones Sociales - IFOS se hace un reconocimiento a la diversidad de las expresiones organizativas juveniles, lo cual permite un acompañamiento técnico diferencial de acuerdo con las necesidades particulares. La finalidad de la ruta de fortalecimiento es contar con organizaciones sostenibles e incidentes que hagan realidad los postulados del Estatuto de Ciudadanía Juvenil y que permita el correcto funcionamiento del Subsistema de Participación de las Juventudes en Bogotá. A partir del proceso de caracterización y del IFOS, se fortalecen también las capacidades de los jóvenes para organizarse y aumentar su participación en los temas de su interés.</t>
  </si>
  <si>
    <r>
      <t xml:space="preserve">$ </t>
    </r>
    <r>
      <rPr>
        <b/>
        <sz val="11"/>
        <rFont val="Arial Narrow"/>
        <family val="2"/>
      </rPr>
      <t xml:space="preserve">86.110.334 </t>
    </r>
    <r>
      <rPr>
        <sz val="11"/>
        <rFont val="Arial Narrow"/>
        <family val="2"/>
      </rPr>
      <t xml:space="preserve">por Proyecto 1014
(enero- junio)
</t>
    </r>
    <r>
      <rPr>
        <b/>
        <sz val="11"/>
        <rFont val="Arial Narrow"/>
        <family val="2"/>
      </rPr>
      <t xml:space="preserve">$ 146.002.665 </t>
    </r>
    <r>
      <rPr>
        <sz val="11"/>
        <rFont val="Arial Narrow"/>
        <family val="2"/>
      </rPr>
      <t xml:space="preserve">por Proyecto 7687
(julio - diciembre)
Total 2020 </t>
    </r>
    <r>
      <rPr>
        <b/>
        <sz val="11"/>
        <rFont val="Arial Narrow"/>
        <family val="2"/>
      </rPr>
      <t>$ 232.112.999</t>
    </r>
    <r>
      <rPr>
        <sz val="11"/>
        <rFont val="Arial Narrow"/>
        <family val="2"/>
      </rPr>
      <t xml:space="preserve">
</t>
    </r>
  </si>
  <si>
    <t xml:space="preserve">El costo proyectado corresponde al costo estimado consignado en el CONPES Distrital 08 de la Política Pública de Juventud.
El valor de los recursos disponibles corresponde al presupuesto disponible por el proyecto 7687 en la vigencia 2020 para el cumplimiento de la meta "Asesorar técnicamente 900 organizaciones sociales, de medios comunitarios y alternativos en el Distrito Capital". Por lo tanto, los recursos disponibles no solo aplican para la implementación del producto " 1.3.4 Fortalecimiento de procesos organizativos juveniles"
El valor de los recursos ejecutados hasta el 30 de junio corresponde al costo de las acciones enmarcadas en el Proyecto de Inversión 1014 “Fortalecimiento a las organizaciones para la participación incidente en la ciudad" . A partir de julio hasta la fecha de corte del informe, las acciones se financiaron a través del Proyecto 7687 "Fortalecimiento a las organizaciones sociales y comunitarias para una participación ciudadana informada e incidente con enfoque diferencial en el Distrito Capital Bogotá." 
</t>
  </si>
  <si>
    <t xml:space="preserve">Si bien este producto no tiene programado avance para esta vigencia, el IDPAC se encuentra estructurando el Modelo de Fortalecimiento de las instancias de participación para el periodo 2020-2024, el cual tiene como propósito implementar una estrategia que permita que las instancias sean espacios de conexión, diálogo e interlocución entre la institucionalidad y la ciudadanía. Dicha estrategia apunta a fortalecer las capacidades organizativas, acercando herramientas para que las acciones y gestión de cada uno de estos espacios se difundan y conecten con objetivos de largo aliento. Este proceso inicia a partir de la Caracterización de Instancias y espacios de participación, la cual se espera implementar en el 2021. </t>
  </si>
  <si>
    <r>
      <t xml:space="preserve">En el periodo relacionado se han efectuado </t>
    </r>
    <r>
      <rPr>
        <b/>
        <sz val="11"/>
        <rFont val="Arial Narrow"/>
        <family val="2"/>
      </rPr>
      <t>87</t>
    </r>
    <r>
      <rPr>
        <sz val="11"/>
        <rFont val="Arial Narrow"/>
        <family val="2"/>
      </rPr>
      <t xml:space="preserve"> actividades de Gestión Social con jóvenes de las diferentes localidades de Bogotá D.C.
Es necesario reiterar que por la contingencia frente a la actual pandemia y el periodo de cuarentena decretado, desde el mes de marzo, las actividades comunitarias se han desarrollado de manera virtual, lo cual hace que disminuya la cantidad de acciones y por ende, la cantidad de población atendida.</t>
    </r>
  </si>
  <si>
    <r>
      <t xml:space="preserve">Las actividades se desarrollaron de la siguiente manera:
* </t>
    </r>
    <r>
      <rPr>
        <b/>
        <sz val="11"/>
        <rFont val="Arial Narrow"/>
        <family val="2"/>
      </rPr>
      <t>12</t>
    </r>
    <r>
      <rPr>
        <sz val="11"/>
        <rFont val="Arial Narrow"/>
        <family val="2"/>
      </rPr>
      <t xml:space="preserve"> Recorridos Pedagógicos: </t>
    </r>
    <r>
      <rPr>
        <b/>
        <sz val="11"/>
        <rFont val="Arial Narrow"/>
        <family val="2"/>
      </rPr>
      <t>496</t>
    </r>
    <r>
      <rPr>
        <sz val="11"/>
        <rFont val="Arial Narrow"/>
        <family val="2"/>
      </rPr>
      <t xml:space="preserve"> jóvenes.
*  </t>
    </r>
    <r>
      <rPr>
        <b/>
        <sz val="11"/>
        <rFont val="Arial Narrow"/>
        <family val="2"/>
      </rPr>
      <t>2</t>
    </r>
    <r>
      <rPr>
        <sz val="11"/>
        <rFont val="Arial Narrow"/>
        <family val="2"/>
      </rPr>
      <t xml:space="preserve"> socialización comunitaria: </t>
    </r>
    <r>
      <rPr>
        <b/>
        <sz val="11"/>
        <rFont val="Arial Narrow"/>
        <family val="2"/>
      </rPr>
      <t>68</t>
    </r>
    <r>
      <rPr>
        <sz val="11"/>
        <rFont val="Arial Narrow"/>
        <family val="2"/>
      </rPr>
      <t xml:space="preserve"> jóvenes.
* </t>
    </r>
    <r>
      <rPr>
        <b/>
        <sz val="11"/>
        <rFont val="Arial Narrow"/>
        <family val="2"/>
      </rPr>
      <t>37</t>
    </r>
    <r>
      <rPr>
        <sz val="11"/>
        <rFont val="Arial Narrow"/>
        <family val="2"/>
      </rPr>
      <t xml:space="preserve"> Socializaciones a Colegios: </t>
    </r>
    <r>
      <rPr>
        <b/>
        <sz val="11"/>
        <rFont val="Arial Narrow"/>
        <family val="2"/>
      </rPr>
      <t>1884</t>
    </r>
    <r>
      <rPr>
        <sz val="11"/>
        <rFont val="Arial Narrow"/>
        <family val="2"/>
      </rPr>
      <t xml:space="preserve"> jóvenes.
* </t>
    </r>
    <r>
      <rPr>
        <b/>
        <sz val="11"/>
        <rFont val="Arial Narrow"/>
        <family val="2"/>
      </rPr>
      <t xml:space="preserve">33 </t>
    </r>
    <r>
      <rPr>
        <sz val="11"/>
        <rFont val="Arial Narrow"/>
        <family val="2"/>
      </rPr>
      <t xml:space="preserve">socializaciones en Instituciones d eEducación Superior: </t>
    </r>
    <r>
      <rPr>
        <b/>
        <sz val="11"/>
        <rFont val="Arial Narrow"/>
        <family val="2"/>
      </rPr>
      <t>1587</t>
    </r>
    <r>
      <rPr>
        <sz val="11"/>
        <rFont val="Arial Narrow"/>
        <family val="2"/>
      </rPr>
      <t xml:space="preserve"> jóvenes.
* </t>
    </r>
    <r>
      <rPr>
        <b/>
        <sz val="11"/>
        <rFont val="Arial Narrow"/>
        <family val="2"/>
      </rPr>
      <t xml:space="preserve">3 </t>
    </r>
    <r>
      <rPr>
        <sz val="11"/>
        <rFont val="Arial Narrow"/>
        <family val="2"/>
      </rPr>
      <t xml:space="preserve">actividades lúdicas de TransMiChiquis realizadas en los siguientes espacios: 2 en un Colegio, 1 en una Junta de Acción Comunal. </t>
    </r>
  </si>
  <si>
    <t xml:space="preserve">El valor registrado en el costo proyectado corresponde al salario básico (sin carga prestacional) por un año de once (11) profesionales  de Gestión Social y los recursos ejecutados, representa el salario mensual recibido durante doce meses. (corte 31 de diciembre de 2020).  Adicionalmente, el equipo de Gestión Social realiza diferentes actividades en las localidades, por lo cual, las del presente reporte corresponde sólo a una parte de estas acciones.
Se aclara que por la pandemia no fue posible dar cumplimiento a las acciones planeadas, debido a la imposibilidad de generar actividades con comunidades en los diferentes territorios.
</t>
  </si>
  <si>
    <t>El porcentaje  de personas con consulta del joven  fue de  27,71% presentando un aumento de 1,31% comparada con la lines base.</t>
  </si>
  <si>
    <t xml:space="preserve">Para el periodo 2020 se registro 678.160 jovenes de 10 a 29 años que consultaron  a  servicios de salud de detección temprana y protección específica en el marco de la Ruta de promoción y mantenimiento de la Salud.  </t>
  </si>
  <si>
    <t>Se incluye el desarrollo de acciones que aportan al indicador, el enfoque poblacional.</t>
  </si>
  <si>
    <t xml:space="preserve">De acuerdo a los ajustes  solicitados a la secretaría técnica de la Polìtica Pùblica Distrital de Juventud en la Mesa Distrital de Juventud y que estan pendientes de aprobación por el CONPES, se genera el reporte para el indicador de producto.  
Se avanzó con el 5% programado para el segundo semestre de la vigencia 2020 correspondiente a la caracterización del curso de vida de adolescencia y  juventud de las poblaciones especiales a cargo de las EAPB que operan en el DC, avance de  Caracterización del curso de vida adolescencia y juventud enfoque diferencial  de los grupos  étnico: raizal, palenqueros.   </t>
  </si>
  <si>
    <t xml:space="preserve">Para dar alcance a la Política Pública de Juventud, según el producto esperado 4.1.1., la Dirección de Provisión de Servicios de  Salud, aporta con la caracterización del curso de vida de adolescencia y juventud, gestión realizada con la Subdirección de Adminsitración del Aseguramiento  de la SDS a corte de 31 de diciembre del 2020.   </t>
  </si>
  <si>
    <t xml:space="preserve">En el marco de ajustes al modelo de atención en salud de Bogotá que se adelantó en la Secretaría Distrital de Salud se contempla la implementación de los enfoques diferencial y poblacional  en el desarrollo de las acciones que aportan al indicador. 
</t>
  </si>
  <si>
    <t xml:space="preserve">Producto a desarrollarse en el último trimestre de 2020, su reporte se realizará durante el I Trimestre de 2021.
</t>
  </si>
  <si>
    <t>No se realiza reporte de recursos financieros, logros alcanzados y población beneficiada  con corte a diciembre 31 de 2020, debido a que la accion fue proyectada para dar inicio en el   año 2021, en el marco de la Politica Pública de Juventud 2019-2030-CONPES 08 de 2009 .</t>
  </si>
  <si>
    <t xml:space="preserve">De acuerdo a los ajustes  solicitados a la secretaría técnica de la Polìtica Pùblica Distrital de Juventud en la Mesa Distrital de Juventud y que estan pendientes de aprobación por el CONPES, se genera el reporte para el indicador de producto.  
1.396 personas </t>
  </si>
  <si>
    <t xml:space="preserve">En el avance cualitativo se comprenden actividades realizadas en medios analogos y digitales, de los cuales 226 personas participaron de actividades analogas y 1.170 se mantienen activas y participan de actividades digitales. El desarrollo de estas actividades ha permitido impactar a un mayor número de personas, multiplicar la información y extender la invitación a los y las jóvenes de que participen de las diferentes acciones y espacios de incidencia de la Secrertaría Distrital de Salud. </t>
  </si>
  <si>
    <t xml:space="preserve">El avance financiero corresponde a los honorarios que recibe la referente de juventud de la DPSGTYT quien es la encargada de planear, desarrollar y acompañar diferentes actividades que tengan como objetivo fortalecer procesos de participación con jóvenes. </t>
  </si>
  <si>
    <t xml:space="preserve">Se proyectó el inicio del producto en el año 2021, razón por la cual no se presenta reporte para este periodo de seguimiento. </t>
  </si>
  <si>
    <t xml:space="preserve">Se ajusta  linea base del indicador tomando ceso 2019.  Esta pendiente la aprobación por el CONPES.
Para el año 2020 presenta una tasa de 5,1 suicidios consumados por cada 100.000 habitantes. Evidenciando una reducción de 2,2 al compararla con la línea de base.  </t>
  </si>
  <si>
    <t>Noviembre/2020 datos preliminares</t>
  </si>
  <si>
    <t xml:space="preserve">Para el periodo 2020 *se registran 103 casos de suicido en el grupo de edad comprendidio entre los 15 a 29 años. </t>
  </si>
  <si>
    <t>En el marco de ajustes al modelo de atención en salud de Bogotá que se adelantó en la Secretaría Distrital de Salud, sumado a la armonización y ajustes del Plan de Salud de Intervenciones Colectivas (PSPIC) se contempla la implementación de los enfoques diferencial y poblacional en el desarrollo de las acciones que aportan al indicador.</t>
  </si>
  <si>
    <t>No se realiza reporte de recursos financieros, logros alcanzados y población beneficiada  con corte a diciembre 31 de 2020, debido a que la accion fue proyectada para dar inicio en el   año 2022, en el marco de la Politica Pública de Juventud 2019-2030-CONPES 08 de 2009 .</t>
  </si>
  <si>
    <t xml:space="preserve">Para el periodo 2020 se registran 103 casos de suicido en el grupo de edad comprendidio entre los 15 a 29 años. </t>
  </si>
  <si>
    <t xml:space="preserve">De acuerdo a los ajustes  solicitados a la secretaría técnica de la Polìtica Pùblica Distrital de Juventud en la Mesa Distrital de Juventud y que estan pendientes de aprobación por el CONPES, se genera el reporte para el indicador de producto.  
18638 visitantes </t>
  </si>
  <si>
    <t>La plataforma viene desarrollando acciones desde dos frentes, el primero es la psicoeducación sobre diferentes temas relacionados con salud mental, relacionamiento social y auto-cuidado. En segundo lugar esta el componente práctico a través de ejercicios interactivos con el objetivo de ayudar a las personas a mantenerse activos en múltiples áreas funcionales para recibir gratificación de diversos medios y así mejorar su estado de ánimo. De esta manera, se promueve que cada usuario fortalezca diferentes áreas de su vida: dimensión afectiva, relacional, espiritual, académica, laboral y recreativa de cada individuo, con el objetivo de reforzar su emocionalidad.</t>
  </si>
  <si>
    <t xml:space="preserve">El recurso no ha sido transferido, teniendo en cuenta que no se han cumplido con los compromisos pactados. </t>
  </si>
  <si>
    <t>Se ajusta indicador dada la relevancia e importancia de identificar la prevalencia de inciio de consumo de SPA. Esta pendiente la aprobación por el CONPES.
14,9
Edad promedio de inicio de consumo problemático de de spa en población de 14 a 28 años (Año 2020)</t>
  </si>
  <si>
    <t>31/12/2020 datos preliminares</t>
  </si>
  <si>
    <t>Incremento de 0,2 puntos en la edad de inicio de consumo problemático de spade spa en el segmento de población de 14 a 28 años</t>
  </si>
  <si>
    <t xml:space="preserve">Se ajusto el inicio del producto para el año 2021, se presento la justificaciòn tecnica y se esta en espera de aprobaciòn de CONPES.  </t>
  </si>
  <si>
    <t xml:space="preserve">Se proyectó el inicio del producto "Acciones intersectoriales de prevención del consumo de sustancias psicoactivas de manera progresiva en   localidades priorizadas del Distrito Capital."  en el año 2022, razón por la cual no se presenta reporte para este periodo de seguimiento. </t>
  </si>
  <si>
    <t xml:space="preserve">Se ajusta el producto teniendo en cuenta que no se desplegará un modelo intersectorial, sino acciones intersectoriales en el marco de las localidades priorizadas por el nuevo modelo de salud, o en aquellas localidades que lo ameriten. Se restructura el producto teniendo en cuenta que el modelo se consolidaría en el marco de “Planeta Joven”, sin embargo, el programa no seguirá. También, se restructura en el marco de acciones teniendo en cuenta la transversa-lización de las mismas en la Política de Sustancias Psicoactivas del Distrito, la cual comenzará evaluación y reformulación. 
</t>
  </si>
  <si>
    <t>De acuerdo a los ajustes  solicitados a la secretaría técnica de la Polìtica Pùblica Distrital de Juventud en la Mesa Distrital de Juventud y que estan pendientes de aprobación por el CONPES, se genera el reporte para el indicador de producto.
8976 visitantes</t>
  </si>
  <si>
    <t>La plataforma Piensalo, ha permitido orientary/o prevenir el consumo de sustancias psicoactivas, a traves de informacións sobre sobre las diferentes sustancias, así como los riesgos que corren al consumirlas debido a los efectos que estas tienen en mente y cuerpo; además de la información
ofrecida, se brindar una atención en tiempo real gracias a la alianza estratégica construida
entre Piénsalo.co y la línea piénsalo de la SDS.</t>
  </si>
  <si>
    <t>Se ajusta  linea base del indicador tomando ceso 2019.  Esta pendiente la aprobación por el CONPES.
Para el año 2020 la incidencia de VIH en jovenes fue de 84,2 por 100.000 jovenes entre 15 y 29 años informacion preliminar base SIVIGILA evento 850 corte a semana 53 de 2020</t>
  </si>
  <si>
    <t>10/01/2021 Informacion preliminar corte  a semana 53 de 2020 base SIVIGILA evento 850</t>
  </si>
  <si>
    <t>Desde el 1 de enero hasta el 31 de diciembre 2020 se notificaron 1.653 casos con edades entre 15 y 29 años confirmados de VIH/Sida que tenían residencia en Bogotá con una proporción de incidencia preliminar de 84,2 por 100.000 jóvenes entre 15 y 29 años. para el mismo periodo del año anterior se habían notificado 1.936 casos, presentándose de manera preliminar una disminución del 14,6% en el número de casos residentes en el Distrito Capital.
Disminución que puede estar asociada a la contingencia sanitaria por COVID -19 al estar limitado el acceso a los servicios de salud lo que muestra una menor notificación de casos, sin embargo, se continúa ofertando y realizando pruebas a población joven como parte de las acciones del Plan de Intervenciones Colectivas (PIC) y la demanda inducida para el diagnóstico de VIH que algunas Entidades Administradoras de Planes de Beneficios – EAPB a través de sus Instituciones Prestadoras de Servicios – IPS están realizando a sus usuarios que adicionalmente incluyen intervenciones de educación para la prevención en la  utilización adecuada de preservativos y otras acciones en pro de disminuir la infección por VIH.</t>
  </si>
  <si>
    <t>De acuerdo a los ajustes  solicitados a la secretaría técnica de la Polìtica Pùblica Distrital de Juventud en la Mesa Distrital de Juventud y que estan pendientes de aprobación por el CONPES, se genera el reporte para el indicador de producto.en la mesa distrital de juventud, se genera el reporte para el indicador de producto.  mediante  la ejecucion de un plan de acción para el desarrollo de una  estrategia de promoción, apropiación y ejercicio de los derechos sexuales y reproductivos dirigida a población adolescente y joven, en el marco del desarrollo de capacidades para la vivencia de una sexualidad, protegida,  placentera, generadora de bienestar y salud,  del cual se logra el 5% segun lo proyectado para la vigencia 2020.</t>
  </si>
  <si>
    <r>
      <t xml:space="preserve">Para el periodo enero a noviembre de 2020 se registran 7.819 casos de nacimientos en adolescentes de 15 a 19 años en Bogotá. Según la localidad de residencia los casos de maternidad temprana se presentan por subredes de la siguiente manera:  Norte (n=1.773), Sur Occidente (n=2.430), Centro Oriente (n=1.499) y Sur (n=2.106), y 11 sin dato. 
Según el régimen de afiliación, los casos presentados en el periodo del presente reporte, 39,7% (n=3.109) pertenecen al régimen contributivo, 35,3% (n=2.762) al subsidiado, 1.877 se identifican como no aseguradas, lo que representa el 24% y los 71 casos restantes pertenecen al régimen de excepción con un 0,9%.  
Al realizar el análisis comparativo, para el mismo periodo, enero noviembre, durante el año 2019 se presentaron 8783 nacimientos en personas entre 15 a 19 años y para el año 2018 (línea base) se registraron un total de 9.840 casos de nacidos vivos, es decir se evidencia una tendencia hacia la disminución.
</t>
    </r>
    <r>
      <rPr>
        <sz val="11"/>
        <color rgb="FFFF0000"/>
        <rFont val="Arial"/>
        <family val="2"/>
      </rPr>
      <t xml:space="preserve">En cuanto al número de casos, para el periodo enero a noviembre se presentan 176 nacimientos en mujeres menores de 14 años, lo que evidencia una disminución de 76 casos con respecto a la línea base (2018). En mujeres de 15-19 años, se presentan 7.819 nacimientos lo que evidencia una disminución de 2.021 casos con respecto a la línea base (2018). Y para el  caso de nacimientos en mujeres con edad menor o igual a 19 años que ya tuvieron un hijo, se presentan 1.1.34  , lo que evidencia una reducción de 348 casos con respecto a Línea de Base (2018).
La pandemia por SARSCov-2 implico la generación de acciones que se ajustaran a la nueva realidad de relacionarnos y comunicarnos. Se desarrollaron intervenciones con la participación de adolescentes de la ciudad en el entorno virtual tales como Facebook live, plataforma TIC TOC, webinar, programas radiales, entre otros .  También se realizan intervenciones en las zonas de cuidado especial, intervenciones con barras futboleras y generación de estrategias con organizaciones comunitarias para favorecer la entrega gratuita de preservativos. Acciones con las familias con niños, niñas y adolescentes escolarizados a través a través de las plataformas dispuestas para continuar con el aprendizaje.  
</t>
    </r>
  </si>
  <si>
    <t xml:space="preserve">Las cifras financieras son exactas por lo tanto no es posible dar un avance cualitativo al respecto. </t>
  </si>
  <si>
    <t>De acuerdo a los ajustes  solicitados a la secretaría técnica de la Polìtica Pùblica Distrital de Juventud en la Mesa Distrital de Juventud y que estan pendientes de aprobación por el CONPES, se genera el reporte para el indicador de producto.
18057 visitantes</t>
  </si>
  <si>
    <t>La plataforma dispone de información que ha permitido informar a las personas sobre practicas sexuales seguras basadas en el ejercicio pleno de sus derechos sexuales y reproductivos para prevenir: embarazos no planeados, el contagio infecciones de transmisión sexual e incluso las violencias sexuales y de género. Como tambien, continuar el ciclo de atención en salud canalizando a las personas a servicios de anticoncepción, así como a líneas de atención nacionales y distritales.</t>
  </si>
  <si>
    <t>No se reporta avance cuantitativo, por cuanto el avance corresponde a la Encuesta Bienal de Cultura de la Secretaría Distrital de Cultura, Recreación y Deporte.</t>
  </si>
  <si>
    <t>31 de diciembre de 2020</t>
  </si>
  <si>
    <t xml:space="preserve">Se recibieron tres (3) solicitudes para la realizacion de actividades de promoción del uso de la bicicleta, de las cuales se atendieron. </t>
  </si>
  <si>
    <t xml:space="preserve">Las actividades se desarrollaron con gestión </t>
  </si>
  <si>
    <r>
      <t xml:space="preserve">En el marco de la estrategia #EnBiciALaU, se desarrollaron acciones conjuntas para seguir fomentando el uso de la bicicleta y otros modos de transporte sostenibles entre alas unviersidades participantes de la Red Muévete Mejor. Entre otras, se logró:
1. Cuatro sesiones de trabajo conjunta en las que se discutieron y revisaron las principales necesidades de las universidades en torno a la movilidad sostenible en el contexto de reactivación gradual de sus actividades presenciales y de pedagogía frente a la movilidad sostenible en su comunidad en época de pandemia.
2. Se construyó de forma conjunta y colaborativa con 14 univesidades la publicación "buenas prácticas en movilidad sostenible en univesidades de Bogotá". La publicación se presentó y lanzó en el marco del primer foro sobre univesidades, en el cual participaron rectores y directivos de 6 univesidades y compartieron sus experiencias en movilidad sostenible. La publicación está disponible para consulta aquí: https://issuu.com/secretariadistritaldemovilidad/docs/buenas_pr_cticas_de_promoci_n_de_la_movilidad_sost 
3. Se realizó una difusión masiva de la publicación entre 126 IES en Bogotá, a través de los contactos disponibles en el portal de datos del Ministerio de Educación sobre las instituciones registradas en la ciudad.
</t>
    </r>
    <r>
      <rPr>
        <b/>
        <sz val="11"/>
        <color rgb="FFC00000"/>
        <rFont val="Arial Narrow"/>
        <family val="2"/>
      </rPr>
      <t>POR FAVOR RELACIONAR LOS DATOS DE LOS CUALES FUE CALCULADO EL 21% DE AVANCE REPORTADO. De acuerdo con la información que hallé en los archivos de Carolina Toro, ese indicador del 21% se obtiene de dividir el número de universidades vinculadas por la Red, sobre el número total de Instituciones de Educación Superior, reportadas por el Ministerio de Educación, y multiplicar por 100.
La base total de universidades o IES se obtiene de:  https://www.datos.gov.co/Educaci-n/INSTITUCIONES-DE-EDUCACI-N-SUPERIOR/q48h-qfg5
El total de universidades vinculado por la red es de 23.
Total de universidades del listado del ministerio: 126
23/126 * 100= 18,2%
No obstante, Carolina reportó 21% debido a que el anterior cálculo del mismo indicador se hizo sobre un número total de universidades diferente. Frente a eso, vemos que Carolina escribió una nota en la casilla Y13, que dice así:   Nota: esta cifra de línea base es igual porque cuando se midió se utilizó un valor distinto de cantidad de univesidades, que no fue el oficial de la fuente de Ministerio. Es decir, teníamos menos univesidades vinculadas y como la base del número total de univesidades era menor, se tenía este porcentaje, que se alteró al ajustar el valor de la base de total de univesidades. Esto se notificó a la Oficina de Gestión Social en su momento para aclarar, y la respuesta fue que no hay tanto inconveniente con esto, dado que en últimas lo importante es el avance en la meta a 2030 del 100%.</t>
    </r>
  </si>
  <si>
    <t>Avance cualitativo en términos de la planeación e implementación de estrategias de movilidad sostenible con las unviesidades.</t>
  </si>
  <si>
    <t>Ejecución de dos contratos de prestación de servicios con funciones específicas en el tema</t>
  </si>
  <si>
    <t>0.0%</t>
  </si>
  <si>
    <t xml:space="preserve">Por la emergencia sanitaria se  limitó el desarrollo de las acciones en las instituciones educativas, dado que muchos de los procesos que se habían adelantado quedaron suspendidos.
Sin embargo, dentro de las estrategias de continuar planteando escenarios para mejorar las alternativas de movilidad sostenible en la ciudad, la Subdireccion de la Bicicleta y el Peatón participó en la CONVOCATORIA LA CIUDAD LA MOVEMOS TODOS, organizada por MOVILAB BOGOTÁ. Esta actividad es un laboratorio de innovación en movilidad de Bogotá que promueve la innovación abierta, la inteligencia colectiva y la experimentación ágil con el objetivo de diseñar y desarrollar iniciativas de valor público y soluciones innovadoras para la movilidad de Bogotá-Región.
Para estea convotario se planteo el reto ¿Cómo generar cicloparqueaderos de calidad con mayor seguridad, comodidad, accesibilidad y con amplia cobertura en la ciudad para los biciusuarios? iba dirigido a estudiantes y docentes de Instituciones de Educación Superior, que participaron desde Octubre a Diciembre en la primera fase y en donde se prestó asesoría y acciones pedagógicas para el desarrollo del reto. 
</t>
  </si>
  <si>
    <t>En esta actividad participaron 83 estudiantes que estuvieron dispuestos en 27 equipos de trabajo.</t>
  </si>
  <si>
    <t xml:space="preserve">La participacion no requirio la inversion de recursos. </t>
  </si>
  <si>
    <t>Total fatalidades jóvenes Año 2020* ( Dato 142) SIGAT</t>
  </si>
  <si>
    <t>Población joven ( Dato 2011715)</t>
  </si>
  <si>
    <t xml:space="preserve">Indicador
(Total de jóvenes entre los 15 y los 29 años que mueren en accidentes de tránsito / Total de jóvenes entre los 15 y los 29 años en Bogotá) * 100000Indicador Dato 7,05865393
</t>
  </si>
  <si>
    <r>
      <t xml:space="preserve">Durante el periodo comprendido entre octubre y diciembre de 2020,  la Secretaría Distrital de Movilidad mediante la modalidad de sesiones en vivo online/sincronicas y de manera presencial realizó  diferentes  acciones pedagógicas en instituciones educativas, empresas, entidades y espacio público, </t>
    </r>
    <r>
      <rPr>
        <u/>
        <sz val="11"/>
        <color rgb="FF000000"/>
        <rFont val="Arial Narrow"/>
        <family val="2"/>
      </rPr>
      <t>dirigidas a la población en el rango etario de 15 a 29 años</t>
    </r>
    <r>
      <rPr>
        <sz val="11"/>
        <color rgb="FF000000"/>
        <rFont val="Arial Narrow"/>
        <family val="2"/>
      </rPr>
      <t xml:space="preserve"> en temas de educación vial y cultura para la movilidad como: elementos de protección y normatividad de ciclistas, motociclistas; puntos ciegos; promoción de la bicicleta como medio alternativo de transporte; biocinemática; resolución de conflictos; cultura ciudadana; seguridad vial de peatones y pasajeros; capacitaciones en los diferentes módulos de educacón y cultura para la movilidad; plan aula, formación a promotores escolares, Hackathon escolar para la nueva movilidad, Taller vacacional movibreak, en las cuales participaron 10.178 personas.  </t>
    </r>
  </si>
  <si>
    <r>
      <t xml:space="preserve">Las acciones pedagógicas dirigidas a la población en el </t>
    </r>
    <r>
      <rPr>
        <u/>
        <sz val="11"/>
        <color rgb="FF000000"/>
        <rFont val="Arial Narrow"/>
        <family val="2"/>
      </rPr>
      <t>rango de 15 a 29 años</t>
    </r>
    <r>
      <rPr>
        <sz val="11"/>
        <color rgb="FF000000"/>
        <rFont val="Arial Narrow"/>
        <family val="2"/>
      </rPr>
      <t>, se concentran en: colegios públicos y privados, empresas y entidades, y acciones en vía: en puntos críticos.  En los escenarios anteriormente mencionados participan niños, niñas, adolescentes, jóvenes donde se reflexiona sobre los derechos y deberes de todos los actores de la vía y la corresponsabilidad en la protección de los usuarios más vulnerables. 
Estas actividades reconocen las particularidades de la población y promueven la igualdad de género y la movilidad segura de los diferentes actores viales.</t>
    </r>
  </si>
  <si>
    <t>En reunión realizada el pasado 30 de diciembre entre la Secretaría General y la Secretaría Distrital de Integración Social, se expone la dificultad de la Alta Consejería para los Derechos de las Víctimas, la Paz y la Reconciliación-ACDVPR para realizar el reporte de seguimiento del indicador de resultado 6.7., a cargo de la ACDVPR, debido a la poca claridad en la magnitud de la meta (porcentaje sin contexto) y la falta de competencia de la entidad para realizar procesos de capacitación.
• El equipo de la SDIS reconoce dicha dificultad y plantea la disposición de la entidad para realizar ajustes al indicador en cuestión.
• La propuesta de modificación del indicador y su justificación debe ser preparada por la ACDVPR y presentada al Comité Institucional de Gestión y Desempeño de la Secretaría General, como requisito para el posterior envío oficial a la SDIS, según la metodología CONPES D.C.
• Se acuerda el envío de la presente acta al equipo de la SDIS, como evidencia de la intención de modificar el indicador de resultado a cargo de la ACDVPR, de acuerdo a los procedimientos institucionales descritos en la reunión.</t>
  </si>
  <si>
    <t>No se presentan avances para la vigencia</t>
  </si>
  <si>
    <t>Durante el cuarto trimestre de 2020 se realizaron 16 acciones las cuales se relacionan a continuación:
Octubre: 
1. Se llevó a cabo una carrera de observación en el marco de la conmemoración del homicidio Rafael Uribe Uribe, concentrada en la vida y obra del político colombiano, y a partir de los distintos lugares de la ciudad que le rinden memoria.
Se llevaron a cabo las siguientes actividades en el marco de la franja-estrategia música Defendiendo la Vida: 
2. Se llevó a cabo el taller virtual 'Cómo construir letras de rap frente al conflicto y la represión'. Dicho taller conto como talleristas a reconocidos artistas de este género musical y buscó brindar herramientas para la creación artística en torno a este fenómeno social que vulnera el derecho a la vida y a la libre expresión (8, 9 y 13 de octubre). Este se llevó a cabo con jóvenes bogotanos y bogotanas que se inscribieron con anterioridad al mismo
3. Se realizó un evento semipresencial para el lanzamiento del libro "De la guerra al arte", de la agrupación de rap Desorden Social (Octubre 24), banda icónica de Hip Hop que convoca a jóvenes de la ciudad alrededor de su propuesta artística
Se llevaron a cabo las siguientes actividades en el marco de la franja-estrategia FILMEORIA:
4. KUNDARA KURISIA BIA (El Pensamiento Bueno de los Jóvenes), escrito y producido por jóvenes indígenas embera, habitantes del departamento de Caquetá. 
Noviembre:
1. Acción conmemorativa en memoria del joven Dylan Cruz, asesinado en 2019 (Videos) (23 nov)
2. Se realizó el II Encuentro de Experiencias Pedagógicas Constructoras de Memoria y Paz en la Escuela, que recoge las experiencias de construcción de memoria y paz de docentes y estudiantes de distintos colegios públicos y privados de la ciudad de Bogotá.  (Noviembre 18)
3. Se llevó a cabo el Encuentro pedagógico virtual "La educación de ACUERDO con la paz", que convoca al sector educativo a pensar en el acuerdo de paz y su relación la escuela (Nov 24.). Este evento se llevó a cabo en el marco de la conmemoración de la firma de los Acuerdos de Paz.
4. Se publicó el texto digital "Las experiencias pedagógicas en memoria y paz, claves para el movimiento", producto del Primer Encuentro de Experiencias Pedagógicas constructoras de memoria y paz en la escuela. Dicha publicación es resultado del trabajo articulado de la Alta Consejería para los Derechos de las Víctimas, la Paz y la reconciliación, el Centro de Memoria, Paz y Reconciliación, la Secretaría de Educación Distrital, la Expedición Pedagógica Nacional, y la Universidad Pedagógica Nacional y diversas instituciones educativas distritales. 
Se llevaron a cabo las siguientes actividades en el marco de la franja-estrategia música Defendiendo la Vida: 
5. Se llevó a cabo el taller virtual 'Música, género y memoria" (19 de noviembre), en articulación con la Organización Femenida Popular, para articular los esfuerzos que mujeres han hecho, de construcción de paz desde la música, en articulación con la organización feminista del Magdalena Medio "Organización Femenina Popular".
6. Se apoyó la realización del III Encuentro Internacional de Hip Hop, que en articulación con Movimiento de Expresiones Latinoamericanas de Hip Hop - MELAH, el Instituto Internacional de Justicia Transicional - ICTJ y Cartel Urbano, se realizó los días 25, 26, 27 y 28 de noviembre. En este contexto se realizaron diversas charlas, muestras artísticas, experiencias y toques musicales que convocaron a artistas de la escena hip hop de distintos países.
Se proyectaron producciones audiovisuales en el marco de la franja virtual Filmemoria:
7. Se proyectó el audiovisual "Dylan no murió". (28 de nov). En esta fecha se hizo el estreno de esta producción audiovisual, realizada por PACIFISTA
8. Se produjo un video para introducir a la ciudad un nuevo lugar de memoria construido por jóvenes grafiteros, de la mano de la Fundación Trípido, a partir de un proyecto que contó con el apoyo de IDARTES
Diciembre:
Se llevó a cabo la siguiente actividad en el marco de la franja-estrategia Música Defendiendo la Vida: 
1. Se llevó a cabo el homenaje musical en memoria de los y las víctimas de abuso policial en la que participaron familiares de jóvenes víctimas de estos hechos.
Se proyectó 1 producciones audiovisuales en el marco de la franja virtual Filmemoria:
2. Se proyectó el audiovisual "Julieth no murió". (7 de dic).
Se llevaron a cabo 1 conversatorios de la franja En diálogo. 
3. "Sanamos en juntanza, por una vida libre de violencias", en formato de programa radial en el que participaron organizaciones de mujeres jóvenes. (Dic 9)
4. Se llevó a cabo el primer proceso de laboratorio artística en memoria (LABORATORIO ARTÍSTICO DE CREACIÓN CIUDADANA): "El arte es el antídoto", producto del cual, varios jóvenes que hicieron parte del proceso produjeron una muestra de cartelismo.</t>
  </si>
  <si>
    <t>Las acciones realizadas fueron dirigídas a los jóvenes del Distrito Capital. Enfoque diferencial etáreo (jóvenes), perspectiva Inter seccional de género. Perspectiva interseccional con indígenas (jóvenes indígenas embera).</t>
  </si>
  <si>
    <t>El presupuesto corresponde al proyecto de inversión 7871 "Construcción de Bogotá - Región como territorio de paz para las víctimas y la reconciliación". En particular a la Meta " Realizar 480 procesos pedagógicos para el fortalecimiento de iniciativas ciudadanas, que conduzcan al debate y la apropiación social de la paz, la memoria y la reconciliación, que se construye en los territorios ciudad región". Los recursos disponibles corresponden a los contratos de prestación de servicios que apoyan estas acciones.</t>
  </si>
  <si>
    <t>Durante el cuarto trimestre, se realizaron 22 recorridos guiados en los cuales participaron 367 jóvenes relacionados a continuación:
Octubre:
Se realizaron 13 visitas guiadas virtuales con estudiantes de la Fundación Colegio San Juan del Camino (30 oct), el Colegio Álvaro Gómez Hurtado IED (14 oct, 2 visitas), la Institución educativa Soles Del Saber E.U. (15 oct), El Colegio Colsubsidio Norte (16 oct y 23 oct), la Uniminuto regional orinoquia (17 oct), el Colegio Las americas ied jm (19 oct, 2 visitas 2), el Gimnasio los andes (21 oct - 20 oct - 23 oct), y la Institución educativa General Santander (28 oct) .
Teniendo en cuenta el listado de asistencia, el número de jóvenes que asistieron en cada día son los siguiente:
12 de octubre: 24 jóvenes
13 de octubre: 7 jóvenes
14 de octubre: 30 jóvenes
15 de octubre: 14 jóvenes
16 de octubre: 26 jóvenes
17 de octubre: 35 jóvenes
18 de octubre: 1 joven
19 de octubre: 5 jóvenes
20 de octubre: 37 jóvenes
21 de octubre: 30 jóvenes
23 de octubre: 35 jóvenes
28 de octubre: 17 jóvenes
30 de octubre: 15 jóvenes
Total Jóvenes: 276
Noviembre:
Se realizaron 7 visitas guiadas virtuales con estudiantes y ciudadanía : Club de lectura Las Pulgas (5 nov), COLEGIO LAS AMÉRICAS IED JM (6 nov), Politécnico Grancolombiano (10 nov), Colectivo Juvenil La Caterva- Cachipay (12 nov), Oakland School (17 nov), Universidad del Tolima (Nov 27), Universidad del Tolima (30 nov). 
Teniendo en cuenta el listado de asistencia, el número de jóvenes que asistieron en cada día son los siguiente:
06 de noviembre: 14 jóvenes
10 de noviembre: 20 jóvenes
11 de noviembre: 5 jóvenes
12 de noviembre: 2 jóvenes
16 de noviembre: 1 joven
17de noviembre: 7 jóvenes
24 de noviembre: 1 joven
27 de noviembre: 11 jóvenes
30 de noviembre: 7 jóvenes
Total Jóvenes: 68
Diciembre:
Se realizaron 2 visitas guiadas virtuales con dos grupos de estudiantes de la Universidad del Tolima (16 dic).
Teniendo en cuenta el listado de asistencia, el número de jóvenes que asistieron en cada día son los siguiente:
16 de diciembre: 13 jóvenes
16 de diciembre: 10 jóvenes
Total Jóvenes:: 23
Total de jóvenes trimestre: 367</t>
  </si>
  <si>
    <t>Estas acciones beneficiaron a los jóvenes Bogotá, especialmente a estudiantes de colegios e Institución educativas y a la ciudadanía.</t>
  </si>
  <si>
    <t>En reunión realizada el pasado 30 de diciembre entre la Secretaría General y la Secretaría Distrital de Integración Social, se expone la dificultad de la Alta Consejería para los Derechos de las Víctimas, la Paz y la Reconciliación-ACDVPR para realizar el reporte de seguimiento del indicador de resultado 6.7., a cargo de la ACDVPR, debido a la poca claridad en la magnitud de la meta (porcentaje sin contexto) y la falta de competencia de la entidad para realizar procesos de capacitación.</t>
  </si>
  <si>
    <t xml:space="preserve">Durante el presente periodo no se presentaron avances en relación a este indicador, sin embargo durante el año 2020 desde el equipo de participación de la Alta Consejería para los Derechos de las Víctimas, la Paz  y la Reconciliación en adelante ACDVPR de la Secretaría General, se hizo un primer ejercicio de revisión de los avances en materia de juventud, de identificación de los planes, programas y proyectos propios de la ACDVPR y de otras entidades del nivel distrital, y se trabajaron una serie de insumos que servirán de guía para el trabajo con jóvenes víctimas del conflicto armado en Bogotá. En el mes de octubre la ACDVPR elaboró un documento de la política pública de Juventud con el fin de socializarla en las mesas Locales de participación efectiva con los delegados y poder generar una hoja de ruta donde se planteen acciones para ser desarrolladas en los territorios, sin embargo y dada la coyuntura emanada por situación de pandemia por el COVID-19 este no se pudo socializar.
De igual manera se pretende posteriormente analizar los procesos que desarrollan los y las jóvenes desde cada una de las Mesa de Participación Efectiva de Víctimas del conflicto armado de la Ciudad de Bogotá. 
Dada la situación de pandemia por el COVID-19, parte de los esfuerzos institucionales se enfocaron en la entrega de ayudas alimentarias y el acompañamiento a las mesas, por lo cual se dificultó la realización de espacios de participación propiamente con jóvenes víctimas, los cuales se proyectan para el 2021 dadas las dinámicas de elecciones de delegadas jóvenes en las Mesas y de Consejos de Juventud, previo ejercicio de articulación interinstitucional.
</t>
  </si>
  <si>
    <t>No se presentan avances para el presente trimestre</t>
  </si>
  <si>
    <t>El IDRD garantiza que las actividades propendan por el beneficio y atención de todos los grupos poblacionales en las 20 localidades del Distrito, realizando actividades territorializadas que respondan a las realidades locales desde la concertación e implementación de acciones diferenciadas, garantizando procesos y lineamientos interculturales, intersectoriales e intergeracionales entre los diferentes grupos y sectores poblacionales.
Es así que a 30 de diciembre se beneficiaron en acciones recreativas 42.240 jóvenes del genero femenino y 42.995 del genero masculino.pata un total de 85.244.</t>
  </si>
  <si>
    <t>A diciembre 30 de 2020 se ejecutó el 81% de los recursos proyectados y el 100% de los recursos disponibles para la vigencia 2020. Se presentó un incremento en el recurso disponible por descongelación de recursos asociados al talento humano.</t>
  </si>
  <si>
    <t>Las actividades de Rendimiento Deportivo se desarrollaron en los siguientes Centros de perfeccionamiento: 
• Complejo Acuático Simón Bolívar- actividades subacuáticas, triatlón y natación.
• Unidad Deportiva El Salitre - lucha, Judo, boxeo, karate, taekwondo, béisbol, levantamiento de pesas, tenis de mesa, esgrima, baloncesto, voleibol, ajedrez, ciclismo, atletismo, patinaje, squash, softbol, gimnasia, bolo, billar, tejo.
• Parque El Tunal – atletismo, ajedrez y boccia
• Cayetano Cañizares - gimnasia, fútbol, tenis de Mesa, lucha, futbol sala, boxeo. 
Se realizó la preparación de 751 jóvenes de los cuales 288 son mujeres y 463 hombres en procesos deportivos en las etapas de talento, reserva y rendimiento deportivo, de los cuales 605 corresponden al sector convencional y 146 al sector paralímpico. y se beneficiaron  308  niños, niñas y adolescentes  con procesos de iniciación y formación deportiva en el Distrito Capital, de los cuales 201 fueron hombres y 107 mujeres de las escuelas deportivas
Las actividades de Nuevas Tendencias permiten a los jóvenes practicar deportes de carácter innovador y alternativo incentivando el aprovechamiento del ocio, el tiempo libre y la sana convivencia, y que en los últimos años las mujeres han demostrado equidad con los hombres en la practica de estos deportes.
La meta proyectada por el PI 7854 para la población joven era de 110 escolares, sobreejcutandonos en un 132% debido a la gran acogida frente a lassesiones virtuales realizadas</t>
  </si>
  <si>
    <t>En el ejercicio de profundizar y dar continuidad a la implemementación de enfoques diferenciales, desde la Secretaría Distrital de Ambiente, se han diseñado diferentes metodologías, contenidos y herramientas de educación ambiental para la participación de los jovenes de Bogotá,  en los diferentes ejes temáticos y sus lineas de profundización. Durante el periodo referenciado se resaltan los nuevos contenidos y metodologías virtuales, que propenden por la inclusiòn y la participación juvenil para la conservación, disfrute y gestión de los bienes y servicios ambientales de Bogotá.</t>
  </si>
  <si>
    <t>$2.209.500.700 presupuesto asignado para la meta proyecto de inversión sobre  educación ambiental, durante la vigencia.</t>
  </si>
  <si>
    <t>$522.562.000 presupuesto ejecutado para la meta proyecto de inversión, sobre educación ambiental, durante la vigencia.</t>
  </si>
  <si>
    <t xml:space="preserve">A través del diseño de la estrategia, se incorporaron los enfoques de género, diferencial y derechos. </t>
  </si>
  <si>
    <t>Durante el segundo semestre del 2020, se avanzó en el diseño y planeación de la estrategia de eliminación de estereotipos para el cuatrenio.</t>
  </si>
  <si>
    <t>La estrategia está construida para abordar los enfoques en los 15 sectores del distrito y estos implementen acciones afirmativas a mujeres en sus diferencias y diversidades</t>
  </si>
  <si>
    <t>Durante el segundo semestre de 2020, se avanzó en diseño de la línea de conmemoraciones de luchas y resistencias históricas.</t>
  </si>
  <si>
    <t>Este producto incorpora los enfoques en tanto se conmemorarán las distintas luchas y resistencias de mujeres afro, indígenas, LBTI, gitanas, entre otras</t>
  </si>
  <si>
    <t xml:space="preserve">Durante el segundo semetres de 2020, se avanzó en el diseño y planeación de la estrategia de empoderamiento dirigida a niñas, adolescentes y jóvenes. </t>
  </si>
  <si>
    <t>La estrategia está construida para abordar los enfoques en los 15 sectores del distrito y estos implementen acciones afirmativas a mujeres niñas, adolescentes y jóvenes en sus diferencias y diversidades</t>
  </si>
  <si>
    <t xml:space="preserve">Durante el segundo semetres de 2020, se avanzó en el diseño y planeación de la estrategia sobre el cuidado menstrual. </t>
  </si>
  <si>
    <t>Esta estrategia se planeó incorporando los enfoques diferencial, de género y derechos, en tanto aborda a las mujeres en sis diversidades</t>
  </si>
  <si>
    <r>
      <t xml:space="preserve">Producción y emisión de </t>
    </r>
    <r>
      <rPr>
        <b/>
        <sz val="11"/>
        <color theme="1"/>
        <rFont val="Arial Narrow"/>
        <family val="2"/>
      </rPr>
      <t xml:space="preserve">(8) PROGRAMAS DE RADIO </t>
    </r>
    <r>
      <rPr>
        <sz val="11"/>
        <color theme="1"/>
        <rFont val="Arial Narrow"/>
        <family val="2"/>
      </rPr>
      <t xml:space="preserve">
 </t>
    </r>
  </si>
  <si>
    <t>31 DE DICIEMBRE 2020</t>
  </si>
  <si>
    <t xml:space="preserve">En el marco de la estrategia de participación en radio que se viene adelantando desde la Subdirección para la Juventud, se han producido y emitido de manera mensualmente programas radiales que han promovido la participación de los y las jóvenes desde sus diferentes identidades juveniles y cosmovisiones. 
Estos programas fueron emitidos por la Emisora La Nuestra, de la Alcaldía Local de Antonio Nariño y por la Emisora DC Radio, del Distrito Capital, adicionalmente se han difundido por las redes sociales de 'Distrito Joven Bogotá'.
Estos programas buscaron visibilizar los procesos juveniles que se adelantan desde los diferentes colectivos, organizaciones y demás en las diferentes localidades de la ciudad, convirtiéndose en una plataforma de participación a través de los medios de comunicación para los jóvenes de Bogotá. 
Duración de cada programa: 30 a 45 minutos
Fechas de emisión:
1. 02 de Octubre
2. 09 de Octubre 
3. 10 de Octubre 
4. 17 de Octubre 
5. 28 de Noviembre 
6. 5 de Diciembre 
7. 12 de Diciembre
8. 18 de Diciembre. </t>
  </si>
  <si>
    <t xml:space="preserve">En la realización de estos programas de radio se conto con la participación de jóvenes que fueran reconocidos desde sus procesos e iniciativas juveniles, teniendo en cuenta la participación de personas en condición de discapacidad, grupos étnicos y sectores LGBTI. </t>
  </si>
  <si>
    <t>Se tiene en cuenta el enfoque poblacional, el cual permite garantizar la atención a la población objetivo de la Política de Juventud, que comprende los jóvenes entre los 14-28 años. Además, la acciones adelantadas también permiten realizar atenciones bajo el enfoque diferencial y el territorial.</t>
  </si>
  <si>
    <t xml:space="preserve">En el marco de la estrategia de voluntariado juvenil entre el mes de enero y diciembre se avanza en actividades para el cumplimiento de las metas de jóvenes que realizan voluntariado, logrando un cumplimiento importante aunque no del 100% de la meta trazada en el producto de PPJ debido a la emergencia ocasionada por Covid19 que dificultó la realización de actividades presenciales.
Durante el primer trimestre del año se realizó la revisión de los elementos existentes del programa de voluntariado para su respectivo ajuste acorde a las metas y enfoques del nuevo proyecto de inversión.
Allí se contempló la necesidad de avanzar en certificar jóvenes que han venido desarrollando las labores de voluntariado a través de las Casas de la Juventud y los equipos locales de la subdirección.
Durante el periodo de este reporte (1 de enero al 31 de diciembre), el número de jóvenes inscritos y vinculados a actividades del programa de voluntariado es 800, los cuales fueron certificados todos.
En el periodo reportado se fortaleció la apuesta por alianzas con entidades, organizaciones e iniciativas juveniles como la Ruta de murales, el programa Reto a la U de la Facultad de Ciencias Económicas de la Universidad Nacional y otras, que permitieron a las juventudes diferentes espacios para realizar voluntariado.
Como entidad tuvimos dificultad para que algunos jóvenes que estaban interesados, pudieran efectivamente realizar tareas de voluntariado, debido a que en algunos momentos era superior la demanda de espacios, que la oferta disponible, en buena medida por las restricciones ocasionadas por la Covid19.
</t>
  </si>
  <si>
    <t xml:space="preserve">Se avanzó en el ajuste de enfoque del programa incluyendo modalidades de apoyo a organizaciones sociales y las alianzas distritales que se lograron materializar para ofertar mayores posibilidades de voluntariado.
El enfoque de reconocimiento a las labores realizadas que se comenzó a implementar desde el segundo trimestre, se evidencia en el último trimestre con el interés creciente por parte de las y los voluntarios de obtener su certificado por las labores realizadas tanto en articulación con las Casas de la Juventud, los equipos territoriales, como en las alianzas lideradas directamente por el componente.
El ajuste de enfoque que permite pasar de un voluntariado logístico a uno de ejercicio de la ciudadanía juvenil en tanto posibilidad de fomentar la participación y la organización juvenil es un acierto.
En lo que responde a acciones diferenciales se realiza alianza para apoyar a ORFA, organización raizal en labores humanitarias.
La participación de mujeres y diversidades sexuales sigue siendo significativamente menor que la de hombres, por lo cual se requiere avanzar en dicho enfoque.
</t>
  </si>
  <si>
    <t>31 DE DICIEMBRE</t>
  </si>
  <si>
    <t xml:space="preserve">Se realiza socializaciones sobre la ruta y sus 12 atenciones principalmente en espacios como: Comités Operativos de Juventud, Mesas de Jovenes, Plataforma Juvenil, Clops, Clip, UAT, Comité de Mujer y Genero, Mesa LGBT Talleres de Prevencion Semana de Juventud, Comités Operativos Locales.  
Asi mismo se realiza difusion de la ruta y sus atenciones  a traves de Los medios por los cuales se hace la difusión son: grupos de FB, grupos de WTSP, plataformas virtuales, en menor proporción actividades presenciales como la Estrategia RETO, actividades en las Casas de Juventud.
en total  se realizan 206 acciones de socializacion de la Ruta asi: 
ANTONIO NARIÑO-PUENTE ARANDA: 26
BARRIOS UNIDOS –TEUSAQUILLO: 16
BOSA: 13
SANTA FE –CANDELARIA: 17
CIUDAD BOLIVAR : 6
CHAPINERO: 23
ENGATIVA: 20
FONTIBON: 8
KENNEDY: 23
MARTIRES: 11
RAFAEL URIBE URIBE: 1
SAN CRISTOBAL: 12
SUBA: 6
TUNJUELITO: 5
USME – SUMAPAZ: 19
USAQUEN: NO REPORTA
</t>
  </si>
  <si>
    <t xml:space="preserve">Todas las acciones programadas y realizadas desde el equipo de prevención buscan incluir cada vez mas grupos  de jóvenes la visión de los diferentes enfoques diferenciales, haciendo enfasis en la aplicación de enfoque poblacional, territorial y de derechos.
</t>
  </si>
  <si>
    <t>Teniendo en cuenta que el indicador de resultado es anual, para el perdiodo reportado no se cuenta con esta información.</t>
  </si>
  <si>
    <t>Se tiene en cuenta el enfoque poblacional, el cual permite garantizar la atención a la población objetivo de la Política de Juventud, que comprende los jóvenes entre los 14-28 años.</t>
  </si>
  <si>
    <t>31/012/2020</t>
  </si>
  <si>
    <t xml:space="preserve">Con relación a la línea base 2018 se presenta una reducción en la Tasa Específica de Fecundidad (TEF) del 33,3% en mujeres  de 15 a 19  años. Al comparar los datos con el año 2019 (Datos Preliminares)* se mantiene la tendencia a la reducción,  con una TEF 11,9% para este grupo de edad.
FUENTE 2020:  Base de datos SDS y aplicativo Web RUAF_ND, datos PRELIMINARES-(corte 09-01-2021)-ajustada 18-01-2021 
Fuente 2019: SDS- RUAF_ND, datos PRELIMINARES .Ajustado febrero 2020
</t>
  </si>
  <si>
    <t xml:space="preserve">Las actividades desarrolladas desde el programa contemplaron el enfoque de derechos, de género y diferencial. </t>
  </si>
  <si>
    <t xml:space="preserve">Proyecto de inversión 1093 "Prevención y atención de la maternidad y la paternidad temprana"
A. Personas informadas y/o sensibilizadas en derechos sexuales, derechos reproductivos y temáticas relacionadas con la prevención de la maternidad y la paternidad tempranas:
1. Niños, niñas, adolescentes y jóvenes:
- 6.673 en 2020.
- 22.411 en 2019. 
- 129.756 en 2018.
- 72.724 en 2017.  
- 1.372 en 2016.
2. Servidores públicos y contratistas del Distrito:
- 935 en 2020.
- 2.608 en 2019.
- 9.925 en 2018. 
- 11.650 en 2017. 
- 630 en 2016.
3.Personas de la comunidad:
- 4.728 en 2020
- 8.799 en 2019.  
- 11.966 en 2018.  
- 17.037 en 2017. 
- 1.600 en 2016.
B. Los logros del Programa de Prevención y Atención de la Maternidad y la Paternidad temprana:
- 1.726.689 usuarios han visitado la página www.sexperto.co en los corrido del año, y 2.735 visitas agendadas de forma virtual.
- 320 IPS asistidas técnicamente para prestación de servicios en DDSS y DDRR.
- 100 Instituciones educativas cuentan con la estrategia sintonizarte, 94 con la estrategia Felix y Susana, y 70 fortalecieron sus PES.
- 116 iniciativas juveniles de Derechos Sexuales y Derechos Reproductivos fueron apoyadas con recursos económicos y/o técnicos. 
- 16 alcaldías locales invirtieron recursos para la prevención de la maternidad y la paternidad temprana, a través de los Fondos de Desarrollo Local.
- Caracterización e intervención de 40.451 hogares identificados con factores de riesgo en UPZ priorizadas.
- 15.135 llamadas a la línea 106 atendidas en DDSS y DDRR.
Proyecto de inversión 7753 "Prevención de la maternidad y la paternidad temprana"
El quipo del proyecto 7753 formó, informó y/o sensibilizó a 5.879 niñas, niñós, adolescentes, jóvenes y sus familias, así como a 1.567 agentes de cambio social, servidores públicos y/o contratistas en Derechos Sexuales y Derechos Reproductivos. </t>
  </si>
  <si>
    <t>Ejeución del 47.1% con corte a junio 30 de 2020. 
La ejecución del recurso responde a lo programado y ejecutado en la meta 2 del proyecto de inversión 1093 Prevención y Atención de la Maternidad y la Paternidad Temprana en el primer semestre de 2020 bajo el Plan de Desarrollo Bogotá Mejor Para Todos</t>
  </si>
  <si>
    <t xml:space="preserve">59034 impactados virtualmente por las actividades y concursos desarrollados en la plataforma y 1025 registrados en el sistema misional SIRBE </t>
  </si>
  <si>
    <t>En el último corte del año y como parte de las concertaciones realizadas la semana de la juventud se programó desde el 23 al 29 de noviembre y algunos días de diciembre por temas de desarrollo de concursos en pandemia. Además, se dio apertura a  inscripciones de 37 concursos  distritales y 60 concursos locales con temáticas diferentes que van desde: teatro, fotografía, grafitti, radio teatro, improvisación teatral, diseño stickers, improvisación teatral, break dance, música, ilustración hasta dibujo, poesía y filminuto, k-pop, cosplay circo, cuento corto, deportes como ajedrez, bmx, skate, roller, parkour. Las juventudes participantes  tuvieron la oportunidad de inscribirse como jurados hasta el pasado 26 de octubre. 
La Semana Distrital de la Juventud 2020, dio lugar a un total de 97 concursos de carácter local y distrital para premiar y reconocer el talento juvenil. En este sentido, debido al contexto mundial causado por la pandemia COVID-19 muchos de los concursos se transmitieron y realizaron de manera virtual desde las redes sociales de Distrito Joven, los jurados que fueron seleccionados tuvieron la ardua labor de evaluar contenidos de manera virtual y semipresencial bajo estrictas medidas de bioseguridad. Lo anterior, para asegurar las recomendaciones de las autoridades y para velar con una característica de transparencia para con las juventudes participantes.  
Según el reporte misional sirbe se reportan 1025 jóvenes beneficiados presencialmente, 33111 en el mes de noviembre y 25923 jóvenes en el mes de diciembre impactados por medio de los concursos virtuales y actividades académicas de interés que se realizaron en el marco de la SEMANA DISITRITAL DE LA JUVENTUD 202</t>
  </si>
  <si>
    <t>Para los concursos y actividades que se desarrollaron en la semana distrital de la juventud 2020 se tuvieron en cuenta los enfoques de la política pública de juventud vigente y de la misma manera se contó con la participación y beneficio de los sectores sociales LGBTIQ+ y jóvenes de diferentes grupos étnicos</t>
  </si>
  <si>
    <t>La estrategia de Empleo inclusivo para jóvenes vulnerables, bajo el convenio 7895 tiene como finalidad: Aunar esfuerzo técnicos, administrativos y económicos… para promover actividades que posibiliten la inserción laboral para jóvenes en condición de vulnerabilidad, en el marco del proyecto estratégico de la Subdirección para la Juventud. Producto del convenio, se graduaron 360 jóvenes del programa de diferentes localidades del distrito, que tuvieron la oportunidad de elegir entre 5 Técnicos Laborales por Competencias para fortalecer sus habilidades duras y blandas para la consecución de empleo en línea con su proyecto vida.
De la misma manera, el convenio de asociación entre la SDIS y ACDI VOCA, contempla que  mínimo 310 jóvenes que participaron en el mismo, finalicen el proceso, sea con un contrato de prácticas o laboral. Para cumplir con el objetivo planteado, se han realizado alianzas con empresarios de la ciudad de Bogotá que coadyuven con colocación laboral efectiva, patrocinios de jóvenes mientras estudian y entidades comprometidas para realizar intermediación con variedad de ofertas laborales.
En el mes de noviembre, se avanza con la inserción laboral de las juventudes que participaron de la estrategia de empleo inclusivo. Lo anterior, hace parte del cumplimiento de las metas establecidas en la firma del convenio.
Los datos finales del corte cierran así: 
343 jóvenes del convenio 7895 
181 jóvenes remitidos de la estrategia RETO para acompañamiento para su inserción laboral a través de la SDDE junto con fortalecimiento</t>
  </si>
  <si>
    <t>En la implementación del convenio 7895 y en las actividades relativas a empleo y vinculación laboral se han tenido en cuenta los criterios preferentes para seleccionar a jóvenes Madres cabeza de hogar, jóvenes de los diferentes grupos étnicos, de las sectores sociales lgbti, personas con discapacidad, vísticmos de la violencia entre otros.</t>
  </si>
  <si>
    <t>Con miras a la implementación de acciones que permitan la reducción de las tasas de violencia de la ciudad, la subdirección para Juventud en su calidad de rectora de la PPJ ha venido liderando diferentes esfuerzos para impactar positivamente en los índices de lesiones personales. Muestra de ello, son mesas intersectoriales con diferentes instituciones y la inclusión de las mismas en la estrategia RETO para jóvenes vulnerables de la ciudad. 
Del mismo modo, la SDIS viene desarrollando esfuerzos con el equipo territorial para la implementación de acciones de prevención. Durante el corte final del 2020 se registraron desde el sistema misional sirbe en total 2850 jóvenes que han participado de los esfuerzos en prevención dispuestos por la Subjuventud</t>
  </si>
  <si>
    <t xml:space="preserve">Las acciones dispuesta en el ámbito de prevención han implementado los diferentes enfoques dispuestos en la PPJ. Personas de los sectores sociales LGBTI, personas de los grupos étnicos y personas con discapacidad hacen parte de la diversidad de jóvenes que se han beneficiados de las acciones de prevención integral </t>
  </si>
  <si>
    <t>En el corte final del año se firmó el convenio marco entre IDARTES y la SDIS Subdirección para la Juventud para fortalecer los procesos artísticos y culturales y tiene inmerso un componente de prevención de violencias. Se planea el fortalecimiento y apoyo a las prácticas culturales juveniles. Algunas de las disciplinas que se proyecta robustecer van desde la  Música, la danza, el teatro, circo entre otras. El convenio contempla actividades puntuales que se describirán a continuación:
-Un componente denominado verbena que consiste en formación en música, danza, circo y teatro para creación de comparsas. Este componente se desarrolla con el programa cultura en común de la Subdireción de Formación Artística de IDARTES 
Un componente de laboratorios en las áreas de teatro, la danza, la literatura, las artes plásticas, las artes audiovisuales y la música con énfasis en creación colectiva y colaborativa y reconocimiento de los derechos culturales de los jóvenes. Este componente se desarrolla con la línea de Arte y Memoria sin Fronteras desde la Subdirección de las Artes de IDARTES.
Finalmente, la subdirección para la juventud durante el último corte de 2020 registró en su sistema misional SIRBE  la participación de 522 jóvenes en actividades artísticas y culturales con un enfoque en prevención</t>
  </si>
  <si>
    <t>Las actividades implementadas mantienen enfoques que permiten la inclusión de la población más vulnerable y conforme a los lineamientos de la Política Pública de Juventud vigente</t>
  </si>
  <si>
    <t>Continuando con el marco referencial del Plan de Desarrollo Distrital, en el cual el IDIPRON estructuró el proyecto de inversión 7726 “Desarrollo de Capacidades y Ampliación de Oportunidades de Jóvenes para su Inclusión Social y Productiva Bogotá”.</t>
  </si>
  <si>
    <t>El IDIPRON proyectó en el plan de acción para la vigencia vincular a 7000 jóvenes en vulnerabilidad o en fragilidad social y económica a procesos de desarrollo de cpacidades y generación de oportunidades para su inclusión social y productiva,  de acuerdo al Componente de gestión e inversión por entidad, vincular 300 jóvenes para el 2020, segun Meta plan de Desarrollo.</t>
  </si>
  <si>
    <t xml:space="preserve">El Instituto Distrital para la Protección de la Niñez y la Juventud, continuará su labor hacia el reconocimiento y transformación de las relaciones de género, en todas las estrategias implementadas en el marco del Modelo pedagógico.  </t>
  </si>
  <si>
    <t>El IDIPRON, pese a la crisis por la emergencia sanitaria ocasionada por el Covid 19, vinculó a 141 nuevos jóvenes entre hombres y mujeres a las Actividades de corresponsabilidad, teniendo en cuenta que la vinculación depende de los Convenios interadministrativos suscritos. Fuente: Sistema de información del IDIPRON-SIMI</t>
  </si>
  <si>
    <t>del 01 de Octubre de 2020 al 31 de Diciembre 2020</t>
  </si>
  <si>
    <t>El Instituto Distrital para la Protección de la Niñez y la Juventud, en el marco de la implementación de la Política pública de juventud a corte del cuarto trimestre del 2020 pese a la crisis de emergencia sanitaria ocasionada por el Covid 19, se vincularon a 141 nuevos jóvenes a las Actividades de corresponsabilidad, reporte suministrado por el Sistema de información del IDIPRON-SIMI</t>
  </si>
  <si>
    <t>El IDIPRON vinculó a 79 Hombres en A.C con dades entre 18 a 28 años y 62 Mujeres con edades entre 18 a 27 años, en el marco del enfoque de género y la distribución por sexo para los avances de la implementación de la Política pública de juventud. Fuente: Sistema de información del IDIPRON-SIMI</t>
  </si>
  <si>
    <t>El Instituto depende de la suscripción de Convenios interadministrativos para el desarrollo de las actividades de corresponsabilidad y así lograr la proyección, en el marco del proyecto de inversión 7726 del Plan de Desarrollo, los cuales pueden estar sujetos a modificaciones, sobre todo con la crisis ocasionada por la emergencia sanitaria del Coronavirus.</t>
  </si>
  <si>
    <t>Los recursos disponibles para el desarrollo de las Actividades de corresponsabilidad, están dados por los Convenios interadministrativos que se suscriban y actualmente la emergencia sanitaria ha disminuido y se espera que no impacte demasiado  las  gestiones para dar cumplimiento al proyecto de inversión y Meta Plan de Desarrollo.</t>
  </si>
  <si>
    <t>El IDIPRON emitió 17 Resoluciones para las concesiones de estímulos de corresponsabilidad relacionadas con el triemestre de los meses de octubre, noviembre y diciembre, para las y los jóvenes vinculados a las Actividades de corresponsabilidad.</t>
  </si>
  <si>
    <t>El IDIPRON continuará realizando las gestiones con entidades públicas y privadas para lograr la suscripción de Convenios interadministrativos para el desarrollo de Actividades de corresponsabilidad, pese a los percances ocasionados por la emergencia sanitaria del Covid 19, que han disminuido la posibilidad de vincular más jóvenes.</t>
  </si>
  <si>
    <t xml:space="preserve">Las intervenciones que se han desarrollado hasta la fecha de corte corresponden a personas únicas que inician tratamiento con el área de mitigación. </t>
  </si>
  <si>
    <t xml:space="preserve">Los procesos de intervención han buscado hacer identificación de patrones de violencia asociados a los procesos de reconocimiento de los/as jóvenes para fortalecer estrategias de manejo de la situación de consumo. </t>
  </si>
  <si>
    <t xml:space="preserve">El alcance de la realización de talleres de formación articulados al modelo pedagógico ha permitido generar una cobertura satisfactoria de la población desde las estrategias de prevención a través de las líneas de medicina alternativa, atención psicosocial individual, talleres psicosociales, educativos y de expresión artística. </t>
  </si>
  <si>
    <t xml:space="preserve">La vinculación a las estrategias del área de mitigación están delimitadas por la población que en cada Unidad de Protección Integral se encuentra, definiendo parámetros asociados a los grupos poblacionales que allí son identificados. </t>
  </si>
  <si>
    <t xml:space="preserve">El equipo de mitigacón se ha mantenido en operación durante el año 2020, desarrollando las actividades según lo programado. </t>
  </si>
  <si>
    <t>Fuente de la información: Encuesta Bienal de Culturas 2019. En el año 2020 no se realizó la encuesta dado que la recolección de información se realiza cada dos años</t>
  </si>
  <si>
    <t>La fuente de información tiene enfoques poblacionales</t>
  </si>
  <si>
    <t>Enero y febrero
La franja cuenta con 3 horas diarias de programación de 7 a 10 de la mañana con repetición de 2 a 5 de la tarde. Son 2105 capítulos de entre 1 y 24 minutos programados por franjas de edad provenientes de la gestión con los canales regionales, Señal Colombia, MinTIC, MinCultura, MinEducación y MinCiencia.
La programación del canal emitio 9 contenidos a lo largo del mes con repeticiones entre el mes de febrero, marzo, abril, mayo y junio como se describe en el documento adjunto
1. conectados Embarazo 
2. conectados Artisticamente  
3. conectados maternidad Temprana
4. Bioagradable
5. Rap Capital 
6. skate Tour 
7. TBT Sin Limites 
8. Roma
9. Historias en Bici 
Marzo: 
La programación del canal emitió 6 contenidos a lo largo del mes con repeticiones entre el mes de abril, mayo y junio como se describe en el documento adjunto
1. conectados Embarazo 
2. conectados Artisticamente  
3. conectados maternidad Temprana
4. TBT Sin Limites 
5. Roma
6. Historias en Bici "
Abril: la programación del canal emitio 8 contenidos a lo largo del mes con repeticiones entre el mes de mayo y junio como se describe en el documento adjunto
1. conectados Embarazo 
2. conectados Artisticamente  
3. conectados maternidad Temprana
4. Bioagradable
5. skate Tour 
6. TBT Sin Limites 
7. Roma
8. Historias en Bici "
La programación del canal emitio 8 contenidos a lo largo del mes con repeticiones entre el mes de abril y junio como se describe en el documento adjunto
1. conectados Embarazo 
2. conectados Artisticamente  
3. conectados maternidad Temprana
4. Bioagradable
5. Rap Capital 
6. Roma
7. Historias en Bici "
La programación del canal emitio 8 contenidos a lo largo del mes con repeticiones entre el mes de abril y mayo como se describe en el documento adjunto
1. conectados Embarazo 
2. conectados Artisticamente  
3. conectados maternidad Temprana
4. Bioagradable
5. Rap Capital 
6. Bioagradable
7. skate Tour 
8. Historias en Bici "
La programación del canal emitio 9 contenidos a lo largo del mes con repeticiones entre el mes de agosto y septiembre como se describe en el documento adjunto
1. Historias en bici  
2. Skate tour  
3. Velocidad inteligente
4. Bogotá capital del futbol 
5. Bolívar youtuber  
6. Rumbos diversos 
7. Conectados maternidad temprana
8. Conectados embarazo
9. Conectados  artisticamente"
La programación del canal emitio 7 contenidos a lo largo del mes con repeticiones entre el mes de julio y septiembre como se describe en el documento adjunto
1. Historias en bici  
2. Skate tour  
3. Velocidad inteligente
4. Rumbos diversos 
5. Conectados maternidad temprana
6. Conectados embarazo
7. Conectados  artisticamente"
La programación del canal emitio 4 contenidos a lo largo del mes con repeticiones entre el mes de julio y agosto como se describe en el documento adjunto
1. Historias en bici  
2. Skate tour  
3. Velocidad inteligente
4. Conectados  artisticamente"
Enero - marzo de 2020
Línea de cultura, ciudadanía y educación:
Aprende en Casa, lunes a viernes de 7am a 10am y de 2pm a 5pm. Franja de contenidos infantiles y juveniles trabajada en asocio con la SED para ofrecer a los niños, niñas y jóvenes de distintas edades contenidos pertinentes y de calidad que sirvan para trabajar competencias del siglos XXI"
Abril de 2020
Línea de cultura, ciudadanía y educación:
1. Experiencia de estudio virtual de un joven (1 video ciudadano)
2. Joven cantante interpreta nueva canción (1 video ciudadano)
3. Joven escritor recomienda diversas maneras de leer (1 video ciudadano)
4. Joven artista y realizador hace bitácora de cuarentena (1 video ciudadano)
5. 3 jóvenes realizadores realizan cortometrajes sobre cuarentena (3 videos ciudadanos)
6. Joven realizador muestra cotidianidad al salir de casa en cuarentena
7. Joven artista muestra rutinas de práctica y cuidado de la naturaleza (1 video ciudadano)
8.2 jóvenes realizadores hacen cortometrajes de cuarentena (2 videos ciudadanos)
9. Jóvenes hermanas reflexionan sobre convivencia y tolerancia (1 video ciudadano)
Cantidad de episodios o notas dentro de un episodio (emitidos) a lo largo del mes en la línea desde mi casa 12
Mayo de 2020
Línea de cultura, ciudadanía y educación:
1. Jóvenes músicos, locutores u gestora cultural muestran oficios desde casa (2 videos)
2.3 jóvenes deportistas profesionales hablan de deporte desde casa (3 videos)
3. Joven actriz expresa lo que siente en cuarentena con ua puesta en escena   (1 video)
4. Joven instructor de yoga brinda experiencia para confinamiento (1 video)
5. Joven hace cortometraje sobre cotidianidad en cuarentena (1 video)
6. 3 jóvenes emprendedores crean emprendimientos en cuarentena (3 videos)
7. 3 jóvenes artistas muestran lo que descubren en casa (3 videos)
Cantidad de episodios o notas dentro de un episodio (emitidos) a lo largo del mes en la línea ""desde mi casa"" 14"
Junio de 2020
Línea de cultura, ciudadanía y educación:
1. 2 jóvenes ciclistas demuestran sus talentos.  (2 videos)
2.3 jóvenes líderes en reciclaje y en huertos (3 videos=
3. joven ilustrador muestra talentos (1 video)
4. 2 jóvenes instructores de yoga hablan de la importancia de la práctica para el bienestar (2 videos)
5. 2 jóvenes músicos comparten sus talentos desde casa (2 videos)
Cantidad de episodios o notas dentro de un episodio (emitidos) a lo largo del mes en la línea ""desde mi casa"" 10"
Julio de 2020
Línea de cultura, ciudadanía y educación:
1. 3 jóvenes utilizan la tecnología para la docencia, la creación y la inclusión 
2. 2 jóvenes desde la puesta en escena demuestran sus talentos 
3. Un grupo de jóvenes (10) desde la interpretación de música clásica y una joven músico demuestran sus talentos 
4. 2 músicos muestran sus talentos desde el rock (Día del Rock)
Cantidad de episodios o notas dentro de un episodio (emitidos) a lo largo del mes en la línea ""desde mi casa"" 18"
Agosto de 2020
Línea de cultura, ciudadanía y educación:
1. Un maestro comparte conocimiento sobre historia de Colombia 
2. Un grupo de jóvenes (5) muestran su talento a través de una puesta en escena virtual 
Cantidad de episodios o notas dentro de un episodio (emitidos) a lo largo del mes en la línea ""desde mi casa"" 6"
Octubre de 2020
Línea de cultura, ciudadania y educación: cantidad de episodioso notas dentro de un episodio (emitidos) 18
DESDE CASA
1. 3 jovenes deportistas muestras sus cualidades desde casa
2. 3 jovenes utilizan la tecnología para la docencia, la creación y la inclusión 
3. un grupo de teatro (5), y dos jóvenes muestran talentos artísticos desde artes escénicas, y artes plásticas
TODOS SOMOS CUIDADANOS
1. Un duo de jóvenes muestra habilidades musicales
2. Un joven muestra su talento en las artes escénicas 
La programación del canal emitio 4 contenidos a lo largo del mes con repeticiones entre el mes de julio y agosto como se describe en el documento adjunto
3. 2 jovenes emprendedores muestran como se readaptan en la pandemia
La programación del canal emitio 7 contenidos a lo largo del mes con repeticiones entre el mes de noviembre y diciembre como se describe en el documento adjunto
1. Historias en bici  
2. Skate tour  
3. Velocidad inteligente
4. Bogota capital del futbol
5. Rumbos diversos
6. Conectados maternidad temprana
7. Conectados  artisticamente
Noviembre de 2020
Línea de cultura, ciudadania y educación: cantidad de episodioso notas dentro de un episodio (emitidos) 8
APRENDE EN CASA
1. Sin filtro
2. Conectados honestidades
3. Cientifíco por un día
TODOS SOMOS CUIDADANOS
1. 1 Joven artista cirsense
2. 1 joven realizador audio
3. 1 joven skater que aporta a la escena urbana 
4. Una joven lidera una cinehuerta
La programación del canal emitio 5 contenidos a lo largo del mes con repeticiones entre el mes de octubre y diciembre como se describe en el documento adjunto
1. Historias en bici  
2. Skate tour  
3. Bogota capital del futbol
4. Conectados maternidad temprana
5. Conectados  artisticamente
Diciembre de 2020
Línea de cultura, ciudadania y educación: cantidad de episodioso notas dentro de un episodio (emitidos) 2
TODOS SOMOS CUIDADANOS
1. 1 Joven deportista de Tenis
2. 1 Joven venezolano chef
La programación del canal emitio 5 contenidos a lo largo del mes con repeticiones entre el mes de octubre y noviembre como se describe en el documento adjunto
1. Historias en bici  
2. Skate tour  
3. Rumbos diversos
4. Conectados maternidad temprana
5. Conectados  artisticamente</t>
  </si>
  <si>
    <t>Se ha realizando la programación y emisión de los contenidos orientados a juventudes de acuerdo con los definido por el canal</t>
  </si>
  <si>
    <t xml:space="preserve">Durante el periodo reportado se registra instalación de mesa de trabajo con el equipo de la Secretaría de Integración Social para la definición del plan de acción para el desarrollo del producto durante la vigencia 2021. </t>
  </si>
  <si>
    <t>No aplica a la fecha</t>
  </si>
  <si>
    <t xml:space="preserve">Se publican en todas las redes y sitos web de la SCRD y entidades del sector cultural, las diferentes convocatorias, programación y información de cultural, artística y patrimonial. De igual forma se realizan socializaciones en todas las localidades por parte de la SCRD con la oferta del sector, tanto en los Consejos Locales de Arte, Cultura y  Patrimonio, como espacios locales de juventud, de igual forma se enviarón boletines informativos a las bases de datos del sector cultural y a las localidades con la información de interes cultural.  </t>
  </si>
  <si>
    <t xml:space="preserve">Se promueve el enfoque poblacional diferencial y territorial. </t>
  </si>
  <si>
    <t xml:space="preserve">Se trabaja con recursos de funcionamiento </t>
  </si>
  <si>
    <t xml:space="preserve">En el marco del Programa Distrital de Estímulos se dió apertura a la Beca “Apoyo a la profesionalización de los agentes de las artes, el patrimonio y la gestión cultural” que tiene como objeto apoyar procesos de profesionalización de estudiantes de últimos semestres de pregrado, matriculados en programas de artes, gestión cultural o patrimonio cultural; que demuestren buenos resultados académicos; que desarrollen o estén interesados en desarrollar procesos de gestión cultural con comunidades, organizaciones, colectivos o instituciones y que tengan prevista la realización de proyectos académicos, tesis o monografía de grado en temas relacionados con la gestión, las políticas culturales y el aporte de la cultura al desarrollo humano.
En el periodo informado, la meta se ejecuta según lo programado y a la fecha se cuenta con los siguientes avances:
•        Formulación de la cartilla de condiciones específicas para la Beca de apoyo a la profesionalización de agentes de las artes, el patrimonio y la gestión cultural. 
•        Lanzamiento del Programa Distrital de Estímulos y la Beca. 
•        Implementada la estrategia de comunicación de la Beca:
•        Envio de correos másivos a la base de datos de estudiantes y a los decanos y coordinadores de programas con pregrados objeto de las Becas (disciplinas artísticas, gestión cultural y Patrimonio) universidades. 
•        Atención al ciudadano a través del correo convocatorias@scrd.gov.co
•        Realizadas las jornadas de socializacion en Universidades, espacios sociales (Casas de la Juventud), espacios culturales de forma presencial y virtual. 
•        La convocatoria cerró el 22 de mayo 2020, con 49 postulaciones de las cuales se habilitaron 39 (87%) para continuar con el proceso de selección (verificación de documentos técnicos y entrevistas con jurados). Debido a la coyuntura de Covid-19 y al cierre de universidades, se presentó un bajo número de postulaciones. 
•       39 propuestas fueron preseleccionadas por cumplir los requerimientos exigidos en la Beca de Profesionalización.
•       Se realizarón entrevistas por parte de la terna de jurados a los jóvenes preseleccionados en la Beca de apoyo a la profesionalización.
•       Se seleccionaron 35 propuestas ganadoras por las jurados de la convocatoria que cumplian el puntaje minimo para ser admtidas en la Beca. los ganadores quedaron registrados en la  la resolución  388 de 2020. Es importante aclarar que se seleccionaron 35 ganadores, de los cuales uno no aceptó el estímulo, porque durante la vigencia 2020 resultó ganador de dos convocatorias del Programa Distrital de Estímulos (PDE) Resolución n.º620 del 16 de octubre de 2020, es importante resaltar que no se logró otorgar la beca a otro beneficiario porque no cumplían con el requisito de tener mínimo 70 puntos. 
•       Diseño e implementación de la estrategia para apoyar los procesos de profesionalización a través de tres acciones estratégicas: 1) apoyo económico para la culminación de estudios 2) acompañamiento a los 34 proyectos de gestión cultural de los becarios 3) apoyo en la formación a través del curso de Gestión Cultural de la Plataforma Virtual de Formación en Arte, Cultura y Patrimonio.
•       Realización del evento de reconocimiento Bogotá profesionaliza a sus artistas 2020 en el que participaron los 34 ganadores y sus familias, el evento virtual se transmitió por las plataformas Zoom y YouTube (http://www.youtube.com/watch?v=9TTjivC33E8). Así mismo se les hizo entrega de diploma y una bolsa con regalos. 
De acuerdo con la situación de la pandemia Covid–19 no se tuvo la inscripción de aspirantes suficientes para alcanzar la meta inicial de 45 becas, por lo tanto se seleccionaron 34 ganadores en el año 2020. </t>
  </si>
  <si>
    <t xml:space="preserve">Las acciones de difusión de la Beca se han concentrado en espacios de encuentro y asistencia de jóvenes como universidades, Casas de la Juventud y Cómites Operativos Locales de Juventud. 
Los 34 estudiantes ganadores 50% son mujeres y el 50% son hombres de 12 universidades de las cuales 56% son públicas y 44% privadas y residen en 15 localidades de Bogotá principalmente en Suba, Bosa, La Candelaria y Engativá. </t>
  </si>
  <si>
    <t>Los recursos de las becas de profesionalización para jóvenes artistas se ejecutó de acuerdo con el cronograma, se realizó el desembolso del 100% del valor total del estímulo ($3.302.400). 
Así mismo, se contó con la selección de 3 jurados quienes realizaron el proceso de revisión, evaluación y selección de ganadores, se realizó el pago a los jurados por valor total de $4.000.000.</t>
  </si>
  <si>
    <t xml:space="preserve">SCRD: se cumple con el producto por medio del apoyo a 8 inicitivas juveniles, ganadoras de la Beca de Ciudadanias juveniles locales que se desarrollaron en los terrritorios. Los ocho (8) proyetos se decriben a continuación: 
En Ciudad Bolivar los jovenes del colectivo rasa red activa desarrollan el proyecto de formación artística a 40 jovenes en el oficio de la cerámica, a traves de talleres teórico prácticos que estimulan la creatividad y el pensamiento a traves de la arcilla como medio de expresión.
En San Critobal el colectivo de juvenil Colectivo Guakes del Zuke realiza una Cartilla del Sendero Cultural y Ambiental del Zuke, esta es una iniciativa que busca avanzar en la construcción de conocimiento comunitario cultural y ambiental de la localidad. 
La agrupación Warmi Samay, trabaja en generar espacios creactivos de encuentro con jóvenes de la Localidad de San Cristóbal, promoviendo el disfrute y la construcción conjunta de prácticas bioculturales en relación al derecho menstrual y sexual.
La fundación sinéstesis desarrollo la sensibilización frente a los temas de maternidades y paternidades tempranas en jóvenes, para esto trabajó en una estrategia pedagógica y estética, con la creación de radionovelas.  
En la localidad Rafael Uribe Uribe se realizarón procesos de formación artística y cultural en Break Dance que desarrollan y lideran los y las jóvenes del colectivo Colombians Break Dance Crew, donde se privilegia la cooperación sobre la competencia, la apropiación del espacio público y la participación social.  
La asociación cultural el Vuelo trabajó apoyando a jovenes artistas de las localidades de barrios unidos, chapinero y teusaquillo realizando el reconocimiento de sus obras y apoyando trabajo en su comercialización y visibilización.   
Mi buen chico es un proyecto pedagógico de convivencia ciudadana y tenencia responsable de animales, para que jóvenes de la localidad de Kennedy y alrededores, compartan la pasión por los perros y su educación, aprovechen las tecnologías de información y comunicación como estrategia para mitigar los conflictos sociales relacionados con mascotas y animales de compañía en sus familias y comunidades.
Y por ultimo la propuesta artística de EMBERA WARRA que trabajó en la producción musical de un grupo de hip hop compuesto por jovenes de la comunidad indigena Embera, este proyecto busca visibilizar una propuesta indígena juvenil en una ciudad contemporánea. </t>
  </si>
  <si>
    <t xml:space="preserve">Convocatoria con enfoque diferencial poblacional </t>
  </si>
  <si>
    <t xml:space="preserve">
SCRD: se entrega el 100 % de los recursos a los ganadores al terminar su proyecto. </t>
  </si>
  <si>
    <t>OFB: Los recursos ejecutados se han destinado mayoritariamente a aunar esfuerzos artísticos, pedagógicos, técnicos para el pago de artistas formadores de alta calificación asi como a su capacitación. Adicionalmente, teneinedo en cuenta la imposibilidad de adelantar el programa de manera presencial, fue necesario invertir en tecnologías de la Información y en  el diseño de guías eséciales para la virtualización de las clases a jóvenes de las instituciones educativas.  
IDARTES:Se atendieron 236 jóvenes  por medio de los procesos de formación artística de la línea Artes en la Escuela del programa CREA, en Instituciones Educativas Distritales ubicadas en las localidaes USME, RAFAEL URIBE, SUBA, ENGATIVÁ, KENNEDY, CIUDAD BOLIVAR, BOSA, BARRIOS UNIDOS, ENGATIVÁ, FONTIBÓN   adicionalmente, las atenciones, en el contexto de la pandemia, se realizaron de forma virtual en https://creaencasa.idartes.gov.co/  beneficiando a jóvenes en las localidades Barrios Unidos, Bosa, Ciudad Bolívar, Engativá, Fontibón, Kennedy, Puente Aranda, Rafael Uribe, Suba, Usaquén y Usme.  Esta línea contribuye a resignificar el lugar de las artes en la educación escolar, ya que los niños y jóvenes se constituyen en sujetos con saberes culturales que son propios por los entornos que habitan y que desde las prácticas artísticas se pueden poner en juego para relacionarse de modos distintos con otros y con la institucionalidad escolar.</t>
  </si>
  <si>
    <t xml:space="preserve">En el proceso de formación impartido se aplican los enfoques: dierencial y de género,
</t>
  </si>
  <si>
    <t>OFB: Los recursos para la financiación de este proceso de formación correspondena recursos de los siguientes proyectos de inversión: 1003: La Filarmónica en la escuela y la ciudad DEL Plan de Desarrollo" Bogotá Mejor para todos" y 7663 - Formación Musical Vamos a la Filarmónica del Plan de Desarrollo "Un nuevo Contrato Social y Ambiental para la Bogotá del Siglo XXI"
IDARTES: Se ejecutaron el 99,8% de los recusos disponibles</t>
  </si>
  <si>
    <t>OFB: Los recursos ejecutados se han destinado mayoritariamente a aunar esfuerzos artísticos, pedagógicos, técnicos para el pago de artistas formadores de alta calificación asi como a su capacitación. Adicionalmente, teneinedo en cuenta la imposibilidad de adelantar el programa de manera presencial, fue necesario invertir en tecnologías de la Información y en  el diseño de guías eséciales para la virtualización de las clases a jóvenes en los Centros Filarmónicos Locales.
IDARTES:Se atendieron 740 jóvenes por medio de procesos de formación de la línea Impulso (antes Emprende Crea) del programa CREA, en los Centros Locales de Formación Artística ubicados en la diferentes localidadees atravez de los centros Crea del Idartes; adicionalmente, las atenciones, en el contexto de la pandemia, se realizaron de forma virtual en https://creaencasa.idartes.gov.co/  beneficiando a jóvenes en las localidades Barrios Unidos, Bosa, Ciudad Bolívar, Engativá, Fontibón, Kennedy, Puente Aranda, Rafael Uribe, Suba, Mártires, Santa Fe, Usaquén y Usme. Esta línea genera y fortalece oportunidades para que niños, niñas y jóvenes desarrollen una práctica artística y la consideren una opción de vida. El propósito de esta línea, es el impulso a la creación de proyectos artísticos autónomos, partiendo de los procesos de formación, apoyados en proyectos de emprendimiento.</t>
  </si>
  <si>
    <t>En el proceso de formación impartido se aplican los enfoques: dierencial y de género</t>
  </si>
  <si>
    <t xml:space="preserve"> OFB: Los recuros para lam fiannciación de este proceso de formación correspondena recursos de los siguientes proyectos de inversión: 1003: La Filarmónica en la escuela y la ciudad DEL Plan de Desarrollo" Bogotá Mejor para todos" y 7663 - Formación Musical Vamos a la Filarmónica del Plan de Desarrollo "Un nuevo Contrato Social y Ambiental para la Bogotá del Siglo XXI"
IDARTES: Se ejecutaron el 83,8% de los recusos disponibles</t>
  </si>
  <si>
    <t>Corresponde a los y las jóvenes que a 31  de diciembre de 2020 hacían parte de las 5 agrupaciones juveniles de la Orquesta Filarmónica de Bogotá</t>
  </si>
  <si>
    <t xml:space="preserve">Enfoque de género: Uno de los criterios para la integración de las agrupaciones juveniles es el de asegurar que estas agrupaciones estén integradas por jovenes de varios géneros </t>
  </si>
  <si>
    <t>Corresponde a lo devengado por los integrantes de las agrupaciones juveniles de la OFB durante el año 2020</t>
  </si>
  <si>
    <t>OFB: Corresponden a los conciertos realizados en el año por las Orquestas juveniles  (186) de la entidad mas los realizados por otros jóvenes , diferentes a los que que integran las agrupaciones juveniles, y que fueron contratados en por la OFB en el marco del programa" la Filarmónica al barrio" 
IDARTES:
Avance primer semestre: 
1. Por medio de la programación para la interacción del arte, ciencia y tecnología del proyecto Planetario Enseña, se adelantaron 3 sesiones de los clubes juveniles de Astronomía y Tecnología en el Planetario de Bogotá, contando con 31 asistencias.
2. En la Cinemateca de Bogotá se realizó una presentación, recorrido y proyección de la película El árbol de la vida, para estudiantes de la Universidad Javeriana, contando con 23 asistencias.
3. La Gerencia de Artes Plásticas, realizó 11 actividades con vocación poblacional a jóvenes, contando con 1682 asistencias, en el Museo de Arte Moderno de Bogotá, MAMBO. Se destacan visitas guiadas, performances y socialización y entrega de públicación Glosario para el Laboratorio de Artistas Flotantes.
Avanve tercer trimestre:
Por último, en el mes de septiembre se firmó el contrato No 2275-2020, cuyo objeto es prestar servicios de apoyo a la gestión al Idartes, en la implementación de acciones tendientes al fortalecimiento de las dimensiones del arte para los sectores sociales de juventud (...) en el  marco del proyecto de inversión Fortalecimiento de las artes, territorios y cotidianidades en BOGOTÁ. Las actividades se iniciarán desde el mes de octubre y su reporte se ralizará en diciembre. Estas actividades consisten en Laboratorios Artísticos para Jóvenes: se definicieron acciones en los procesos de formación y de creación en  Danza, Teatro y Literatura. Se realizarán los laboratorios de creación, muestras de sus productos y un conservatorio sore la reducción de los índices de estigmatización de la juventud.                                                                                                                    En el cuanto trimestre se realizaron actividades con enfoque poblaciónal de juventud de las cuales por su partivipación se destacan: BECA DE NARRACIÓN ORAL - ESCENA Y PALABRA. con la aperticipación de 141 jovenes, LABORATORIO DE CREACIÓN ARTÍSTICA TEATRO COMPONENTE JUVENTUD con la participacíón de 256 jóvenes, LABORATORIO DE CREACIÓN ARTÍSTICA  DANZA COMPONENTE JUVENTUD con la participacíón de 187 Jóvenes, LABORATORIO DE CREACIÓN ARTÍSTICA LITERATURA COMPONENTE JUVENTUD con la participacíón de 181 Jóvenes.</t>
  </si>
  <si>
    <t>Enfoque territorial se orientó la programación de conciertos dando porioridad a atender territorios de la ciudad  con baja oferta cultural</t>
  </si>
  <si>
    <t>OFB: Se reporta los 2.040 millones  que fue lo invertido por concepto de gastos de logistica y produccion en que se incurrio para la realizacion de los conciertos de las agrupaciones juveniles mas lo correspondiente al programa "la filarmónica al barrio", realizado en 2020. 
IDARTES: Se ha ejectuado el 100% de los recursos que cuentan con CDP</t>
  </si>
  <si>
    <t xml:space="preserve">IDARTES: En el primer semestre
 Se realizó 1 actividad de promoción a la lectura que consistió en un ejercicio de Escritura Colectiva con estudiantes de primer semestre del programa de Escritura Creativa de la Universidad Central, contando con 19 asistencias. Adicionalmente, se realizó el Club de lectura virtual: FULL Vive la Lectura. Esta fue la primera sesión del Club de Lectura virtual de la Universidad de Los Libertadores en alianza con el Programa Libro Al Viento, contando con 11 participantes. 
Segundo semestre
 36 actividades con la participación de 642 jóvenes, se relacionan las siguientes actividades " CLUB DE LECTURA SENA CENTRO DE GESTIÓN DE MERCADOS, LOGÍSTICA Y TECNOLOGÍAS", ACTIVIDAD EN ARTICULACIÓN CENTRO DÍA EL DORADO. BOGOTÁ MUSICAL RADIONOVELAS, ACTIVIDAD EN ARTICULACIÓN SENA CENIGRAF: CORTOMETRAJES Y LITERATURA: ABUELA GRILLO, ACTIVIDAD EN ARTICULACIÓN SENA SALUD: LEYENDAS URBANAS, BOGOTÁ CONTADA, CAFÉ LITERARIO DE AMOR Y AMISTAD, CAFÉ LITERARIO MINISTERIO DEL TRABAJO, CAFÉ LITERARIO ROSTROS DEL VIENTO: CARMILLA, CAFÉ LITERARIO: HISTORIAS EN MOVIMIENTO (SEXTA SESIÓN), CLUB DE LECTURA #7 FULL VIVE LA LECTURA, CLUB DE LECTURA DE ESCRITURAS LATINOAMERICANAS. BOGOTÁ UNA SINFONÍA, CLUB DE LECTURA ITINERANTES LECTORES (2 act), GLOSARIO DE LA INDEPENDENCIA, LA POESÍA Y BOGOTÁ, LABORATORIO SDIS (2 act), LECTURA EN VOZ ALTA Y AL VIENTO (2 act), LUNES DE AGROLECTURAS Y BIO CHISMES. (3 actv), NOCHES DE TERROR, RECETA Y CUENTO CON LIBRO AL VIENTO (3 act), RELATOS DE LA CALLE (2 act), RODANDO EN LA MEMORIA, SENA CANTOS Y ARRULLOS, SENA TERROR, SESIÓN 2: MEMORIAS AL VIENTO-CLUB SUBDIRECCIÓN DE JÓVENES, SESIÓN 6: CLUB JÓVENES USME 15-18, SESIÓN 8: MEMORIAS AL VIENTO-CLUB SUBDIRECCIÓN DE JÓVENES, TERROR GÓTICO, UNINPAHU - VERSOS POR ENCARGO
</t>
  </si>
  <si>
    <t>Las parrillas de programación contemplan la realización de actividades diversas, para diferentes tipos de públicos e intereses de los jóvenes que asisten a las iniciativas de lectura y escritura crítica.</t>
  </si>
  <si>
    <t>Se ha ejectuado el 100% de los recursos que cuentan con CDP</t>
  </si>
  <si>
    <t>En actividades lúdicorecreativas de actividad física y predeportivas dirigidas a la población de juventud  en el marco de parques para cultura ciudadana se han beneficiado 51.962 jóvenes con 4787 actividades de los cuales 26.053 fueron mujeres y 25.900 hombres.
Se realizaron 1305 actividades de Ecoaventuras, en donde se beneficiaron 33.282 jóvenes de los cuales  16.187 son mujeres y 17.095 hombres.</t>
  </si>
  <si>
    <t xml:space="preserve">Se realizó la preparación de 751 jóvenes de los cuales 605 pertenecen del sector convencional y 146 del sector paralímpico de los cuales 288 fueron mujeres y 463 hombres, en procesos deportivos en las etapas de talento, reserva y rendimiento deportivo y se beneficiaron 308  niños, niñas y adolescentes  con procesos de iniciación y formación deportiva en el Distrito Capital, de los cuales 201 fueron hombres y 107 mujeres.
En el programa de Nuevas Tendencias Deportivas se realizaron tres (5) Actividades, contando con la participación de 591 jóvenes, de los cuales 304 fueron mujeres y 287 hombres.
Se beneficiaròn niños, niñas, adolescentes y jóvenes, en las disciplinas deportivas priorizadas, en el marco de la jornada escolar complementaria en Bogotá, se atendieron  a 256 jóvenes escolares de los cuales 118 son mujeres y 138 son hombres. Teniendo en cuenta las medidas sanitarias y de prevención tomadas por la Alcaldía Mayor de Bogotá por la pandemia (COVID-19), el proyecto se desarrolló mediante la estrategia técnica operativa y pedagógica QuedaTEC En Casa, mediante la cual se implementó la ejecución virtual de las sesiones de clases de los centros de interés en deporte y actividad física, realizándolas de forma sincrónica y asincrónica, (mediante videos grabados para cada clase o la utilización de aplicaciones como Google Meet, en ambos casos con el acompañamiento del formador deportivo), basado en el modelo de Educación Remota de Emergencia (ERDE) de la Secretaría de Educación del Distrito. Para el caso de los escolares que no contaron con conexión a internet, se les facilitó guías con las sesiones de clase a través de las Instituciones Educativas Distritales y ellos se las entregaron a los padres o acudientes para continuar con el proceso formativo. De tal forma, que además de continuar con la formación integral (cognitiva, psicosocial y ciudadana) a los estudiantes, como se encontraba planeado en el proyecto de inversión, se ayudó a sobrellevar el confinamiento preventivo.  Así  mismo se realizó la actividad DivierteTEC en Casa transmitida a través de Facebook live IDRD para los escolares beneficiados por el proyecto de inversión, con el fin de fomentar la práctica deportiva a través de la exploración de algunos centros de interés ofertados, implementando actividades de juegos propios de cada disciplina.   </t>
  </si>
  <si>
    <t>A diciembre 30 de 2020 se ejecutó el 47% de los recursos proyectados y el  53% de los recursos disponibles para la vigencia 2020. Se presentó un incremento en el recurso disponible por descongelación de recursos asociados al talento humano.</t>
  </si>
  <si>
    <t>A corte del 31 de diciembre, los jóvenes de la ciudad asitieron a las Casas de la Juventud, en las cuales contaron con diferentes actividades enmarcadas en los 7 objetivos de la Política Pública de Juventud que contribuyen al desarrollo de capacidades y de sus proyectos de vida.
De abril a Agosto, debido a la emergencia sanitaria declarada por el gobierno nacional, el servicio de Casas de la juventud se prestó de manera virtual debido a las restricciones de movilidad. Las diferentes acciones llevadas a cabo por este medio, estuvieron enrmarcadas en los 7 objetivos de la Política Pública de Juventud.
Desde el Mes de Septiembre, se reabrieron las casas de juventud, teniendo en cuenta los protocolos de bioseguirdad.</t>
  </si>
  <si>
    <t xml:space="preserve">En el marco de la estrategia RETO se generaron procesos para fortalecer las organizaciones sociales; en las que cinco (5) iniciativas se fortalecieron con un millón de pesos ($1.000.000),  tres (3) iniciativas de reconocimiento de talentos con un fortalecimiento de un millon seiscientos mil pesos ($1.600.000), una (1) iniciativa por un millon docientos mil pesos ($1.200.000),  y una (1) por novecientos mil pesis ($900.000). </t>
  </si>
  <si>
    <t>Se implementaron estos fortalecimiento a la población juvnenil con especial énfasis para personas que Ni Estudian Ni trabajan, así como para personas de los diferentes grupos étnicos, personas con discapacidad, víctimas del conflicto armado para el fortalecimiento de organizaciones sociales.</t>
  </si>
  <si>
    <t xml:space="preserve">El documento borrador de acuerdo de proyecto ya fue revisado por la oficina Jurídica de la Secretaría Distrital de integración Social. En este sentido, la Secretaría Distrital de integración Social, se encuentra haciendo los ajustes pertinentes. Adicionalmente,  el docuemnto también ha sido puesto a consideración de las entidades del Distrito que hacen parte de la Mesa Distrital de juventud para su respectiva revisión y socializado en el Comité de Seguimiento de la Política Pública de Juventud. </t>
  </si>
  <si>
    <t>El docuemnto borrador contempla el enfoque poblacional de acuerdo a la normatividad vigente.</t>
  </si>
  <si>
    <t>30 DE SEPTIEMBRE</t>
  </si>
  <si>
    <t xml:space="preserve">el indicador de resultado es anual y depende del reporte de la Encuesta Multipropósito de Bogotá, la cual esta a cargo de la Secretaría Distrital de Planeación; no se cuenta ni reporta información al respecto. </t>
  </si>
  <si>
    <t>El producto empieza su ejecución en el año 20201.</t>
  </si>
  <si>
    <t>Se ha trabajado con enfoque de desarrollo de capacidades como ser humano, a través del fortalecimiento de perfil laboral con formación en habilidades blandas y transversales, formación en competencias laborales e intermediación laboral,  a través de los servicios para la empleabilidad prestado por la Secretaría de Desarrollo Económico</t>
  </si>
  <si>
    <t>Debido a que la población de jóvenes tiene una persistente tendencia al desempleo y permanecer en él, fue necesaria la implementación de políticas orientadas a la empleabilidad de la población a través de la APE del distrito, para a través de esta estratégia lograr el cierre de brechas de la población de jóvenes en el Distrito Capital.</t>
  </si>
  <si>
    <t>La ejecución esta dada en Talento Humano</t>
  </si>
  <si>
    <t>La ejecución esta dada en dotación para las Casas de la Juventud</t>
  </si>
  <si>
    <t>La programación esta dada en Talento Humano</t>
  </si>
  <si>
    <t>Le ejecución se dio en el marco de la Semana de la Juventud en los concursos aplicables a la Estrategia RETO</t>
  </si>
  <si>
    <t>La ejecución fue dada en el mes de Diciembre de 2020</t>
  </si>
  <si>
    <t>La ejecución estaba dada en un Convenio específico con IDARTES. Solo fue suscrito el Convenio Marco</t>
  </si>
  <si>
    <t>El producto empieza su ejecución en el año 2021.</t>
  </si>
  <si>
    <t>Se recolectó la información en las listas de asistencia para identificar el número de jóvenes que participan en las estrategias de movilización social por la protección y el bienestar animal que implementa el instituto. Sin embargo  las dinámicas coyunturales que se generaron  por la pandemia del COVID 19, hicieron que las actividades relacionadas con la implementación de estas estrategiastuvieran retrasos según el cronograma de trabajo planteado, especialmente las que tienen que ver con el voluntariado en protección y bienestar animal, el cual es un espacio donde participan un mayor número de jóvenes.</t>
  </si>
  <si>
    <t>Durante la etapa de los proyectos de inversión del Instituto Distrital de Protección y Bienestar Animal se estableció que las metas y actividades relacionadas con los espacios de movilización y participación social por la protección y el bienestar animal deben incluir un enfoque diferencial-poblacional, el cual estará reflejado en los instrumentos de diseño e implementación de actividades. Estos enfoques responden a las características de las  poblaciones que participan en los espacios de movilización y participación, siendo el grupo poblacional de juventud uno de los identificados</t>
  </si>
  <si>
    <t>Desde el Instituto de protección Animal se avanzó durante el 2020 en la construcción de convocatorias dirigidas a jóvenes, relacionadas con temas de protección y bienestar animal.  El 20 de noviembre se realizó un encuentro con jóvenes, en el cual se abrió un espacio de diálogo con jóvenes entre 18 y 28 años para conocer sus necesidades y generar plan de acción de trabajo, así como hacer el lanzamiento de la primera convocatoria dirigida a jóvenes, la cual se ejecutará en el año 2021, dentro de la estrategia de promoción de liderazgo juvenil en temas de protección y bienestar animal.</t>
  </si>
  <si>
    <t>En el proceso de diseño de la convocatoria y encuentro con  los jóvenespara el mes de noviembre que se vinculan en se han tenido en cuenta los siguientes ítems:
1. Lenguaje  inclusivo que no promueva estereotipos sexistas ni discriminatorios
2. Uso de expresiones lingüísticas con las que se identifican las y los jóvenes para lograr una comunicación asertiva.
3. Medios de difusión más utilizados por las y los jóvenes.</t>
  </si>
  <si>
    <t>El recurso ejecutado corresponde al talento humano encargado del diseño de la convocatorio y sus lineamientos, del diseño del conversatorio y su realización, al igual que de la inclusión del enfoque diferencial-poblacional en esta etapa de preparación.</t>
  </si>
  <si>
    <t>Para el cierre de la vigencia 2020, se logró la viculación de 327 jóvenes al sistema educativo en Bogotá, quienes fueron identificados  mediante la estrategia de Búsqueda Activa durante el periodo de implementaciòn de esta. 
Se precisa que el convenio tripartito 1888 de 2019, mediante el cual se implementó la estrategia de Busqueda Activa para la vigencia 2020 finalizó el 30 de agosto de 2020.  
Tasa de cobertura bruta en educación básica secundaria para el año 2019 (112,7%). Este indicador es anual. El denominador utilizado corresponde a la población con edades entre 11 y 14 años.
La fuente corresponde A: MATRÍCULA OFICIAL - SIMAT - Anexo 6 A y para MATRÍCULA NO OFICIAL Censo Estadístico C-600 con imputación</t>
  </si>
  <si>
    <t xml:space="preserve">La estrategia de busqueda activa está dirigida a toda la población residente en Bogotá, se realiza un ejercicio de georeferenciacion previa a través de diferentes estrategias que permitan garantizar que ésta se focalice en las zonas donde se registra mayor presencia de poblaciones vulnerables.  En el marco del Convenio tripartito1888 de 2019 - Estrategia de Acceso y Permanencia para el Sistema Educativo de Bogotá - suscrito entre la Secretaría de Educación (SED), la Corporación Opción Legal (COL) y Unicef que finalizó su implementación en la vigencia 2020, se realizó la identificación y caracterización de la población desescolarizada mediante la implementación de acciones presenciales (recorridos barriales) y no presenciales (llamadas telefónicas) en el marco de la emergecnia sanitaria por COVID-19, logrando el abordaje de 19 localidades, 89 UPZ y 122 barrios, a través de las cuales se busca acercar y vincular a la oferta distrital a todas y todos los jovenes, independientemente de sus condiciones sociales, economicas, culturales, politicas, migratorias, entre otras. </t>
  </si>
  <si>
    <t xml:space="preserve">Esta es una acción por demanda por lo que no se cuenta con un presupuesto específico para la población objeto. El costo proyectado y recursos corresponden al presupuesto destinado por la Dirección de Cobertura en el convenio tripartito 1888 de 2019 para la implementaciòn de la Estrategia de Busqueda Activa. 
NOTA 1: El costo Proyecto relacionamos el de los aportes de la SED al convenio 1888 de 2019. NOTA 2: Recursos disponibles, relacionamos el saldo por ejecutar a 30 de diciembre de los aportes de la SED al convenio 1888 </t>
  </si>
  <si>
    <t xml:space="preserve">La SED presta el servicio educativo a la población juvenil en conflicto con la ley penal. En la actualidad se da respuesta educativa al 100% de los estudiantes con sanciones privativas y no privativas de la libertad, con un total de 2.540 escolares beneficiados.  </t>
  </si>
  <si>
    <t xml:space="preserve">Durante la vigencia 2020, se desarrollaron las siguientes acciones y se alcanzaron los siguientes logros:
*Implementación de estrategias y metodologías educativas flexibles y pertinentes de atención educativa formal para adolescentes y jóvenes vinculados al Sistema de Responsabilidad Penal para Adolescentes (SRPA). En articulación con la Dirección de Cobertura, se dio inicio a  la estrategia “Proyecto de Vida y Plan de Carrera”, se beneficiaron 890 estudiantes.
*Se graduaron 65 estudiantes en conflicto con la Ley Penal.
 • Se beneficiaron 5.016 estudiantes con estrategias de prevención en colegios del Distrito a través de los y las orientadoras escolares.
• Avances en la implementación de estrategia educativa complementaria al proceso de formación en habilidades blandas y técnicas específicas para 60 adolescentes y jóvenes que se encuentren vinculados al sistema de responsabilidad penal para adolescentes (SRPA) del Distrito Capital con medidas no privativas de la libertad.
• Alianzas interinstitucionales: Articulación interinstitucional con las diferentes entidades públicas y privadas con el propósito de generar una respuesta educativa integral en el marco del Subcomité Distrital Educación / Proyecto de Vida.
La SED trabaja esta meta como una estrategia que le permite tratar a los jóvenes en conflicto con la Ley hacviendo un reconocimiento de las condiicones especiales de estos jóvenes, privilegiando el enfoque de la inclusión y el derecho a la educación. </t>
  </si>
  <si>
    <t>Se comprometieron recursos para la contratación de profesionales (equipo técnico), que apoyan el fortalecimiento de la Educación Inclusiva con enfoque diferencial.</t>
  </si>
  <si>
    <t>Se da cuenta de 	8971 estudiantes matriculados a corte noviembre de 2020 en los niveles de Procesos Básicos, Aceleración del Aprendizaje (Primaria) y Secundaria Activa</t>
  </si>
  <si>
    <t xml:space="preserve">La atención a estudiantes en extra-edad se realiza a través de la implementación de las estrategias educativas flexibles del programa "Volver a la Escuela". </t>
  </si>
  <si>
    <t>La SED a través de la Dirección de Inclusión brinda atención con el componente Estrategias Educativas Flexibles a 24.034 estduiantes que son Jóvenes y adultos, asociado a esta estrategia Educativa flexible. Además, la SED se encuentra implementando Estrategias Satélites con 710 personas beneficiadas.</t>
  </si>
  <si>
    <t xml:space="preserve">La oferta educativa se encuentra en 60 establecimientos oficiales, que implementan jornada nocturna o fines de semana, a la cuales se brinda acompañamiento pedagógico, curricular y socioemocional a través de un equipo de profesionales de la DIIP, dando especial importancia a atender poblaciones vulnerables. </t>
  </si>
  <si>
    <t>6,41 (indicador de 2019 con resultados Pruebas Saber)</t>
  </si>
  <si>
    <r>
      <t xml:space="preserve">En cuanto al % de jóvenes de colegios oficiales con nivel de inglés B1 y B+ en resultados de pruebas Saber 11,  se aclara que este indicador lo reporta la Dirección de Evaluación anualmente, aunque la  intervención la realiza la Dirección de Ciencia y Tecnología. A la fecha no se ha recibido actualización de los resultados de la prueba Saber 11 2020 por parte del ICFES.
Por otra parte, la aplicación de la prueba Saber 11° calendario A se realizó en noviembre 2020 y los resultados agregados por colegio estarán hacia marzo de 2021, todo dependiendo de la evolución de la Pandemia. Por lo anterior, se reporta el valor del indicador vigencia 2019. El porcentaje de jóvenes de colegios oficiales con niveles de inglés B1 y B+ en resultados de la prueba Saber 11° 2019 es de </t>
    </r>
    <r>
      <rPr>
        <b/>
        <sz val="10"/>
        <color rgb="FF000000"/>
        <rFont val="Arial"/>
        <family val="2"/>
      </rPr>
      <t>6.41 %</t>
    </r>
    <r>
      <rPr>
        <sz val="10"/>
        <color rgb="FF000000"/>
        <rFont val="Arial"/>
        <family val="2"/>
      </rPr>
      <t>.</t>
    </r>
  </si>
  <si>
    <t xml:space="preserve">Las estrategias para mejorar el nivel de inglés en los jóvenes de los colegios oficiales, están dirigidas a los y las jóvenes del sistema educativo oficial, la única exigencia es estar en la matrícula oficial de Bogotá.  Con la estrategia para el fortalecimiento del idioma inglés se fortalece el enfoque de derechos, ya que una segunda lengua potencia el desarrollo de cualquier individuo. </t>
  </si>
  <si>
    <t>Se realizó satisfactoriamente el acompañamiento a 110 IED con el aliado British Council, fortaleciendo el currículo, las metodologías y recursos de la enseñanza del inglés.
Adicionalmente, se llevó a cabo exitosamente un curso virtual de inglés dirigido a 2.400 estudiantes de media, gracias a la alianza con el Centro Colombo Americano.</t>
  </si>
  <si>
    <t>N/A en la vigencia</t>
  </si>
  <si>
    <t>Durante la vigencia  la DRESET desarrolló 60 estrategias de acompañamiento a las IED, mesas estamentales, IES y otros espacios con el fin de socializar estrategias del modelo inclusivo y flexible que brinde alternativas de acceso, permanencia y pertinencia a programas de educación superior o educación postmedia a las y los egresados de los colegios de la ciudad, especificando que los criterios permiten la participación de la población migrante. Es preciso señalar que del total de estrategias adelantadas durante el año 2020, 43 espacios se realizaron en el segundo semestre de 2020.</t>
  </si>
  <si>
    <t xml:space="preserve">Las estrategias de difusión y sensibilización están dirigidas a toda la comunidad educativa e interesados en  acceder a la educación superior y a las oportunidades que estas generan. En el marco de estos encuentros se presentan las diversas estrategias a estudiantes y egresados de colegios públicos y privados, Instituciones de Educación Superior, asociaciones comunitarias, víctimas del conflicto armado y profesionales de diferentes entidades; de igual modo, se realizan jornadas de bienvenida a los jóvenes que acceden a los procesos académicos a través de las diversas líneas para la financiación de la educación superior que dispone la SED. </t>
  </si>
  <si>
    <t xml:space="preserve">Corresponde a actividades que hacen parte el Plan de Eventos </t>
  </si>
  <si>
    <t xml:space="preserve">Se finalizó satisfactoriamiente la contratación de la Universidad EAFIT, logrando: 
1. Desarrollar un proceso de acompañamiento a 183 instituciones educativas distritales, las cuales actualizaron el Plan Maestro de Tecnologías.
2. Fortalecer y documentar 60 acciones innovadoras con uso de TIC desarrolladas por docentes y estudiantes en la contingencia decretada por COVID-19.
3.  Desarrollar una caja de herramientas con contenidos multiformato que apoye los procesos de acompañamiento en el hogar de todas las IED. Dicha caja de herramientas cuenta con más de 130 contenidos educativos digitales.
4. Diseñar una estrategia de uso y apropiación remota dirigida a la comunidad educativa distrital (específicamente padres de familia y cuidadores) beneficiaria en procesos de dotación de herramientas tecnológicas y conectividad en el marco de la estrategia “Aprende en Casa” y su proyecto Cierre de brechas digitales. 
Lo anterior ha permitido la implementación del proyecto de uso y apropiación de tecnologías en los colegios oficiales de Bogotá.  </t>
  </si>
  <si>
    <t>El proceso se realiza a través del acompañamiento in situ del Plan Saber Digital. De las 383 IED, 183 iniciaron acompañamiento en 2019, por lo que en 2020 fueron acompañadas desde la estrategia Aprende en Casa con Saber Digital.</t>
  </si>
  <si>
    <t xml:space="preserve">Durante el último trimestre 2020, se adelantó el acompañamiento a 128 IED en el fortalecimiento del PRAE. Hubo 61 IED nuevas, que sumadas a las 37 que venían del tercer trimestre nos da 128 IED atendidas. De igual forma se adelantaron encuentros en el marco de la Semana de Protección y Bienestar Animal, relacionados con "animales lectores" y "animales no convencionales". 
</t>
  </si>
  <si>
    <t xml:space="preserve">Se vincularon docentes de 50 IED que participaron en el proceso de fortalecimiento del PRAE de la IED. De igual forma  se vincularon  docentes, estudiantes, comunidad educativa en general en los diferentes encuentros de acuerdo con su interés. </t>
  </si>
  <si>
    <t>Se relacionan los recursos programados y ejecutados del componente 01  Acompañamiento pedagógico a las IED en el fortalecimiento de los PRAE y promoción del desarrollo de prácticas pedagógicas transformadoras en educación ambiental, objeto de gasto 001 Contar con un equipo profesional y técnico que coordine y/o acompañe y/o oriente los procesos de implementación de los Proyectos Ambientales Escolares -PRAE en el desarrollo de su currículo en el nivel central o en las IED, con corte diciembre de 2020, el cual involucra los contratos de prestación de servicios de 7 profesionales correspondientes a este componente</t>
  </si>
  <si>
    <t xml:space="preserve"> A lo largo del cuarto trimestre del año 2020, se realizaron 37 socializaciones acerca del fortalecimiento de la relación entre la familia y la escuela, atención de situaciones con padres, madres y cuidadores y construcción de redes. Estos encuentros se han hecho a través de mesas de trabajo con el estamento de madres y padres y reuniones convocadas por las DILE. Sin embargo, se solicitó la modificación de este producto en el mes de juno, cuestión que se encuentra en trámite.  </t>
  </si>
  <si>
    <t>La implementación y acompañamiento al fortalecimiento de los diálogos y las acciones entre las familias y las instituciones educativas, se realiza por medio de los colegios como institución Educativa, razón por la cual no se tienen datos en términos de implementación por enfoque.</t>
  </si>
  <si>
    <t>Recursos asignado en el Proyecto de Inversión 7643: “Programa integral de educación socioemocional, ciudadana y escuelas como territorios de paz" con los cuales se han cubierto los honorarios del equipo de profesionales que se encargan de implementar las acciones para el acompañamiento a los colegios</t>
  </si>
  <si>
    <t xml:space="preserve">La SED llegó a 40 IED con la Estrategia "Suma de sueños", 10 IED acompañadas en ejercicios de fortalecimiento conceptual y normativo en los temas de trata de personas y explotación sexual y 10 IED con ejercicios pedagógicos para la transversalización del enfoque de género.  </t>
  </si>
  <si>
    <t>Cada una de las acciones desarrolladas en su metodología y estructura, aborda además del enfoque de género, un enfoque diferencial, pues se trata de identificar como un mismo fenómeno o delito afecta de formas distintas a las personas y en particular los cuerpos de las niñas y las mujeres. También se aborda de forma trasversal el enfoque de DDHH para asumir que es necesario poner en discusión el hecho de que en efecto exista la universalización de los derechos.</t>
  </si>
  <si>
    <t xml:space="preserve">Se asignaron 4 profesionales para la implementación de la esstrategia Suma de Sueños y el acompañamiento a 10 en ejercicios de fortalecimiento conceptual y normativo en los temas de trata de personas y explotación sexual y 10 IED con ejercicios pedagógicos para la transversalización del enfoque de género. </t>
  </si>
  <si>
    <t xml:space="preserve">Durante la vigenca 2020 se realizó  acompañamiento a las 171 IED articuladas con programas SENA que presentaron interés, las cuales desarrollaron 46 programas ofertados, con una matrícula total de 32.147 estudiantes, 168 de ellas atendidas por la Regional Distrito Capital con un total de 31.744 estudiantes matriculados y 3 instituciones por la Regional Cundinamarca con 403 estudiantes matriculados, el programa tiene cobertura en 19 localidades.
De igual forma, 195 IED fueron acompañadas por IES en pro del fortalecimiento de didácticas y  metodologías, la actualización de la estrategia de seguimiento y ajuste curricular, y el fortalecimiento de la pertinencia curricular, de las cuales 194 IED terminaron los procesos iniciados. Además, 194 IED implementaron la estrategia de inmersión a la educación superior con estudiantes de grado 11, quienes se matricularon en asignaturas de primer y segundo semestre del núcleo básico  de las diferentes carreras que ofrecían en su portafolio las 10 IES en convenio y  en cursos certificados en alianza entre las IES y el sector productivo. El acompañamiento pedagógico de las 10 IES en convenio incluyó también la implementación de la estrategia de Orientación socio ocupacional en las 195 IED participantes, alcanzando con sus acciones a docentes orientadores y estdiantes de media de las instituciones. </t>
  </si>
  <si>
    <t>La Dirección de Educación media a través del acompañamiento IES y la articulación de IED con programas SENA,  busca beneficiar  a los alumnos de media que hacen parte de la poblaciòn estudiantil de 10 y 11 de los distintos colegios focalizados, incluyendo los pertenecientes a todos los enfoques poblacionales.  
En las 171 IED articuladas con programas SENA: 32.147 estudiantes se encuentran matriculados en dichos programas.
En las 195 IED acompañadas  por las IES, las acciones fueron ofrecidas a 56.377 estudiantes de educación media.</t>
  </si>
  <si>
    <t>Los valores ejecutados corresponden a los desembolsos realizados a 31 de diciembre de 2020, a las Universidades en convenio, previa aprobación de la interventoría C&amp;M, así com o a pagos de profesionales que hacen acompañamiento.</t>
  </si>
  <si>
    <t xml:space="preserve">Durante la vigencia  la DRESET desarrolló 5 jornadas de trabajo con 5 IES ( Universidad Mayor de Cundinamarca,  Universidad Nacional, Universidad Pedagógica, Universidad Francisco José de Caldas y Universidad Nacional a Distancia), en estos espacios se socializó el  nuevo modelo de financiación para el acceso a la educación superior y se dio alcance  a la presentación de apuestas educativas en el Plan de Desarrollo, la valoración de las estrategias vigentes de acceso a educación superior - análisis de resultados.   socializar  y  de alternativas de acceso 2020 – II hacia un modelo flexible e incluyente.
De igual manera, la SED continua con las alianzas con Instituciones de Educación Superior (IES) con oferta en el Distrito, a través de “Acuerdos de entendimiento” que tienen como objeto establecer un descuento significativo sobre el valor total de la matrícula semestral y desarrollar estrategias para fortalecer la permanencia dirigidas a las y los beneficiarios a través de sus programas de bienestar estudiantil, fomentando la permanencia de los estudiantes.
Finalmente, la SED adelantó alianzas con 21 Instituciones de Educación Superior que cuentan con acreditación institucional de alta calidad o con programas acreditados con alta calidad y un (1) acompañamiento de la Organización internacional del Trabajo (OIT) en el marco de programa del plan de reactivación económica y social de la ciudad #RetoAlaU que tiene como objeto impulsar el acceso a educación pertinente a la educación superior y con proyección laboral,  dirigido a las y los egresados de colegios de Bogotá, permitiendo así aportar a la mitigación generada por  la pandemia del Covid-19. </t>
  </si>
  <si>
    <t>Las alianzas con las Instituciones de Educación Superior y entidades alidadas buscan fomentar la cobertura de acceso a la educación superior a las y los egresados de colegios de Bogotá y se ejecutan en el marco del proyecto 7807 que tiene como objeto financiar oportunidades a través de un esquema flexible e incluyente para el acceso en instituciones de educación superior, orientado a la Mitigación del impacto económico, el Fomento y la Reactivación Económica de Bogotá D.C.</t>
  </si>
  <si>
    <t>Corresponde a actividades que hacen parte el Plan de Eventos. Adicionalmente, en esta vigencia se realizaron las socializaciones de manera virtual.</t>
  </si>
  <si>
    <t xml:space="preserve">Las acciones adelantadas lograron dejar actualizado en ambiente de producción las fuentes de información hasta las vigencias disponibles, tanto internas como externas:
A)Se actualiza la infraestructura del sistema de seguimiento a egresados cambiando de servidor tanto en producción como el ambiente de pruebas que implicó la actualización de versiones del sistema gestor de bases de datos, sistema operativo, Integration services, analysis services y versión del .Net framework bajo el cual se desarrolló. Esto implicó la actualización de los paquetes que componen el sistema debido al cambio de versiones de algunos componentes.B)Se actualizan y adecuan las ETL existentes a la nueva infraestructura tecnológica y se resuelven errores originados por el cambión de infraestructura debido a la heterogeneidad de los datos que se reciben. C) Se actualizan los cubos del sistema de seguimiento a egresados y realizan ajustes para la visualización de reportes. D) Se gestiona y configura el servicio de Power BI para la gestión de reportes en un nuevo servidor acorde a las políticas de la entidad que se accede a app.powerbi.com una vez se concedan los permisos. E)5.	Se actualizan las fuentes de datos del sistema de egresados provenientes de fuentes internas y externas que se normalizan y se consolidan en la base de datos FILES que es donde inicia el proceso en el sistema.F) Se adicionan otras fuentes nuevas de datos al sistema. G)Se realiza el cruce de datos entre la base de datos de Registraduría y la base de datos Simba del sistema de seguimiento a egresados para identificar las actualizaciones de datos requeridas en el sistema. Se alojan las tablas dentro de la base de Datos SIMBA. H) Se realiza la unificación de los dos cruces de la base de datos PILA para consolidar y unificar dicha base de datos. I) Se actualiza todo el sistema de seguimiento a egresados según las vigencias cargadas J) Se realiza la actualización de la imagen de los reportes existentes en el servidor de Power BI diseñando la imagen de fondo. K) Se adicionan reportes al servidor de Power BI de acuerdo con las necesidades de información requeridas por la Dirección de Educación Media. L) Se generan los reportes de información a nivel de base de datos requeridos por la dirección de Educación Media y demás interesados
*Las acciones administrativas adelantadas lograron gestionar las actualizaciones de las fuentes de información internas y externas del sistema de gestión de egresados, incluyendo las proyectadas para fase II con el sistema PILA. </t>
  </si>
  <si>
    <t>Con la información suministrada por las entidades referidas después de organizada, se podrá tener una trazabilidad de la trayectoria de los estudiantes egresados del sistema educativo distrital.
El sistema de egresados en este momento se encuentra desahibilitado para usuarios externos, dados los ajustes que se están realizando.</t>
  </si>
  <si>
    <t>El valor ejecutado corresponden al pago total de honorarios correspondiente a los contratistas que realizaron actividades relacionadas con el Sistema de Seguimiento a Egresados.</t>
  </si>
  <si>
    <t>Con corte a 30 de diciembre del total de asistentes jóvenes a las casas de la juventud y actividades ligadas al proyecto 7740 jóvenes con derechos en bogota se hancarcterizado 367 jóvenes como víctimas del conflicto armado y 373 jóvenes con pertenencia étnica dentro de los cuales encontramos: 240 jóvenes afrocolombianos, 3 gitanos, 129 indígenas, 1 joven palenquero.  En el l reporte misional SIRBE se encuentra con corte del mes de diciembre, 214 jóvenes de sectores LGBTI participantes de actividades en el marco del servicio casas de juventud durante este periodo se desarrollan, en actividades como Ferias de empleabilidad, ferias de emprendimiento, Actividades artísticas de Grafiti, Laboratorios TIC, S y Formación para la generación de ingresos. De las 213 personas registradas 83 son bisexuales, 96 homosexuales (58 hombres, 38 mujeres), 27 se auto reconocen como gays (25 hombres y 2 mujeres) y 7 lesbianas. 1 Persona intersexual.
Todas las actividades que se desarrollaron en las casas de juventud tuvieron integración y particiipación de las poblaciones que hacen parte del enoque diferencial.</t>
  </si>
  <si>
    <r>
      <t xml:space="preserve">A través de la gestión realizada por el equipo de educación ambiental de la Oficina de Participación, Educación y localidades de la Secretaría Distrital de Ambiente, se gestiona y promueve la vinculación de jovenes que habitan en  los diferentes territorios de Bogotá, en las estrategias de educación ambiental, . Es así que para este periodo se vinculan jovenes de las diferentes localidades de esta manera: </t>
    </r>
    <r>
      <rPr>
        <sz val="12"/>
        <color rgb="FFFF0000"/>
        <rFont val="Cambria"/>
        <family val="1"/>
      </rPr>
      <t xml:space="preserve"> </t>
    </r>
    <r>
      <rPr>
        <sz val="12"/>
        <rFont val="Cambria"/>
        <family val="1"/>
      </rPr>
      <t xml:space="preserve">Usaquén 432, Chapinero 905, Santa Fe 516, San Cristóbal 223, Usme 222, Tunjuelito 119, Bosa 475, Kennedy 658, Fontibón 371, Engativá 757, Suba 890, Barrios Unidos 170, Teusaquillo 294, Los Mártires 10, Antonio Nariño 107, Puente Aranda 164, Candelaria 36, Rafael Uribe Uribe 114, Ciudad Bolívar 362, Sumapaz 70  y las aulas ambientales Auambari 586, Santa María del Lago 608, Soratama 409, Mirador de los Nevados 366, Entrenubes 1187, para un total de </t>
    </r>
    <r>
      <rPr>
        <b/>
        <sz val="12"/>
        <rFont val="Cambria"/>
        <family val="1"/>
      </rPr>
      <t>10.051</t>
    </r>
    <r>
      <rPr>
        <sz val="12"/>
        <rFont val="Cambria"/>
        <family val="1"/>
      </rPr>
      <t xml:space="preserve"> jovenes en actividades de educación ambiental de concientización, sensibilización y formación en cuidado y gestión ambiental.</t>
    </r>
  </si>
  <si>
    <r>
      <t xml:space="preserve">Desde el espacio dispuesto en la la página web de la SDA, denominado "mi parche ambiental" http://www.ambientebogota.gov.co/web/web-ninos/1, en el año 2020 se  registraron </t>
    </r>
    <r>
      <rPr>
        <b/>
        <sz val="11"/>
        <color rgb="FF000000"/>
        <rFont val="Arial"/>
        <family val="2"/>
      </rPr>
      <t>7.938</t>
    </r>
    <r>
      <rPr>
        <sz val="11"/>
        <color rgb="FF000000"/>
        <rFont val="Arial"/>
        <family val="2"/>
      </rPr>
      <t xml:space="preserve"> visitas al sitio.</t>
    </r>
  </si>
  <si>
    <t xml:space="preserve">A través de la gestión realizada por el equipo de educación ambiental de la Oficina de Participación, Educación y localidades de la Secretaría Distrital de Ambiente, se gestiona y promueve la vinculación de jovenes que habitan en  los diferentes territorios de Bogotá, en procesos de formación certificados por la Secretaría Distrital de Ambiente. Es así que para el segundo semestre de 2020 participaron 168 jóvenes en 22 procesos de formación certificados por la SDA  </t>
  </si>
  <si>
    <t>10.051 jóvenes</t>
  </si>
  <si>
    <r>
      <t>Interacciónes: </t>
    </r>
    <r>
      <rPr>
        <b/>
        <sz val="11"/>
        <color rgb="FF333333"/>
        <rFont val="Arial"/>
        <family val="2"/>
      </rPr>
      <t>7.938</t>
    </r>
  </si>
  <si>
    <t>168 jovenes</t>
  </si>
  <si>
    <t xml:space="preserve">Comunidades negras afrocolombianas:  Se realizó 1  encuentro virtual sobre la incidencia de los y las jóvenes de las comunidades negras/Afrocolombianas  en la implementación del artículo 66 y su atención en la pandemia.                                                                                                                           
Pueblo Rrom: En el marco del Consejo Consultivo y de Concertación Rrom en donde participan jóvenes, adultos y adultos mayores, se realizaron 3 sesiones en las que se trataron los siguientes temas: (1) Vinculacion de Jóvenes gitanos en los servicios con cobertura y atención territorial enfocada en los servicios sociales y estrategias de la Subdirección para la Juventud de la SDIS; (2) discución y aprobación de un cupo de 8 de iniciativas ciudadanas juveniles Rrom para el cuatrenio apoyadas por la Dirección de Diálogo Social para potenciar liderazgos sociales, causas autóctonas e innovación social desde la identidad tradicional gitana y (3) Asignación de un 15% de calificación diferencial en el documento de los términos de las convocatorias de Acceso a Educación Superior y Educación Postmedia para jóvenes del Pueblo Gitano (rrom)  sobre el total de la asignación incluyendo enfoque de género para mujeres.                                                                                                              Comunidad palenquera: Se realizó un encuentro de diálogo  sobre el acceso a la educación superior por parte de las y los jóvenes palenqueros/as en el marco de las acciones afirmativas concertadas con la Secretaría Distrital de Educación                                                                             
Pueblos Indígenas:  Se realizaron 3 encuentros donde los y las jóvenes de los pueblos indígenas participaron  y tuvieron incidencia en: 1.   la Construcción de propuestas relacionadas con la inclusion de Mujer y Genero en el Desarrolla del Art 66 del PDD 2.  Fase de Concertación en el desarrollo de  Art. 66 del PDD 3.Fase de Concertación con el Sector Ambiente en el desarrollo de  Art. 66 del PDD.                                                                                                                                                                                          </t>
  </si>
  <si>
    <t>En el marco de la implementación del Artículo 66 del Plan Distrital de Desarrollo desde la Subdirección de Asuntos Étnicos se  implementaron espacios de encuentro donde  los jóvenes pertenecientes a las  comunidades y pueblos étnicos participaron en un proceso de diálogo con las autoridades  étnicas para la inclusión de sus aportes en las propuestas de Acciones Afrmativas; teniendo en cuenta el enfoque de género, familia y generación.</t>
  </si>
  <si>
    <t>Gestión desde el equipo profesional que apoya la articulación con las comunidades negras/afrocolombianas,raizales, palenqueras y Pueblos Indígenas</t>
  </si>
  <si>
    <t>Subsecretaría de Gobernabilidad y Derechos Humanos - Subdirección de Asuntos étnicos</t>
  </si>
  <si>
    <t>Juan Felipe Rodríguez Maury</t>
  </si>
  <si>
    <t>felipe.rodriguez@gobiernobogota.gov.co</t>
  </si>
  <si>
    <t xml:space="preserve">Dutante el segundo semestre con la apertura gradual se ha venido trabajndo de la mano con el territorio realizando reuniones con los jóvenes y la comunidad. Producto de este trabaho se avanzó en reuniones con líderes y lideresas locales. Producto de este trabajo se vincularon 40 jovenes formalmente a la estrategia </t>
  </si>
  <si>
    <t xml:space="preserve">La adaptación de la estrategia de intervención breve comprendió una atención diferencial en términos de género, con especial énfasis en masculinidades no hegemónicas.
La priorización de jóvenes a vincular a la estrategia contempló  5 dimensiones de vulnerabilidad: 1). Maternidad y paternidad temprana. 2). Deserción escolar. 3). Jefatura de hogar.  4).Contribución económica al hogar.  5). Antecedentes de vinculación al Sistema de Responsabilidad Penal Adolescente. </t>
  </si>
  <si>
    <t>Para el desarrollo se contrató recurso humano por Honorarios profesionales y personal de apoyo, así como 44 jovenes que se comprometieron $88 millones.</t>
  </si>
  <si>
    <t>Isabel Cristina Ramírez</t>
  </si>
  <si>
    <t>Isabel.ramirez@scj.gov.co</t>
  </si>
  <si>
    <t xml:space="preserve">Durante el último trimestre desde la Subsecretaria de Seguridad y Convivencia se realizó el proceso de estudio de mercado y apertura de convocatoria para la presentación de propuestas orientadas a la implementación de la Estrategia “Formación para formadores de ciudadanía”, la cual fue revocada en la última semana de noviembre. En consecuencia, mediante aval de la Subsecretaria de Seguridad y Convivencia y el Director de Seguridad, se generó una estrategia interna mediante el desarrollo directo del proceso educativo.
Para ello como ejecutor del proceso educativo se conforma un equipo de profesionales pertenecientes a la Secretaria Distrital de Seguridad, Convivencia y Justica, así como servidores de la Secretaria de Gobierno, quienes gestionaron e implementaron el proceso formulado en articulación con Policía Metropolitana de Bogotá.
Principales logros del proceso:
• Cumplimiento de la meta planteada para el 2021 de capacitar a 150 policías en el marco de la Estrategia “Formación para formadores de Ciudadana”, como experiencia piloto para la implementación del proceso entre el 2021 y 2024. 
• Disponibilidad de la Policía Metropolitana, expresada desde el Comando y la Oficina de Prevención y Capacitación para realizar el proceso educativo.
• Disposición de servidores públicos con idoneidad temática y metodológica en las Secretarias de Seguridad, Convivencia y Justicia y la Secretaria de Gobierno.
• Suministro de instalaciones por parte de la Policía Metropolitana.
• Valoración positiva del proceso (contenidos, metodología y docentes) por parte de los 150 participantes.
• Difusión de información sobre el inicio del proceso de capacitación complementaria de la Policía por parte de la Alcaldía Mayor de Bogotá.
• Al ser esta una experiencia piloto para perfilar la Estrategia para el periodo 2021 -2024, se identificaron aspectos temáticos, metodológicos y expectativas de los participantes que sugieren ajustes conforme al informe de las líneas base. 
• Alianza con la Secretaria de Gobierno sobre el desarrollo conjunto de acciones y el apoyo en las condiciones de bienestar. 
</t>
  </si>
  <si>
    <t xml:space="preserve">Como objetivo del proceso educativo inicialmente desarrollado y dirigido a 150 Policias se establece, “Realizar un proceso de “Formación para formadores de ciudadanía en el nuevo pacto social y ambiental”, desde la metodología de convivencia, para 150 miembros de la Policía Metropolitana del Distrito Capital, orientado a fortalecer su ser y su hacer como “formadores de ciudadanía”, en favor de su crecimiento personal, familiar e institucional y el mejoramiento del servicio a la comunidad conforme a los principios fundamentales del Estado Social de Derecho”.
Así pues, la metodología escogida para el proceso educativo es el Taller, que se centra en un enfoque de convivencia donde desarrolla temas relacionados con el quehacer cotidiano de la actividad policial, acompañado de procesos reflexivos relacionados con el escenario personal, el laboral como servidores públicos y el comunitario como ciudadanos. 
Los contenidos básicos desarrollados durante el proceso fueron:
a) Mi ser biológico y autocuidado de la salud 
b) Enfoque diferencial: Derechos Humanos (DD.HH), de género, territorial, de participación,  y de cultura ciudadana
c) Mediación policial en el marco de los DD.HH para la resolución de conflictos 
d) Jóvenes en vulnerabilidad (caminar relajado: un modo de vida)
e) Comunicación humana: actos expresivos y símbolos, redes sociales, medios de comunicación.  
Así pues teniendo en cuenta el enfoque del proceso desarrollado, se logró que los participantes respondieran a los criterios y perfiles acordados con la Policía Metropolitana:  personal de los CAI con mayor dificultad frente al respeto a los DD.HH, el ESMAD y Fuerza disponible.   El nivel de participación de mujeres fue del 30% en razón a la población femenina en la Institución. Los grupos estuvieron conformados por personal de distintos grados incluidos oficiales en los grados de Subteniente, Teniente, Capitán y Mayor.   
</t>
  </si>
  <si>
    <t>Teniendo en cuenta que la prueba piloto adelantada con 150 miembros de la Policia Metropolitana de Bogotá se desarrollo a partir de la articulación interinstitucional con entidades del distrito para suplir aspectos logísticos, no fue necesario el uso del rubro asignado para la estrategia “Formación para formadores de ciudadanía" durante el trimestre octubre-diciembre 2020.</t>
  </si>
  <si>
    <t>Direccón de Seguridad</t>
  </si>
  <si>
    <t>Alejandro Londoño</t>
  </si>
  <si>
    <t>alejandro.londono@scj.gov.co</t>
  </si>
  <si>
    <t xml:space="preserve">La ruta de atención y prevención LGBTI atendió a un total de 78 personas JOVENES durante el 2020 con un porcentaje de demanda y atención del 100%. Esta gestión se ha enmarcado fundamentalmente en la consolidación e implementación territorial y sectorial de la ruta, así como, mediante el fortalecimiento estrategico de las Casas Refugio, Atención especial a la población durande la emergencia del COVID-19, las respuestas a situaciones de discriminación y los escenarios de formación. </t>
  </si>
  <si>
    <t xml:space="preserve">Las rutas de la Dirección de Derechos Humanos cuentan con una proyección y ejecución entrelazadas entre sí con un enfoque de implementación sectorial, territorial y distrital y se encuentran enfocadas a generar cumplimientos de las Políticas Públicas, Mesas y Planes de Acción en clave de garantizar cumplimieto los ejes del plan de desarrollo que tienen relación con Hacer un nuevo contrato social con igualdad de oportunidades para la inclusión social, productiva y política e Inspirar confianza y legitimidad para vivir sin miedo y ser epicentro de cultura ciudadana, paz y reconciliación. Así mismo, se está veneficiando el 100% de la población total atendida al grupo etareo de jovenes dandole avance a la implementación del enfoque poblacional. 
</t>
  </si>
  <si>
    <t>La ejecución de recursos corresponde al apoyo psicosocial y jurídico de los profesionales del componente de prevención y protección brindado a cada una de los jóvenes atendidos en las rutas</t>
  </si>
  <si>
    <t>Andrés Camilo Rodriguez Castillo</t>
  </si>
  <si>
    <t>andresc.rodriguez@gobiernobogota.gov.co</t>
  </si>
  <si>
    <t>*Proyecto Entornos Escolares y confiables en el marco de la Estrategia Entornos de Confianza para la prevención y control del delito: Debido a la situación generada por la emergencia sanitaria COVID-19 no se adelantaron actividades. Se hizo seguimiento a la continuidad del proyecto Botón de Pánico para entornos escolares. pero por incompatibilidades técnicas de MEBOG se determinó direccionar emergencias en las IED a través de la línea 123.  _x000D_
_x000D_
*Proyecto Entornos Universitarios en el marco de la Estrategia Entornos de Confianza para la prevención y el control del delito. Se inició gestión para firmas de Acuerdos entre Secretaría Distrital de Cultura, Recreación y Deporte, Dir. de Cultura Ciudadana y Universidad Pedagógica y Universidad Distrital con el fin de fortalecer la articulación entre las universidades públicas que tienen presencia en el Distrito y las entidades de la Alcaldía Mayor de Bogotá (SCRD y SDSCJ) a través del diseño y la implementación de estrategias que propicien en la comunidad universitaria actitudes reflexivas y críticas, así como comportamientos que fomenten la convivencia al interior de la Universidad y en su entorno.  Actualmente el proyecto se encuentra en la fase de preparacipon y ambientación</t>
  </si>
  <si>
    <t xml:space="preserve">El proyecto plantea desde el enfoque de cultura ciudadana los siguientes objetivos con el fin garantizar Entornos Universitarios confiables para las y los jóvenes.  Promover iniciativas (e.g. aprovechamiento del tiempo libre) de la comunidad universitaria que contribuyan a mejorar la convivencia en el campus y en los entornos universitarios._x000D_
_x000D_
Ayudar a mitigar los problemas de convivencia (e.g. VIF, enfermedades mentales, etc.) que se hayan intensificado en el ámbito doméstico de la comunidad universitaria por el confinamiento generado por la cuarentena nacional decretada por la crisis del Coronavirus. _x000D_
Promover el diálogo como mecanismo para prevenir el uso de la violencia física en la resolución de conflictos en el campus y en los entornos universitarios.   _x000D_
Articular experiencias universitarias y comunitarias para fortalecer escenarios y procesos de diálogo, negociación y participación al interior de las comunidades universitarias y de actores sociales que habitan los entornos de las universidades._x000D_
Integrar a las universidades públicas con presencia en Bogotá a la Red de Distrital de Cultura Ciudadana.  </t>
  </si>
  <si>
    <t>Se ejecutaron recursos relacionados con elementos de logistica, profesionales de la meta de entornos y el contrato de intervención de entornos suscrito con IDARTES</t>
  </si>
  <si>
    <t>Dirección de Prevención y Cultura Ciudadana</t>
  </si>
  <si>
    <t>Programa de Seguimiento Judicial al Tratamiento de Drogas:
En el cuarto trimestre de la vigencia 2020 ingresaron veintiún (21) adolescentes al, los cuales se encuentran en fase de desintoxicación modalidad internación hospitalaria. De este número de adolescentes 11 se encuentran bajo la figura de principio de oportunidad ordenada por el juez de control de garantías y 10 por sustitución de Sanción.
Programa Distrital de Justicia Juvenil Restaurativa:
Durante el cuarto trimestre de la vigencia 2020, en la línea de Principio de Oportunidad del Programa Distrital de Justicia Juvenil Restaurativa, ingresaron 27 adolescentes, de las fiscalías 46, 267, 346, 348 y 504; adicionalmente respecto del mes de octubre de 2020, se reportan 5 adolescentes que ingresaron en meses anteriores pero por demoras en las remisiones se inician las atenciones hasta octubre, estos 5 casos corresponden a la fiscal 348.
En la línea de sancionados durante el presente trimestre ingresaron en total 7 adolescentes, respecto de los cuales se inició proceso restaurativo con seis. En el mismo sentido se encuentra en valoración un caso del CAE FEI para posible ingreso, sin embargo, se esperará a finalizar la valoración para verificar si cumple o no requisitos para ingreso al programa. Durante el mes de Diciembre en la línea de sancionados y proceso penal en curso ingresó un joven que se encuentra en la CAE FEI-redentor, con quien el equipo de atención realizó valoración y cumple los requisitos para inicio del proceso restaurativo.
En la línea de delitos sexuales ingresaron en total 25 adolescentes, 16 por la aplicación de principio de oportunidad y 9 que ya contaban con sanción. Se continua en la construcción del módulo de atención especializada y logrando las sinergias necesarias para la firma de convenio para el proceso de atención en salud mental. De igual forma se tiene previsto que inicie el pilotaje del módulo III de atención especializada, permitiendo el ingreso de adolescentes / jóvenes en sanción de acuerdo con las características identificadas, requieren una atención intersectorial especializada. El proceso de atención se encuentra dirigido de acuerdo a la estructuración de módulos de atención diferenciados.
Estrategias orientadas a fortalecer su atención integral:
Pedagógico artística:
Durante el cuarto trimestre de la vigencia 2020 se presentaron 2 ingresos. Se termina el mes de octubre con 24 A/J. El equipo pedagógico artístico de la DRPA continuó fortaleciendo los proceso del CAE de forma diaria y presencial, mediante una oferta diversa en las áreas gráfica, literaria, corporal, musical y cinematográfica principalmente, buscando la transversalidad con las demás actividades del centro. El mes de noviembre termina con 23 A/J. y el mes de diciembre termina con 21 A/J. No se presentaron ingresos debido al aislamiento por razones de salud por el virus Covid-19. El equipo pedagógico artístico de la DRPA continuó fortaleciendo los proceso del CAE diariamente, presencial y virtualmente, mediante la oferta mencionada. Con el objetivo de hacer un cierre simbólico de las actividades, aprendizajes y experiencias del año hicieron una actividad donde se promovió el diseño de un nuevo año con nuevos sueños y expectativas.
Adolescentes que ingresan al SRPA y son retornados a su entorno familiar con o sin proceso judicial:
En el mes de octubre se realizaron gestiones con entidades del Distrito para articular la oferta institucional que sea funcional para la estrategia de adolescentes que ingresan al SRPA y son retornados a su entorno familiar con o sin proceso judicial. Así mismo, se adelantaron visitas a diferentes predios con el fin de contar con una sede para la estrategia.
Cuenta hasta 10:
En el mes de Octubre se llevaron a cabo 37 atenciones con 11 familias de los adolescentes del CAE Bosconia y 11 atenciones con 10 familias de jóvenes egresados del CAE Bosconia, brindando apoyo a nivel emocional frente a la contingencia por COVID 19 y enfatizando sobre la corresponsabilidad con el proceso de los adolescentes.
En el mes de noviembre se llevaron a cabo 37 atenciones con las familias de los adolescentes del CAE Bosconia, brindando apoyo a nivel emocional frente a la contingencia por COVID 19 y enfatizando sobre la corresponsabilidad con el proceso de los adolescentes.
Durante el mes de Diciembre de 2020, se llevaron a cabo 25 atenciones a los adolescentes, jóvenes y familias del CAE Bosconia, en el marco del acompañamiento por la contingencia. Actualmente se están realizando atenciones presenciales a 6 adolescentes remitidos por el equipo psicosocial y por los profesionales del programa de justicia restaurativa con el objetivo de fortalecer habilidades socioemocionales.</t>
  </si>
  <si>
    <t>Se llevó a cabo una presentación en el marco del espacio de seguimiento a las estratégias de la Dirección de Responsabilidad Penal Adolescente, respecto de la implementación de enfoques con los nuevos equipos de trabajo y las nuevas esrategias de la Dirección, en aras de dar a conocer los enfoque con los que cuenta esta politica y la forma en que se debe dar su implementación y apropiación al interior de estas nuevas estrategias, respecto de los productos de la política. De igual forma se envío el correo respectivo al Director, de la mencionada presentación, en aras de empezar a organizar qué enfoques tendrian relación con las estratégias mencionadas en el avance cualitativo.</t>
  </si>
  <si>
    <t xml:space="preserve">La ejecucución presupuestal señalada se desprende del proyecto de inversion No. 7640 Denominado "Implementación de la justicia restaurativa y atención integral para adolescentes en conflicto con la ley y población pospenada en Bogotá D.C". 
</t>
  </si>
  <si>
    <t>Ivan Arturo Torres Aranguren</t>
  </si>
  <si>
    <t>ivan.torres@scj.gov.co</t>
  </si>
  <si>
    <t>Respecto de este producto la meta quedo en cero (0) para la presente vigencia, no obstante se entra a señalar toda la gestion adelantada en la presente vigencia:
Se acordó con ICBF desarrollar 1 sede del PDJJR en el Centro de Servicios Judiciales para Adolescentes (CESPA) de su propiedad. Se inició la estructuración del contrato de comodato para la asignación del área acordada.
Como parte del proceso de verificación de condiciones de operación de la sede en el CESPA, se adelantaron consultas con la rama judicial y la Fiscalía General de la Nación para establecer las proyecciones de localización de las actividades judiciales y de esta manera, verificar la pertinencia de la ubicación de la sede.
Se inició la elaboración de los insumos técnicos y financieros para la contratación de las obras de infraestructura y la dotación de la sede del CESPA y el mejoramiento del espacio asignado en la sede en los despachos judiciales.
Fue radicada el 9 de octubre ante el ICBF la carta de intención en la que la SDSCJ manifiesta su interés en el comodato de la sede en el CESPA. Con base en esta se realizó́ el Comité́ de Gestión de Bienes de ICBF el 25 de octubre y se obtuvo aprobación de la solicitud de asignación del espacio para esta sede. Se realizó la revisión de condiciones para la adición de los contratos de mantenimiento de sede y dotación para incorporar recursos dirigidos a la intervención de la nueva sede del PDJJR en el CESPA.
Fueron revisados y ajustados los estudios previos del contrato de comodato con ICBF para la asignación de un espacio en el CESPA para la nueva sede del PDJJR. Se tiene proyectado enviar a esa entidad el 1 de diciembre de 2020 para continuar con el trámite de elaboración y suscripción del contrato. Se cuenta con la propuesta completa de intervención de obra de esa sede y está en proceso de ajuste la propuesta de redes eléctricas, voz y datos para la adecuación requerida. Se tiene previsto enviar el requerimiento de intervención a la Subsecretaría de Inversiones una vez se cuente con el comodato.
El 24 de diciembre se suscribió el comodato con ICBF para la sede del CESPA. Se formuló el requerimiento para la adecuación e intervención de redes eléctricas de esta sede.</t>
  </si>
  <si>
    <t xml:space="preserve">La ruta de atención y prevención al delito de trata de personas a traves de la Ruta Distital Intersectorial, atendió un total de 57 personas JOVENES durante el 2020 con un porcentaje de demanda y atención del 100%. Esto se ha desarrollado desde el impulso estrategico en clave de garantia de derechos y promoción de la participación del Comité Distrital de Lucha Contra la Trata de Personas. </t>
  </si>
  <si>
    <t xml:space="preserve">La ruta de atención, prevención y protección ante las amenazas y/o vulneraciones de derechos a lideres y liderezas y defensores de derechos humanos atendió un total de 57 personas JOVENES durante el 2020 con un porcentaje de demanda y atención del 100%. Estas atenciones se sustentan en el protocolo de atención integral de la Ruta con base a procesimientos de atención integral individualizada con base en ofertas socioeconomicas, psicosociales y juridicas.  </t>
  </si>
  <si>
    <t>Se presentan dos partes del módulo las cuales contienen los antecedentes, contexto y evolución histórica y el análisis de jurisprudencial frente a las sentencias sobre libertad y objeción de conciencia de la corte constitucional colombiana</t>
  </si>
  <si>
    <t>El módulo es la base para acceder a información sobre el derechos fundamental de libertad de religión, así como los temas relacionalos a la objeción de conciencia. Esta información permite el desarrollo del derecho en el marco del desarrollo de la juventud y sus elecciones libres y concientes</t>
  </si>
  <si>
    <t xml:space="preserve">Recursos de gestión profesional de carrera de la Subdirección de Asuntos de Libertad de Religión Culto y Conciencia </t>
  </si>
  <si>
    <t xml:space="preserve">andres.arbelaez@gobiernobogota.gov.co </t>
  </si>
  <si>
    <t>No se realizaron avances en la estrategia dada la emergia Sanitaria producto del COVID- 19. Dado lo anterior, se solicitó reajuste del producto según indicaciones de la SDIS</t>
  </si>
  <si>
    <t>Mauricio Díaz</t>
  </si>
  <si>
    <t>mauricio.diaz@scj.gov.co</t>
  </si>
  <si>
    <t xml:space="preserve">Para la vigencia del año 2020 se vieron afectados los procesos que se venían adelantando en territorio por las situaciones que surgieron por la atención de la emergencia sanitaria (COVID -19), por lo cual, no se generaron avances en relación con la política de juventud, sin embargo, para la vigencia del 2021 se están iniciando procesos que den cumplimiento a los compromisos, los cuales serán reportados para el primer trimestre de 2021.  </t>
  </si>
  <si>
    <t>Durante el año fueron registrados 392 personas, de las cuales 91 se encuentran entre los 18 y 28 años de edad, lo que equivale al 23%</t>
  </si>
  <si>
    <t xml:space="preserve">Para las intervenciones se aplica el enfoque de derechos humanos para la inclusión social y el enfoque de género para generar prupuestas diferenciales para las mujeres. </t>
  </si>
  <si>
    <t xml:space="preserve"> $                                              47.208.400</t>
  </si>
  <si>
    <t xml:space="preserve">La ejecucución presupuestal señalada se desprende del proyecto de inversion No. 7640 Denominado "Implementación de la justicia restaurativa y atención integral para adolescentes en conflicto con la ley y población pospenada en Bogotá D.C".
Los recursos presentados son los ejecutados en la contratación de profesionales que orientan y acompañan el proceso de vinculación de jóvenes. </t>
  </si>
  <si>
    <t>Natalia Muñoz Labajo</t>
  </si>
  <si>
    <t>natalia.munoz@scj.gov.co</t>
  </si>
  <si>
    <t xml:space="preserve">Nivel de cumplimiento </t>
  </si>
  <si>
    <t>Semaforo</t>
  </si>
  <si>
    <t>Rojo</t>
  </si>
  <si>
    <t>4.3. Jóvenes con habilidades para tomar decisiones concientes frente a los factores asociados al consumo de SPA.</t>
  </si>
  <si>
    <t>Amarillo</t>
  </si>
  <si>
    <t>Verde</t>
  </si>
  <si>
    <t>Sin reporte</t>
  </si>
  <si>
    <t xml:space="preserve">La SDDE ha desarrollado actividades orientadas a buscar la empleabilidad de la población de jóvenes, logrando la remisión de sus hojas de vida a empleos digno y decentes que cumplieron los perfiles ocupacionales requeridos por el sector empresarial . Así mismo, se ha trabajado con la población del programa Jóvenes en Acción a través de un convenio suscrito con Prosperidad Social, en el cual se busca la empleabilidad de los jóvenes beneficiarios del programa.  
Por tanto, se ha ido superando la meta inicialmente planteada, debido al esfuerzo de la SDDE para dinamizar el mercado laboral en la situación de pandemia y recuperacion económica
 </t>
  </si>
  <si>
    <t xml:space="preserve">Los servicios de intermediación laboral de la Agencia han sido presentados en distintos espacios de participación de poblaciones diferenciales como las Casas de Igualdad de las Mujeres, a donde concurren mujeres jóvenes también. Así mismo , se ha trabajad en articulación con entidades como Secretaria de la Mujer e Integración Social para promover el acceso de jóvenes desde un enfoque diferencial a este servicio. </t>
  </si>
  <si>
    <t>El presupuesto para la ejecución de este producto corresponde al definido en el marco de la prestación de los servicios de la Agencia de Gestión y Colocación de la Secretaria de Desarrollo Económico</t>
  </si>
  <si>
    <t xml:space="preserve">En cumplimiento del tercer trimeste de la vigencia 2020 la subdireccion de empleo y formacion a realizado la formacion en competencias blandas y transversales desarrollando talleres en (hoja de vida, presentación personal, entrevista de trabajo, proyecto de vida, orientación al cliente y actitud de servicio, trabajo en equipo y manejo de emociones), talleres con una duracion de 120 horas  y que son realizados diariamente, creando estrategias que les permitieron a los jóvenes desarrollar habilidades en la estructuración de la hoja de vida, redacción del perfil, entrevista de trabajo, examinar la presentación personal en la vida cotidiana, como cumplimiento de todo este mecanismo es que los jóvenes logren acceder al mercado laboral en una dinámica más proactiva. </t>
  </si>
  <si>
    <t>Teniendo en cuenta la necesidad de fortalecer el perfil de los jóvenes que buscan empleo en el distrito capital, actualmente se desarrollan talleres de habilidades blandas y trasversales enfocadas en temáticas como la hoja de vida, entrevista de trabajo y presentación personal Es así que, se realizan talleres virtuales a través de las plataformas y aplicaciones para que los buscadores de empleo puedan acceder a esta importante herramienta.</t>
  </si>
  <si>
    <t xml:space="preserve">La SDDE ha desarrollado actividades orientadas a buscar la empleabilidad de la población de jóvenes, mediante la inscripción de jóvenes a la Ruta de Empleabilidad de la Agencia Pública del Distrito, Bogotá trabaja, gracias a la articulación con entidades del distrito y la oferta de servicios realizada en espacios locales y distritales. 
También se ha implementado el programa Fórmate Bogotá, el cual tiene por objetivo la certificación de competencias laborales específicas de jóvenes y mujeres, a través de aliados como Secretaria de Educación, SENA, Comité Intergremial, Microsoft Soft y Coursera, como un forma de fortalecer el perfil laboral de los jóvenes.  
En relación con la meta planteada en el plan de acción para 2020 se evidencia una necesidad de ajuste de la meta que estimo en el proceso de planeción, ya que se subestimó el valor a alcanzar para este año. Por esta razón, a la fecha la meta se ha cumplido muy por encima de los esperado. 
</t>
  </si>
  <si>
    <t>Existe una problemática importante en la población de jóvenes que son aquellos que ni trabajan ni estudian (NINIS), debido a ello la estratégia de la SDDE está orientada en ofrecer la oportunidad de que los jóvenes puedan fotalecer sus perfiles ocupacionales y una vez lo hayan logrado buscar su vinculación laboral.</t>
  </si>
  <si>
    <t>El presupuesto para la ejecución de este producto corresponde al definido en el marco de la prestación de los servicios de la Agencia de Gestión y Colocación de la Secretaria de Desarrollo Económico para cierre de brechas</t>
  </si>
  <si>
    <t>A través de las herramientas tecnológicas se ha establecido nuevas formas de favorecer el acceso a  los servicios de emprendimiento , financiamiento, asistencia técnica y los programas de reactivación económica a los jóvenes emprendedores de la ciudad y sus unidades productivas.</t>
  </si>
  <si>
    <t>Las iniciativas planteadas se definieron teniendo en cuenta la integralidad poblacional, con la pandemia se rediseñaron los procesos en pro del cumplimiento de los objetivos trazados.
Para lograr la vinculación de la población  con enfoque de género  y diferencial, la Secretaría se ecuentra trabajando con el  grupo que maneja las poblaciones en la SDDE,  con el fin de establecer articulación con las diferentes entidades distritales y asi promoveer la participación  y  promoción del portafolio de servicios de la entidad frente a las distintos enfoques diferenciales de la población</t>
  </si>
  <si>
    <t>Las iniciativas planteadas se definieron teniendo en cuenta la integralidad poblacional, con la pandemia se rediseñaron los procesos en pro del cumplimiento de los objetivos trazados.
Para lograr la vinculación de la población  con enfoque de género , la Secretaría se ecuentra trabajando con el  grupo que maneja las poblaciones en la SDDE,  con el fin de establecer articulación con las diferentes entidades distritales y asi promoveer la participación  y  promoción del portafolio de servicios de la entidad frente a las distintos enfoques diferenciales de la población</t>
  </si>
  <si>
    <t xml:space="preserve">A través de la Ruta de Emprendimiento de la Secretaria se brindó asistencia técnica y la medida, según el diagnóstico realizado a los emprendedores y empresarios, de los cuales 16 corresponden a jóvenes emprendedores. Adicionalmente, a través del programa de Negocios Inclusivos, diseñado con el fin de atender la emergencia sanitaria para fortalecer a MiPymes que en su cadena de valor vincularan a mujeres en la producción de tapabocas, guantes y antibacteriales, logrando atender 1 MiPyme y 26 jóvenes mujeres.  </t>
  </si>
  <si>
    <t>La implementación de los servicios se realiza bajo la implementación del enfoque diferencial poblacional, como puede verificarse por la población a la que pertenecen los beneficiarios del producto</t>
  </si>
  <si>
    <t>Presupuesto definido para la prestación de los servicios a emprendedores y unidades productivas, a través de la articulación institucional para brindar un mejor servicio.</t>
  </si>
  <si>
    <t xml:space="preserve">A través de la articulación entre la Secretaría de Desarrollo Económico y Smart Films, se beneficiaron 73 jóvenes emprendedores, a quienes se les capacitó en creaciones audiovisuales realizadas a través del celular, para que logren comunicar su quehacer y su transformación empresarial en medio de la pandemia. 
Adicionalmente, se brindó alternativa para comercializar y visibilizar sus productos a través de la estrategia Detonante. </t>
  </si>
  <si>
    <t xml:space="preserve">La implementación de los servicios se realiza bajo el enfoque diferencial poblacional, garantizando una igualda de acceso para todas las poblaciones, lo cual se verifica en los beneficiarios que acceden a los servicios. </t>
  </si>
  <si>
    <t>Presupuesto definido para la prestación de los servicios a emprendedores y unidades productivas para brindar un mejor servicio.</t>
  </si>
  <si>
    <t>La SFIF viene participado en las diferentes instancias de participación organizada por el grupo poblacional de la subsecretaria   de  la SDDE . Por lo tanto, en cada  espacio se socializa el portafolio de servicios de la  SFIF.  Posteriormente se envia propuesta   agenda   "Educación Financiera"  que en alianza con Asobancaria  se invita  a la capacitación “Saber más, ser más”, y  "Cuadrando  el bolsillo en tiempos de covid " entregando asi  insumos que ayuden a comprender conceptos financieros aplicados en el sector real y que contribuyan a mejorar la toma de decisiones dentro de sus organizaciones, proyectos, negocios y finanzas personales. Adicional, se estará hablando sobre la línea de crédito Bogotá responde de Bancóldex.</t>
  </si>
  <si>
    <t>Se invitan a traves de  las mesas de trabajo local, reuniones de equipo  de trabajo interinstitucional , Secretaria Distrital de la Mujer , Casas de Igualdad y Oportunidad de Mujeres,  casas de igualdad para  todas, grupo de responsabilidad penal de adolescentes y su familia regional Bogotá, Ipes, Consejos locales de politica social Clops- Bosa, mesa local de egresados  del Distrito Capital, con el objetivo de contar con participación de todas las poblaciones.</t>
  </si>
  <si>
    <t>Presupuesto definido para la presentción de los servicios de inclusión financiera y financiamiento</t>
  </si>
  <si>
    <t>Participación de 8 emprendimientos de jóvenes en el evento Detonante, Evento realizado el 4 de marzo en las instalaciones de Colsubsidio ubicada en la Cra. 7 No. 123 -25. Participación de emprendedores en la " Mesa Detonadora"  en el  marco  del  Festival    Detonante,  con  miras  a  promover,  visibilizar  y  apalancar  la comercialización de sus productos y/o servicios.</t>
  </si>
  <si>
    <t>Presupuesto para la implementción del convenio Detonante</t>
  </si>
  <si>
    <t>En cada capacitación de educación financiera se socializa el convenio  No 183-2020 con Bancoldex,  que tiene por objeto "Establecer los términos de la cooperación entre BANCÓLDEX y la SECRETARÍA para poner en marcha una línea de crédito para las empresas domiciliadas en el territorio que comprende la ciudad de Bogotá D.C., que requieran de recursos para financiar sus necesidades de capital de trabajo y activos fijos y, de manera condicionada tal como se expresa en la Cláusula Segunda, un producto de garantía para incentivar a los intermediarios que tengan cupo de crédito con BANCÓLDEX, a la utilización de mecanismos de crédito inteligente que vinculen tecnologías de información y comunicación en la aprobación y administración de créditos para las poblaciones objetivo de este convenio".</t>
  </si>
  <si>
    <t>Durante las sesiones de presentación de oferta de inclusión financiera en distintos espacios de participación o articulación interinstitucional de poblaciones diferenciales tales como Consejos Locales de Mujeres, asas de Igualdad y Oportunidad de Mujeres,  casas de igualdad para  todas, grupo de responsabilidad penal de adolescentes y su familia regional Bogotá, Ipes, Consejos locales de politica social Clops- Bosa, mesa local de egresados  del Distrito Capital, se ha realizado el acercamiento al producto de Bancoldex para responder dudas e inquietudes y que puedan acceder a este producto</t>
  </si>
  <si>
    <t>Presupuesto definido para la presentción de los servicios de inclusión financiera y financiamiento. El incremento presupuestal obedeció a una mayor población joven atendida</t>
  </si>
  <si>
    <t xml:space="preserve">El producto se encuentra en proceso de reformulación y ajuste por cuanto se identificó que se encontraba duplicado con el 3.2.2. </t>
  </si>
  <si>
    <t>Sin dato</t>
  </si>
  <si>
    <t>Sin reporte/ sin dato</t>
  </si>
  <si>
    <t>Sin reporte/ actualización</t>
  </si>
  <si>
    <t>Sin reporte/covid</t>
  </si>
  <si>
    <t>En el año 2020 se adelantó un análisis con el fin de desarrollar un concurso para seleccionar el diseño del Sello “YO FINANCIO - EDUCACIÓN SUPERIOR PARA TODOS”, que se constituirá en la imagen institucional para el uso de las personas naturales, establecimientos comerciales o industriales aportantes al financiamiento del acceso a la educación superior a través del “Fondo Distrital para la Financiación de la Educación Superior - Educación Superior para Todos”, frente al alcance de esta propuesta  podrán participar las y los beneficiarios del “Fondo Distrital para la Financiación de la Educación Superior - Educación Superior para Todos”. En tal sentido, las socializaciones se tuvieron que posponer para la vigencia 2021 debido a la reprogramación de actividades por efectos de la situación de emergencia sanitaria. No obstante, es preciso señalar que de conformidad con el Acuerdo 670 de 2017 del Concejo de Bogotá, “Por el cual se establecen nuevas fuentes de financiación para el acceso a la educación superior en Bogotá; durante el año 2020, se realizaron 2 (dos) convocatorias del  fondo de financiamiento para el acceso, permanencia y pertinencia a programas de educación superior (FEST).</t>
  </si>
</sst>
</file>

<file path=xl/styles.xml><?xml version="1.0" encoding="utf-8"?>
<styleSheet xmlns="http://schemas.openxmlformats.org/spreadsheetml/2006/main" xmlns:mc="http://schemas.openxmlformats.org/markup-compatibility/2006" xmlns:x14ac="http://schemas.microsoft.com/office/spreadsheetml/2009/9/ac" mc:Ignorable="x14ac">
  <numFmts count="39">
    <numFmt numFmtId="5" formatCode="&quot;$&quot;\ #,##0;\-&quot;$&quot;\ #,##0"/>
    <numFmt numFmtId="6" formatCode="&quot;$&quot;\ #,##0;[Red]\-&quot;$&quot;\ #,##0"/>
    <numFmt numFmtId="42" formatCode="_-&quot;$&quot;\ * #,##0_-;\-&quot;$&quot;\ * #,##0_-;_-&quot;$&quot;\ * &quot;-&quot;_-;_-@_-"/>
    <numFmt numFmtId="41" formatCode="_-* #,##0_-;\-* #,##0_-;_-* &quot;-&quot;_-;_-@_-"/>
    <numFmt numFmtId="44" formatCode="_-&quot;$&quot;\ * #,##0.00_-;\-&quot;$&quot;\ * #,##0.00_-;_-&quot;$&quot;\ * &quot;-&quot;??_-;_-@_-"/>
    <numFmt numFmtId="43" formatCode="_-* #,##0.00_-;\-* #,##0.00_-;_-* &quot;-&quot;??_-;_-@_-"/>
    <numFmt numFmtId="164" formatCode="&quot;$&quot;#,##0;[Red]\-&quot;$&quot;#,##0"/>
    <numFmt numFmtId="165" formatCode="_-&quot;$&quot;* #,##0.00_-;\-&quot;$&quot;* #,##0.00_-;_-&quot;$&quot;* &quot;-&quot;??_-;_-@_-"/>
    <numFmt numFmtId="166" formatCode="_-* #,##0\ &quot;€&quot;_-;\-* #,##0\ &quot;€&quot;_-;_-* &quot;-&quot;\ &quot;€&quot;_-;_-@_-"/>
    <numFmt numFmtId="167" formatCode="_ * #,##0.00_ ;_ * \-#,##0.00_ ;_ * &quot;-&quot;??_ ;_ @_ "/>
    <numFmt numFmtId="168" formatCode="_-* #,##0\ &quot;Pts&quot;_-;\-* #,##0\ &quot;Pts&quot;_-;_-* &quot;-&quot;\ &quot;Pts&quot;_-;_-@_-"/>
    <numFmt numFmtId="169" formatCode="_-* #,##0\ _P_t_s_-;\-* #,##0\ _P_t_s_-;_-* &quot;-&quot;\ _P_t_s_-;_-@_-"/>
    <numFmt numFmtId="170" formatCode="#.##000"/>
    <numFmt numFmtId="171" formatCode="\$#,#00"/>
    <numFmt numFmtId="172" formatCode="%#,#00"/>
    <numFmt numFmtId="173" formatCode="#,#00"/>
    <numFmt numFmtId="174" formatCode="#.##0,"/>
    <numFmt numFmtId="175" formatCode="\$#,"/>
    <numFmt numFmtId="176" formatCode="\$#,##0.00\ ;\(\$#,##0.00\)"/>
    <numFmt numFmtId="177" formatCode="#,##0.000;\-#,##0.000"/>
    <numFmt numFmtId="178" formatCode="_ [$€-2]\ * #,##0.00_ ;_ [$€-2]\ * \-#,##0.00_ ;_ [$€-2]\ * &quot;-&quot;??_ "/>
    <numFmt numFmtId="179" formatCode="0.0%"/>
    <numFmt numFmtId="180" formatCode="[$$-240A]\ #,##0"/>
    <numFmt numFmtId="181" formatCode="_-* #,##0\ _€_-;\-* #,##0\ _€_-;_-* &quot;-&quot;\ _€_-;_-@_-"/>
    <numFmt numFmtId="182" formatCode="_-[$$-240A]\ * #,##0.00_-;\-[$$-240A]\ * #,##0.00_-;_-[$$-240A]\ * &quot;-&quot;??_-;_-@_-"/>
    <numFmt numFmtId="183" formatCode="_-&quot;$&quot;* #,##0_-;\-&quot;$&quot;* #,##0_-;_-&quot;$&quot;* &quot;-&quot;??_-;_-@_-"/>
    <numFmt numFmtId="184" formatCode="_-* #,##0.00\ _€_-;\-* #,##0.00\ _€_-;_-* &quot;-&quot;??\ _€_-;_-@_-"/>
    <numFmt numFmtId="185" formatCode="&quot;$&quot;\ #,##0"/>
    <numFmt numFmtId="186" formatCode="&quot;$&quot;#,##0"/>
    <numFmt numFmtId="187" formatCode="&quot;$&quot;\ #,##0_);[Red]\(&quot;$&quot;\ #,##0\)"/>
    <numFmt numFmtId="188" formatCode="_-[$$-240A]\ * #,##0_-;\-[$$-240A]\ * #,##0_-;_-[$$-240A]\ * &quot;-&quot;??_-;_-@_-"/>
    <numFmt numFmtId="189" formatCode="_(* #,##0.0_);_(* \(#,##0.0\);_(* &quot;-&quot;??_);_(@_)"/>
    <numFmt numFmtId="190" formatCode="_(* #,##0_);_(* \(#,##0\);_(* &quot;-&quot;??_);_(@_)"/>
    <numFmt numFmtId="191" formatCode="0.0"/>
    <numFmt numFmtId="192" formatCode="_-&quot;$&quot;* #,##0_-;\-&quot;$&quot;* #,##0_-;_-&quot;$&quot;* &quot;-&quot;??_-;_-@"/>
    <numFmt numFmtId="193" formatCode="_-[$$-240A]\ * #,##0.0_-;\-[$$-240A]\ * #,##0.0_-;_-[$$-240A]\ * &quot;-&quot;??_-;_-@_-"/>
    <numFmt numFmtId="194" formatCode="dd/mm/yyyy;@"/>
    <numFmt numFmtId="195" formatCode="&quot;$&quot;#,###,,"/>
    <numFmt numFmtId="196" formatCode="_-[$$-409]* #,##0.00_ ;_-[$$-409]* \-#,##0.00\ ;_-[$$-409]* &quot;-&quot;??_ ;_-@_ "/>
  </numFmts>
  <fonts count="71">
    <font>
      <sz val="11"/>
      <color theme="1"/>
      <name val="Calibri"/>
      <family val="2"/>
      <scheme val="minor"/>
    </font>
    <font>
      <sz val="10"/>
      <name val="Arial"/>
      <family val="2"/>
    </font>
    <font>
      <b/>
      <sz val="11"/>
      <color theme="1"/>
      <name val="Calibri"/>
      <family val="2"/>
      <scheme val="minor"/>
    </font>
    <font>
      <sz val="11"/>
      <color theme="1"/>
      <name val="Calibri"/>
      <family val="2"/>
      <scheme val="minor"/>
    </font>
    <font>
      <sz val="10"/>
      <name val="Arial"/>
      <family val="2"/>
    </font>
    <font>
      <sz val="8"/>
      <name val="Arial"/>
      <family val="2"/>
    </font>
    <font>
      <b/>
      <sz val="1"/>
      <color indexed="8"/>
      <name val="Courier"/>
      <family val="3"/>
    </font>
    <font>
      <sz val="1"/>
      <color indexed="8"/>
      <name val="Courier"/>
      <family val="3"/>
    </font>
    <font>
      <sz val="12"/>
      <name val="Arial MT"/>
    </font>
    <font>
      <sz val="12"/>
      <color indexed="24"/>
      <name val="Modern"/>
      <family val="3"/>
      <charset val="255"/>
    </font>
    <font>
      <b/>
      <sz val="18"/>
      <color indexed="24"/>
      <name val="Modern"/>
      <family val="3"/>
      <charset val="255"/>
    </font>
    <font>
      <b/>
      <sz val="12"/>
      <color indexed="24"/>
      <name val="Modern"/>
      <family val="3"/>
      <charset val="255"/>
    </font>
    <font>
      <sz val="12"/>
      <name val="Arial Narrow"/>
      <family val="2"/>
    </font>
    <font>
      <b/>
      <sz val="11"/>
      <name val="Arial Narrow"/>
      <family val="2"/>
    </font>
    <font>
      <b/>
      <sz val="12"/>
      <color theme="0"/>
      <name val="Arial Narrow"/>
      <family val="2"/>
    </font>
    <font>
      <sz val="11"/>
      <name val="Arial Narrow"/>
      <family val="2"/>
    </font>
    <font>
      <b/>
      <sz val="12"/>
      <name val="Arial Narrow"/>
      <family val="2"/>
    </font>
    <font>
      <sz val="12"/>
      <color theme="0"/>
      <name val="Arial Narrow"/>
      <family val="2"/>
    </font>
    <font>
      <sz val="11"/>
      <color theme="1"/>
      <name val="Arial Narrow"/>
      <family val="2"/>
    </font>
    <font>
      <sz val="12"/>
      <color theme="1"/>
      <name val="Arial Narrow"/>
      <family val="2"/>
    </font>
    <font>
      <b/>
      <sz val="11"/>
      <color theme="1"/>
      <name val="Arial Narrow"/>
      <family val="2"/>
    </font>
    <font>
      <b/>
      <sz val="16"/>
      <name val="Arial Narrow"/>
      <family val="2"/>
    </font>
    <font>
      <sz val="11"/>
      <color rgb="FF000000"/>
      <name val="Arial Narrow"/>
      <family val="2"/>
    </font>
    <font>
      <u/>
      <sz val="11"/>
      <color theme="10"/>
      <name val="Calibri"/>
      <family val="2"/>
      <scheme val="minor"/>
    </font>
    <font>
      <sz val="11"/>
      <color rgb="FF000000"/>
      <name val="Calibri"/>
      <family val="2"/>
    </font>
    <font>
      <u/>
      <sz val="11"/>
      <color theme="10"/>
      <name val="Calibri"/>
      <family val="2"/>
    </font>
    <font>
      <sz val="12"/>
      <color rgb="FF000000"/>
      <name val="Arial Narrow"/>
      <family val="2"/>
    </font>
    <font>
      <sz val="11"/>
      <color rgb="FF000000"/>
      <name val="Arial"/>
      <family val="2"/>
    </font>
    <font>
      <sz val="11"/>
      <color theme="1"/>
      <name val="Arial"/>
      <family val="2"/>
    </font>
    <font>
      <sz val="11"/>
      <color indexed="8"/>
      <name val="Arial"/>
      <family val="2"/>
    </font>
    <font>
      <b/>
      <sz val="11"/>
      <color rgb="FF000000"/>
      <name val="Arial"/>
      <family val="2"/>
    </font>
    <font>
      <b/>
      <sz val="11"/>
      <color indexed="8"/>
      <name val="Arial"/>
      <family val="2"/>
    </font>
    <font>
      <sz val="11"/>
      <color rgb="FF201F1E"/>
      <name val="Arial"/>
      <family val="2"/>
    </font>
    <font>
      <sz val="11"/>
      <color rgb="FF201F1E"/>
      <name val="Calibri"/>
      <family val="2"/>
    </font>
    <font>
      <sz val="11"/>
      <name val="Arial"/>
      <family val="2"/>
    </font>
    <font>
      <sz val="10"/>
      <color rgb="FF201F1E"/>
      <name val="Arial"/>
      <family val="2"/>
    </font>
    <font>
      <sz val="11"/>
      <name val="Calibri"/>
      <family val="2"/>
    </font>
    <font>
      <b/>
      <sz val="11"/>
      <name val="Arial"/>
      <family val="2"/>
    </font>
    <font>
      <b/>
      <sz val="11"/>
      <color theme="1"/>
      <name val="Arial"/>
      <family val="2"/>
    </font>
    <font>
      <b/>
      <sz val="10"/>
      <name val="Calibri"/>
      <family val="2"/>
      <scheme val="minor"/>
    </font>
    <font>
      <sz val="10"/>
      <name val="Calibri"/>
      <family val="2"/>
      <scheme val="minor"/>
    </font>
    <font>
      <sz val="11"/>
      <name val="Calibri"/>
      <family val="2"/>
      <scheme val="minor"/>
    </font>
    <font>
      <b/>
      <sz val="9"/>
      <name val="Calibri"/>
      <family val="2"/>
      <scheme val="minor"/>
    </font>
    <font>
      <sz val="11"/>
      <name val="Roboto"/>
    </font>
    <font>
      <sz val="10"/>
      <color rgb="FF000000"/>
      <name val="Arial"/>
      <family val="2"/>
    </font>
    <font>
      <sz val="11"/>
      <color rgb="FF000000"/>
      <name val="Calibri"/>
      <family val="2"/>
    </font>
    <font>
      <sz val="12"/>
      <name val="Calibri"/>
      <family val="2"/>
    </font>
    <font>
      <u/>
      <sz val="11"/>
      <color rgb="FF0563C1"/>
      <name val="Arial Narrow"/>
      <family val="2"/>
    </font>
    <font>
      <u/>
      <sz val="11"/>
      <color theme="10"/>
      <name val="Arial Narrow"/>
      <family val="2"/>
    </font>
    <font>
      <u/>
      <sz val="11"/>
      <name val="Arial"/>
      <family val="2"/>
    </font>
    <font>
      <u/>
      <sz val="11"/>
      <color theme="10"/>
      <name val="Arial"/>
      <family val="2"/>
    </font>
    <font>
      <sz val="10"/>
      <name val="Calibri Light"/>
      <family val="2"/>
      <scheme val="major"/>
    </font>
    <font>
      <sz val="12"/>
      <color theme="1"/>
      <name val="Cambria"/>
      <family val="1"/>
    </font>
    <font>
      <sz val="11"/>
      <color rgb="FF000000"/>
      <name val="Calibri"/>
      <family val="2"/>
      <scheme val="minor"/>
    </font>
    <font>
      <sz val="10"/>
      <color theme="1"/>
      <name val="Arial"/>
      <family val="2"/>
    </font>
    <font>
      <sz val="11"/>
      <color theme="1"/>
      <name val="Helvetica"/>
      <family val="2"/>
    </font>
    <font>
      <sz val="11"/>
      <color rgb="FFFF0000"/>
      <name val="Arial Narrow"/>
      <family val="2"/>
    </font>
    <font>
      <i/>
      <sz val="11"/>
      <color rgb="FF000000"/>
      <name val="Arial Narrow"/>
      <family val="2"/>
    </font>
    <font>
      <sz val="12"/>
      <color rgb="FF9C5700"/>
      <name val="Calibri"/>
      <family val="2"/>
      <scheme val="minor"/>
    </font>
    <font>
      <sz val="11"/>
      <color rgb="FFFF0000"/>
      <name val="Arial"/>
      <family val="2"/>
    </font>
    <font>
      <b/>
      <sz val="11"/>
      <color rgb="FFC00000"/>
      <name val="Arial Narrow"/>
      <family val="2"/>
    </font>
    <font>
      <sz val="13"/>
      <color rgb="FF000000"/>
      <name val="Calibri"/>
      <family val="2"/>
      <scheme val="minor"/>
    </font>
    <font>
      <sz val="10"/>
      <color rgb="FF000000"/>
      <name val="Calibri"/>
      <family val="2"/>
      <scheme val="minor"/>
    </font>
    <font>
      <u/>
      <sz val="11"/>
      <color rgb="FF000000"/>
      <name val="Arial Narrow"/>
      <family val="2"/>
    </font>
    <font>
      <b/>
      <sz val="12"/>
      <name val="Cambria"/>
      <family val="1"/>
    </font>
    <font>
      <b/>
      <sz val="10"/>
      <color rgb="FF000000"/>
      <name val="Arial"/>
      <family val="2"/>
    </font>
    <font>
      <sz val="12"/>
      <color rgb="FFFF0000"/>
      <name val="Cambria"/>
      <family val="1"/>
    </font>
    <font>
      <sz val="12"/>
      <name val="Cambria"/>
      <family val="1"/>
    </font>
    <font>
      <sz val="12"/>
      <color theme="1"/>
      <name val="Cambria"/>
      <family val="1"/>
    </font>
    <font>
      <b/>
      <sz val="11"/>
      <color rgb="FF000000"/>
      <name val="Arial"/>
      <family val="2"/>
    </font>
    <font>
      <b/>
      <sz val="11"/>
      <color rgb="FF333333"/>
      <name val="Arial"/>
      <family val="2"/>
    </font>
  </fonts>
  <fills count="19">
    <fill>
      <patternFill patternType="none"/>
    </fill>
    <fill>
      <patternFill patternType="gray125"/>
    </fill>
    <fill>
      <patternFill patternType="solid">
        <fgColor theme="0"/>
        <bgColor indexed="64"/>
      </patternFill>
    </fill>
    <fill>
      <patternFill patternType="solid">
        <fgColor rgb="FF93AFEF"/>
        <bgColor indexed="64"/>
      </patternFill>
    </fill>
    <fill>
      <patternFill patternType="solid">
        <fgColor theme="4" tint="0.39997558519241921"/>
        <bgColor indexed="64"/>
      </patternFill>
    </fill>
    <fill>
      <patternFill patternType="solid">
        <fgColor theme="7" tint="0.39997558519241921"/>
        <bgColor indexed="64"/>
      </patternFill>
    </fill>
    <fill>
      <patternFill patternType="solid">
        <fgColor theme="0"/>
        <bgColor rgb="FFFFFFFF"/>
      </patternFill>
    </fill>
    <fill>
      <patternFill patternType="solid">
        <fgColor theme="0"/>
        <bgColor rgb="FFF4CCCC"/>
      </patternFill>
    </fill>
    <fill>
      <patternFill patternType="solid">
        <fgColor theme="0"/>
        <bgColor rgb="FFE6B8AF"/>
      </patternFill>
    </fill>
    <fill>
      <patternFill patternType="solid">
        <fgColor theme="0"/>
        <bgColor rgb="FFE2EFDA"/>
      </patternFill>
    </fill>
    <fill>
      <patternFill patternType="solid">
        <fgColor rgb="FFFFFFFF"/>
        <bgColor rgb="FF000000"/>
      </patternFill>
    </fill>
    <fill>
      <patternFill patternType="solid">
        <fgColor rgb="FFFFFFFF"/>
        <bgColor rgb="FFF4CCCC"/>
      </patternFill>
    </fill>
    <fill>
      <patternFill patternType="solid">
        <fgColor theme="0"/>
        <bgColor rgb="FF000000"/>
      </patternFill>
    </fill>
    <fill>
      <patternFill patternType="solid">
        <fgColor rgb="FFFFFF00"/>
        <bgColor indexed="64"/>
      </patternFill>
    </fill>
    <fill>
      <patternFill patternType="solid">
        <fgColor rgb="FFFFEB9C"/>
      </patternFill>
    </fill>
    <fill>
      <patternFill patternType="solid">
        <fgColor theme="9" tint="0.79998168889431442"/>
        <bgColor indexed="64"/>
      </patternFill>
    </fill>
    <fill>
      <patternFill patternType="solid">
        <fgColor theme="0"/>
        <bgColor theme="0"/>
      </patternFill>
    </fill>
    <fill>
      <patternFill patternType="solid">
        <fgColor rgb="FFFFFFFF"/>
        <bgColor indexed="64"/>
      </patternFill>
    </fill>
    <fill>
      <patternFill patternType="solid">
        <fgColor theme="5" tint="0.39997558519241921"/>
        <bgColor indexed="64"/>
      </patternFill>
    </fill>
  </fills>
  <borders count="4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diagonal/>
    </border>
    <border>
      <left/>
      <right/>
      <top style="double">
        <color indexed="64"/>
      </top>
      <bottom/>
      <diagonal/>
    </border>
    <border>
      <left/>
      <right/>
      <top style="thin">
        <color indexed="64"/>
      </top>
      <bottom style="double">
        <color indexed="64"/>
      </bottom>
      <diagonal/>
    </border>
    <border>
      <left/>
      <right style="thin">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style="medium">
        <color indexed="64"/>
      </right>
      <top/>
      <bottom/>
      <diagonal/>
    </border>
    <border>
      <left style="medium">
        <color indexed="64"/>
      </left>
      <right/>
      <top style="medium">
        <color indexed="64"/>
      </top>
      <bottom/>
      <diagonal/>
    </border>
    <border>
      <left/>
      <right style="thin">
        <color indexed="64"/>
      </right>
      <top/>
      <bottom style="thin">
        <color indexed="64"/>
      </bottom>
      <diagonal/>
    </border>
    <border>
      <left style="medium">
        <color indexed="64"/>
      </left>
      <right style="medium">
        <color indexed="64"/>
      </right>
      <top/>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auto="1"/>
      </right>
      <top style="thin">
        <color auto="1"/>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top style="thin">
        <color auto="1"/>
      </top>
      <bottom style="thin">
        <color auto="1"/>
      </bottom>
      <diagonal/>
    </border>
    <border>
      <left/>
      <right/>
      <top/>
      <bottom style="thin">
        <color rgb="FF000000"/>
      </bottom>
      <diagonal/>
    </border>
    <border>
      <left style="thin">
        <color auto="1"/>
      </left>
      <right/>
      <top/>
      <bottom style="thin">
        <color auto="1"/>
      </bottom>
      <diagonal/>
    </border>
    <border>
      <left style="thin">
        <color auto="1"/>
      </left>
      <right/>
      <top/>
      <bottom/>
      <diagonal/>
    </border>
    <border>
      <left/>
      <right/>
      <top style="thin">
        <color rgb="FF000000"/>
      </top>
      <bottom style="thin">
        <color rgb="FF000000"/>
      </bottom>
      <diagonal/>
    </border>
    <border>
      <left style="thin">
        <color rgb="FF000000"/>
      </left>
      <right style="thin">
        <color rgb="FF000000"/>
      </right>
      <top style="thin">
        <color rgb="FF000000"/>
      </top>
      <bottom/>
      <diagonal/>
    </border>
    <border>
      <left/>
      <right/>
      <top style="thin">
        <color rgb="FF000000"/>
      </top>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medium">
        <color rgb="FF000000"/>
      </right>
      <top/>
      <bottom style="medium">
        <color rgb="FF000000"/>
      </bottom>
      <diagonal/>
    </border>
    <border>
      <left style="thin">
        <color indexed="64"/>
      </left>
      <right style="thin">
        <color indexed="64"/>
      </right>
      <top style="medium">
        <color indexed="64"/>
      </top>
      <bottom/>
      <diagonal/>
    </border>
    <border>
      <left/>
      <right style="thin">
        <color rgb="FF000000"/>
      </right>
      <top/>
      <bottom style="thin">
        <color rgb="FF000000"/>
      </bottom>
      <diagonal/>
    </border>
    <border>
      <left style="thin">
        <color rgb="FF000000"/>
      </left>
      <right/>
      <top style="thin">
        <color rgb="FF000000"/>
      </top>
      <bottom/>
      <diagonal/>
    </border>
    <border>
      <left style="thin">
        <color rgb="FF000000"/>
      </left>
      <right/>
      <top/>
      <bottom/>
      <diagonal/>
    </border>
  </borders>
  <cellStyleXfs count="97">
    <xf numFmtId="0" fontId="0" fillId="0" borderId="0"/>
    <xf numFmtId="0" fontId="1" fillId="0" borderId="0"/>
    <xf numFmtId="0" fontId="4" fillId="0" borderId="0"/>
    <xf numFmtId="0" fontId="6" fillId="0" borderId="0">
      <protection locked="0"/>
    </xf>
    <xf numFmtId="0" fontId="6" fillId="0" borderId="0">
      <protection locked="0"/>
    </xf>
    <xf numFmtId="170" fontId="7" fillId="0" borderId="0">
      <protection locked="0"/>
    </xf>
    <xf numFmtId="169" fontId="5" fillId="0" borderId="0" applyFont="0" applyFill="0" applyBorder="0" applyAlignment="0" applyProtection="0"/>
    <xf numFmtId="0" fontId="1" fillId="0" borderId="0">
      <protection locked="0"/>
    </xf>
    <xf numFmtId="174" fontId="7" fillId="0" borderId="0">
      <protection locked="0"/>
    </xf>
    <xf numFmtId="171" fontId="7" fillId="0" borderId="0">
      <protection locked="0"/>
    </xf>
    <xf numFmtId="168" fontId="5" fillId="0" borderId="0" applyFont="0" applyFill="0" applyBorder="0" applyAlignment="0" applyProtection="0"/>
    <xf numFmtId="0" fontId="1" fillId="0" borderId="0">
      <protection locked="0"/>
    </xf>
    <xf numFmtId="175" fontId="7" fillId="0" borderId="0">
      <protection locked="0"/>
    </xf>
    <xf numFmtId="0" fontId="7" fillId="0" borderId="0">
      <protection locked="0"/>
    </xf>
    <xf numFmtId="178" fontId="1" fillId="0" borderId="0" applyFont="0" applyFill="0" applyBorder="0" applyAlignment="0" applyProtection="0"/>
    <xf numFmtId="0" fontId="7" fillId="0" borderId="0">
      <protection locked="0"/>
    </xf>
    <xf numFmtId="173" fontId="7" fillId="0" borderId="0">
      <protection locked="0"/>
    </xf>
    <xf numFmtId="173" fontId="7" fillId="0" borderId="0">
      <protection locked="0"/>
    </xf>
    <xf numFmtId="0" fontId="7" fillId="0" borderId="0">
      <protection locked="0"/>
    </xf>
    <xf numFmtId="0" fontId="6" fillId="0" borderId="0">
      <protection locked="0"/>
    </xf>
    <xf numFmtId="0" fontId="6" fillId="0" borderId="0">
      <protection locked="0"/>
    </xf>
    <xf numFmtId="0" fontId="6" fillId="0" borderId="0">
      <protection locked="0"/>
    </xf>
    <xf numFmtId="167" fontId="1" fillId="0" borderId="0" applyFont="0" applyFill="0" applyBorder="0" applyAlignment="0" applyProtection="0"/>
    <xf numFmtId="171" fontId="7" fillId="0" borderId="0">
      <protection locked="0"/>
    </xf>
    <xf numFmtId="177" fontId="1" fillId="0" borderId="0">
      <protection locked="0"/>
    </xf>
    <xf numFmtId="172" fontId="7" fillId="0" borderId="0">
      <protection locked="0"/>
    </xf>
    <xf numFmtId="9" fontId="1" fillId="0" borderId="0" applyFont="0" applyFill="0" applyBorder="0" applyAlignment="0" applyProtection="0"/>
    <xf numFmtId="170" fontId="7" fillId="0" borderId="0">
      <protection locked="0"/>
    </xf>
    <xf numFmtId="5" fontId="8" fillId="0" borderId="0">
      <protection locked="0"/>
    </xf>
    <xf numFmtId="39" fontId="5" fillId="0" borderId="9" applyFill="0">
      <alignment horizontal="left"/>
    </xf>
    <xf numFmtId="0" fontId="1" fillId="0" borderId="0" applyNumberFormat="0"/>
    <xf numFmtId="0" fontId="7" fillId="0" borderId="10">
      <protection locked="0"/>
    </xf>
    <xf numFmtId="0" fontId="9" fillId="0" borderId="0" applyProtection="0"/>
    <xf numFmtId="176" fontId="9" fillId="0" borderId="0" applyProtection="0"/>
    <xf numFmtId="0" fontId="10" fillId="0" borderId="0" applyProtection="0"/>
    <xf numFmtId="0" fontId="11" fillId="0" borderId="0" applyProtection="0"/>
    <xf numFmtId="0" fontId="9" fillId="0" borderId="11" applyProtection="0"/>
    <xf numFmtId="0" fontId="9" fillId="0" borderId="0"/>
    <xf numFmtId="10" fontId="9" fillId="0" borderId="0" applyProtection="0"/>
    <xf numFmtId="0" fontId="9" fillId="0" borderId="0"/>
    <xf numFmtId="2" fontId="9" fillId="0" borderId="0" applyProtection="0"/>
    <xf numFmtId="4" fontId="9" fillId="0" borderId="0" applyProtection="0"/>
    <xf numFmtId="0" fontId="3" fillId="0" borderId="0"/>
    <xf numFmtId="0" fontId="1" fillId="0" borderId="0"/>
    <xf numFmtId="9" fontId="3" fillId="0" borderId="0" applyFont="0" applyFill="0" applyBorder="0" applyAlignment="0" applyProtection="0"/>
    <xf numFmtId="0" fontId="1" fillId="0" borderId="0"/>
    <xf numFmtId="166" fontId="3" fillId="0" borderId="0" applyFont="0" applyFill="0" applyBorder="0" applyAlignment="0" applyProtection="0"/>
    <xf numFmtId="0" fontId="24" fillId="0" borderId="0"/>
    <xf numFmtId="0" fontId="25" fillId="0" borderId="0" applyNumberFormat="0" applyFill="0" applyBorder="0" applyAlignment="0" applyProtection="0"/>
    <xf numFmtId="0" fontId="24" fillId="0" borderId="0"/>
    <xf numFmtId="41" fontId="24" fillId="0" borderId="0" applyFont="0" applyFill="0" applyBorder="0" applyAlignment="0" applyProtection="0"/>
    <xf numFmtId="0" fontId="3" fillId="0" borderId="0"/>
    <xf numFmtId="41" fontId="3" fillId="0" borderId="0" applyFont="0" applyFill="0" applyBorder="0" applyAlignment="0" applyProtection="0"/>
    <xf numFmtId="166" fontId="24" fillId="0" borderId="0" applyFont="0" applyFill="0" applyBorder="0" applyAlignment="0" applyProtection="0"/>
    <xf numFmtId="181" fontId="24" fillId="0" borderId="0" applyFont="0" applyFill="0" applyBorder="0" applyAlignment="0" applyProtection="0"/>
    <xf numFmtId="42" fontId="24" fillId="0" borderId="0" applyFont="0" applyFill="0" applyBorder="0" applyAlignment="0" applyProtection="0"/>
    <xf numFmtId="0" fontId="23" fillId="0" borderId="0" applyNumberForma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2" fontId="3" fillId="0" borderId="0" applyFont="0" applyFill="0" applyBorder="0" applyAlignment="0" applyProtection="0"/>
    <xf numFmtId="44" fontId="3" fillId="0" borderId="0" applyFont="0" applyFill="0" applyBorder="0" applyAlignment="0" applyProtection="0"/>
    <xf numFmtId="184" fontId="3" fillId="0" borderId="0" applyFont="0" applyFill="0" applyBorder="0" applyAlignment="0" applyProtection="0"/>
    <xf numFmtId="184" fontId="3" fillId="0" borderId="0" applyFont="0" applyFill="0" applyBorder="0" applyAlignment="0" applyProtection="0"/>
    <xf numFmtId="41" fontId="24" fillId="0" borderId="0" applyFont="0" applyFill="0" applyBorder="0" applyAlignment="0" applyProtection="0"/>
    <xf numFmtId="184" fontId="3" fillId="0" borderId="0" applyFont="0" applyFill="0" applyBorder="0" applyAlignment="0" applyProtection="0"/>
    <xf numFmtId="5" fontId="8" fillId="0" borderId="0">
      <protection locked="0"/>
    </xf>
    <xf numFmtId="41" fontId="24" fillId="0" borderId="0" applyFont="0" applyFill="0" applyBorder="0" applyAlignment="0" applyProtection="0"/>
    <xf numFmtId="41" fontId="3" fillId="0" borderId="0" applyFont="0" applyFill="0" applyBorder="0" applyAlignment="0" applyProtection="0"/>
    <xf numFmtId="42" fontId="24"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2" fontId="3" fillId="0" borderId="0" applyFont="0" applyFill="0" applyBorder="0" applyAlignment="0" applyProtection="0"/>
    <xf numFmtId="44" fontId="3" fillId="0" borderId="0" applyFont="0" applyFill="0" applyBorder="0" applyAlignment="0" applyProtection="0"/>
    <xf numFmtId="41" fontId="24" fillId="0" borderId="0" applyFont="0" applyFill="0" applyBorder="0" applyAlignment="0" applyProtection="0"/>
    <xf numFmtId="0" fontId="23" fillId="0" borderId="0" applyNumberFormat="0" applyFill="0" applyBorder="0" applyAlignment="0" applyProtection="0"/>
    <xf numFmtId="43" fontId="3" fillId="0" borderId="0" applyFont="0" applyFill="0" applyBorder="0" applyAlignment="0" applyProtection="0"/>
    <xf numFmtId="165" fontId="3" fillId="0" borderId="0" applyFont="0" applyFill="0" applyBorder="0" applyAlignment="0" applyProtection="0"/>
    <xf numFmtId="41" fontId="24" fillId="0" borderId="0" applyFont="0" applyFill="0" applyBorder="0" applyAlignment="0" applyProtection="0"/>
    <xf numFmtId="41" fontId="3" fillId="0" borderId="0" applyFont="0" applyFill="0" applyBorder="0" applyAlignment="0" applyProtection="0"/>
    <xf numFmtId="165" fontId="3" fillId="0" borderId="0" applyFont="0" applyFill="0" applyBorder="0" applyAlignment="0" applyProtection="0"/>
    <xf numFmtId="41" fontId="24" fillId="0" borderId="0" applyFont="0" applyFill="0" applyBorder="0" applyAlignment="0" applyProtection="0"/>
    <xf numFmtId="41" fontId="24" fillId="0" borderId="0" applyFont="0" applyFill="0" applyBorder="0" applyAlignment="0" applyProtection="0"/>
    <xf numFmtId="41" fontId="3" fillId="0" borderId="0" applyFont="0" applyFill="0" applyBorder="0" applyAlignment="0" applyProtection="0"/>
    <xf numFmtId="41" fontId="24" fillId="0" borderId="0" applyFont="0" applyFill="0" applyBorder="0" applyAlignment="0" applyProtection="0"/>
    <xf numFmtId="41" fontId="24" fillId="0" borderId="0" applyFont="0" applyFill="0" applyBorder="0" applyAlignment="0" applyProtection="0"/>
    <xf numFmtId="41" fontId="3" fillId="0" borderId="0" applyFont="0" applyFill="0" applyBorder="0" applyAlignment="0" applyProtection="0"/>
    <xf numFmtId="165" fontId="3" fillId="0" borderId="0" applyFont="0" applyFill="0" applyBorder="0" applyAlignment="0" applyProtection="0"/>
    <xf numFmtId="41" fontId="24" fillId="0" borderId="0" applyFont="0" applyFill="0" applyBorder="0" applyAlignment="0" applyProtection="0"/>
    <xf numFmtId="41" fontId="24" fillId="0" borderId="0" applyFont="0" applyFill="0" applyBorder="0" applyAlignment="0" applyProtection="0"/>
    <xf numFmtId="41" fontId="3" fillId="0" borderId="0" applyFont="0" applyFill="0" applyBorder="0" applyAlignment="0" applyProtection="0"/>
    <xf numFmtId="41" fontId="24" fillId="0" borderId="0" applyFont="0" applyFill="0" applyBorder="0" applyAlignment="0" applyProtection="0"/>
    <xf numFmtId="165" fontId="3" fillId="0" borderId="0" applyFont="0" applyFill="0" applyBorder="0" applyAlignment="0" applyProtection="0"/>
    <xf numFmtId="0" fontId="58" fillId="14" borderId="0" applyNumberFormat="0" applyBorder="0" applyAlignment="0" applyProtection="0"/>
  </cellStyleXfs>
  <cellXfs count="945">
    <xf numFmtId="0" fontId="0" fillId="0" borderId="0" xfId="0"/>
    <xf numFmtId="0" fontId="2" fillId="0" borderId="0" xfId="0" applyFont="1"/>
    <xf numFmtId="0" fontId="2" fillId="0" borderId="0" xfId="0" applyFont="1" applyAlignment="1">
      <alignment horizontal="center"/>
    </xf>
    <xf numFmtId="0" fontId="2" fillId="0" borderId="0" xfId="0" applyFont="1" applyFill="1" applyBorder="1" applyAlignment="1">
      <alignment horizontal="center" vertical="center"/>
    </xf>
    <xf numFmtId="0" fontId="0" fillId="0" borderId="0" xfId="0" applyFont="1" applyBorder="1" applyAlignment="1">
      <alignment vertical="center"/>
    </xf>
    <xf numFmtId="0" fontId="0" fillId="0" borderId="0" xfId="0" applyBorder="1" applyAlignment="1">
      <alignment vertical="center"/>
    </xf>
    <xf numFmtId="0" fontId="0" fillId="0" borderId="0" xfId="0" applyAlignment="1"/>
    <xf numFmtId="0" fontId="0" fillId="0" borderId="0" xfId="0" applyFill="1" applyBorder="1" applyAlignment="1">
      <alignment vertical="center"/>
    </xf>
    <xf numFmtId="0" fontId="18" fillId="0" borderId="0" xfId="0" applyFont="1"/>
    <xf numFmtId="0" fontId="19" fillId="0" borderId="0" xfId="0" applyFont="1"/>
    <xf numFmtId="0" fontId="17" fillId="0" borderId="0" xfId="0" applyFont="1"/>
    <xf numFmtId="0" fontId="18" fillId="2" borderId="0" xfId="0" applyFont="1" applyFill="1"/>
    <xf numFmtId="0" fontId="15" fillId="0" borderId="1" xfId="1" applyFont="1" applyBorder="1" applyAlignment="1">
      <alignment vertical="center" wrapText="1"/>
    </xf>
    <xf numFmtId="0" fontId="15" fillId="2" borderId="1" xfId="1" applyFont="1" applyFill="1" applyBorder="1" applyAlignment="1">
      <alignment vertical="center" wrapText="1"/>
    </xf>
    <xf numFmtId="14" fontId="15" fillId="0" borderId="1" xfId="1" applyNumberFormat="1" applyFont="1" applyBorder="1" applyAlignment="1">
      <alignment vertical="center" wrapText="1"/>
    </xf>
    <xf numFmtId="0" fontId="12" fillId="0" borderId="5" xfId="1" applyFont="1" applyFill="1" applyBorder="1" applyAlignment="1">
      <alignment horizontal="center" vertical="center" wrapText="1"/>
    </xf>
    <xf numFmtId="0" fontId="14" fillId="3" borderId="4" xfId="1" applyFont="1" applyFill="1" applyBorder="1" applyAlignment="1">
      <alignment horizontal="center" vertical="center"/>
    </xf>
    <xf numFmtId="0" fontId="16" fillId="4" borderId="3" xfId="1" applyFont="1" applyFill="1" applyBorder="1" applyAlignment="1">
      <alignment horizontal="center" vertical="center" wrapText="1"/>
    </xf>
    <xf numFmtId="0" fontId="13" fillId="2" borderId="1" xfId="1" applyFont="1" applyFill="1" applyBorder="1" applyAlignment="1">
      <alignment vertical="center" wrapText="1"/>
    </xf>
    <xf numFmtId="0" fontId="13" fillId="0" borderId="1" xfId="1" applyFont="1" applyBorder="1" applyAlignment="1">
      <alignment vertical="center" wrapText="1"/>
    </xf>
    <xf numFmtId="0" fontId="15" fillId="0" borderId="1" xfId="1" applyFont="1" applyBorder="1" applyAlignment="1">
      <alignment horizontal="right" vertical="center" wrapText="1"/>
    </xf>
    <xf numFmtId="0" fontId="15" fillId="2" borderId="1" xfId="1" applyFont="1" applyFill="1" applyBorder="1" applyAlignment="1">
      <alignment horizontal="center" vertical="center" wrapText="1"/>
    </xf>
    <xf numFmtId="0" fontId="13" fillId="4" borderId="1" xfId="1" applyFont="1" applyFill="1" applyBorder="1" applyAlignment="1">
      <alignment horizontal="center" vertical="center" wrapText="1"/>
    </xf>
    <xf numFmtId="0" fontId="18" fillId="0" borderId="0" xfId="0" applyFont="1" applyAlignment="1">
      <alignment horizontal="center"/>
    </xf>
    <xf numFmtId="0" fontId="18" fillId="2" borderId="0" xfId="0" applyFont="1" applyFill="1" applyAlignment="1">
      <alignment horizontal="center"/>
    </xf>
    <xf numFmtId="0" fontId="13" fillId="5" borderId="1" xfId="1" applyFont="1" applyFill="1" applyBorder="1" applyAlignment="1">
      <alignment horizontal="center" vertical="center" wrapText="1"/>
    </xf>
    <xf numFmtId="0" fontId="13" fillId="4" borderId="1" xfId="0" applyFont="1" applyFill="1" applyBorder="1" applyAlignment="1">
      <alignment horizontal="center" vertical="center"/>
    </xf>
    <xf numFmtId="0" fontId="15" fillId="2" borderId="1" xfId="1" applyFont="1" applyFill="1" applyBorder="1" applyAlignment="1">
      <alignment vertical="center"/>
    </xf>
    <xf numFmtId="0" fontId="13" fillId="4" borderId="1" xfId="1" applyFont="1" applyFill="1" applyBorder="1" applyAlignment="1">
      <alignment horizontal="center" vertical="center"/>
    </xf>
    <xf numFmtId="0" fontId="22" fillId="6" borderId="1" xfId="0" applyFont="1" applyFill="1" applyBorder="1" applyAlignment="1">
      <alignment horizontal="center" vertical="center" wrapText="1"/>
    </xf>
    <xf numFmtId="0" fontId="22" fillId="2" borderId="1" xfId="0" applyFont="1" applyFill="1" applyBorder="1" applyAlignment="1">
      <alignment horizontal="center" vertical="center" wrapText="1"/>
    </xf>
    <xf numFmtId="0" fontId="22" fillId="0" borderId="1" xfId="0" applyFont="1" applyBorder="1" applyAlignment="1">
      <alignment horizontal="center" vertical="center" wrapText="1"/>
    </xf>
    <xf numFmtId="0" fontId="15" fillId="7" borderId="1" xfId="0" applyFont="1" applyFill="1" applyBorder="1" applyAlignment="1">
      <alignment horizontal="center" vertical="center" wrapText="1"/>
    </xf>
    <xf numFmtId="0" fontId="15" fillId="2" borderId="1" xfId="0" applyFont="1" applyFill="1" applyBorder="1" applyAlignment="1">
      <alignment vertical="center" wrapText="1"/>
    </xf>
    <xf numFmtId="0" fontId="24" fillId="2" borderId="1" xfId="0" applyFont="1" applyFill="1" applyBorder="1" applyAlignment="1">
      <alignment horizontal="center" vertical="center" wrapText="1"/>
    </xf>
    <xf numFmtId="0" fontId="24" fillId="0" borderId="1" xfId="0" applyFont="1" applyBorder="1" applyAlignment="1">
      <alignment horizontal="center" vertical="center" wrapText="1"/>
    </xf>
    <xf numFmtId="0" fontId="22" fillId="7" borderId="1" xfId="0" applyFont="1" applyFill="1" applyBorder="1" applyAlignment="1">
      <alignment horizontal="center" vertical="center" wrapText="1"/>
    </xf>
    <xf numFmtId="0" fontId="15" fillId="6" borderId="1" xfId="0" applyFont="1" applyFill="1" applyBorder="1" applyAlignment="1">
      <alignment horizontal="left" vertical="top" wrapText="1"/>
    </xf>
    <xf numFmtId="0" fontId="15" fillId="6" borderId="12" xfId="2" applyFont="1" applyFill="1" applyBorder="1" applyAlignment="1">
      <alignment horizontal="center" vertical="center" wrapText="1"/>
    </xf>
    <xf numFmtId="0" fontId="15" fillId="6" borderId="1" xfId="0" applyFont="1" applyFill="1" applyBorder="1" applyAlignment="1">
      <alignment horizontal="left" vertical="center" wrapText="1"/>
    </xf>
    <xf numFmtId="10" fontId="15" fillId="7" borderId="1" xfId="0" applyNumberFormat="1" applyFont="1" applyFill="1" applyBorder="1" applyAlignment="1">
      <alignment horizontal="center" vertical="center" wrapText="1"/>
    </xf>
    <xf numFmtId="0" fontId="27" fillId="2" borderId="1" xfId="0" applyFont="1" applyFill="1" applyBorder="1" applyAlignment="1">
      <alignment horizontal="center" vertical="center" wrapText="1"/>
    </xf>
    <xf numFmtId="0" fontId="24" fillId="2" borderId="12" xfId="0" applyFont="1" applyFill="1" applyBorder="1" applyAlignment="1">
      <alignment horizontal="center" vertical="center" wrapText="1"/>
    </xf>
    <xf numFmtId="0" fontId="15" fillId="0" borderId="1" xfId="0" applyFont="1" applyBorder="1" applyAlignment="1">
      <alignment horizontal="center" vertical="center" wrapText="1"/>
    </xf>
    <xf numFmtId="0" fontId="27" fillId="2" borderId="1" xfId="0" applyFont="1" applyFill="1" applyBorder="1" applyAlignment="1">
      <alignment horizontal="center" vertical="center"/>
    </xf>
    <xf numFmtId="0" fontId="15" fillId="0" borderId="1" xfId="2" applyFont="1" applyBorder="1" applyAlignment="1">
      <alignment horizontal="center" vertical="center" wrapText="1"/>
    </xf>
    <xf numFmtId="0" fontId="22" fillId="2" borderId="1" xfId="0" applyFont="1" applyFill="1" applyBorder="1"/>
    <xf numFmtId="0" fontId="15" fillId="2" borderId="1" xfId="0" applyFont="1" applyFill="1" applyBorder="1" applyAlignment="1">
      <alignment horizontal="center" vertical="center" wrapText="1"/>
    </xf>
    <xf numFmtId="0" fontId="22" fillId="6" borderId="1" xfId="0" applyFont="1" applyFill="1" applyBorder="1" applyAlignment="1">
      <alignment vertical="center" wrapText="1"/>
    </xf>
    <xf numFmtId="9" fontId="22" fillId="6" borderId="1" xfId="44" applyFont="1" applyFill="1" applyBorder="1" applyAlignment="1">
      <alignment horizontal="center" vertical="center" wrapText="1"/>
    </xf>
    <xf numFmtId="10" fontId="24" fillId="0" borderId="1" xfId="0" applyNumberFormat="1" applyFont="1" applyBorder="1" applyAlignment="1">
      <alignment horizontal="center" vertical="center" wrapText="1"/>
    </xf>
    <xf numFmtId="0" fontId="22" fillId="2" borderId="1" xfId="0" applyFont="1" applyFill="1" applyBorder="1" applyAlignment="1">
      <alignment vertical="center" wrapText="1"/>
    </xf>
    <xf numFmtId="0" fontId="24" fillId="0" borderId="6" xfId="0" applyFont="1" applyBorder="1" applyAlignment="1">
      <alignment horizontal="center" vertical="center" wrapText="1"/>
    </xf>
    <xf numFmtId="0" fontId="15" fillId="2" borderId="12" xfId="0" applyFont="1" applyFill="1" applyBorder="1" applyAlignment="1">
      <alignment vertical="center" wrapText="1"/>
    </xf>
    <xf numFmtId="0" fontId="22" fillId="2" borderId="12" xfId="0" applyFont="1" applyFill="1" applyBorder="1" applyAlignment="1">
      <alignment vertical="center" wrapText="1"/>
    </xf>
    <xf numFmtId="0" fontId="24" fillId="2" borderId="6" xfId="0" applyFont="1" applyFill="1" applyBorder="1" applyAlignment="1">
      <alignment vertical="center" wrapText="1"/>
    </xf>
    <xf numFmtId="10" fontId="15" fillId="2" borderId="1" xfId="26" applyNumberFormat="1" applyFont="1" applyFill="1" applyBorder="1" applyAlignment="1">
      <alignment horizontal="center" vertical="center" wrapText="1"/>
    </xf>
    <xf numFmtId="0" fontId="1" fillId="2" borderId="6" xfId="2" applyFont="1" applyFill="1" applyBorder="1" applyAlignment="1">
      <alignment horizontal="center" vertical="center" wrapText="1"/>
    </xf>
    <xf numFmtId="0" fontId="15" fillId="7" borderId="25" xfId="0" applyFont="1" applyFill="1" applyBorder="1" applyAlignment="1">
      <alignment horizontal="center" vertical="center"/>
    </xf>
    <xf numFmtId="0" fontId="22" fillId="2" borderId="1" xfId="0" applyFont="1" applyFill="1" applyBorder="1" applyAlignment="1">
      <alignment horizontal="left" vertical="top" wrapText="1"/>
    </xf>
    <xf numFmtId="0" fontId="24" fillId="2" borderId="1" xfId="0" applyFont="1" applyFill="1" applyBorder="1" applyAlignment="1">
      <alignment vertical="center" wrapText="1"/>
    </xf>
    <xf numFmtId="0" fontId="0" fillId="2" borderId="1" xfId="0" applyFill="1" applyBorder="1" applyAlignment="1">
      <alignment vertical="center" wrapText="1"/>
    </xf>
    <xf numFmtId="0" fontId="15" fillId="6" borderId="1" xfId="0" applyFont="1" applyFill="1" applyBorder="1" applyAlignment="1">
      <alignment horizontal="center" vertical="center" wrapText="1"/>
    </xf>
    <xf numFmtId="0" fontId="15" fillId="7" borderId="1" xfId="0" applyFont="1" applyFill="1" applyBorder="1" applyAlignment="1">
      <alignment horizontal="center" vertical="center"/>
    </xf>
    <xf numFmtId="10" fontId="15" fillId="7" borderId="1" xfId="26" applyNumberFormat="1" applyFont="1" applyFill="1" applyBorder="1" applyAlignment="1">
      <alignment horizontal="center" vertical="center"/>
    </xf>
    <xf numFmtId="0" fontId="24" fillId="0" borderId="1" xfId="0" applyFont="1" applyBorder="1" applyAlignment="1">
      <alignment vertical="center" wrapText="1"/>
    </xf>
    <xf numFmtId="0" fontId="28" fillId="2" borderId="1" xfId="0" applyFont="1" applyFill="1" applyBorder="1" applyAlignment="1">
      <alignment horizontal="center" vertical="center" wrapText="1"/>
    </xf>
    <xf numFmtId="0" fontId="27" fillId="0" borderId="1" xfId="0" applyFont="1" applyFill="1" applyBorder="1" applyAlignment="1">
      <alignment horizontal="center" vertical="center"/>
    </xf>
    <xf numFmtId="0" fontId="27" fillId="0" borderId="1" xfId="0" applyFont="1" applyFill="1" applyBorder="1" applyAlignment="1">
      <alignment horizontal="center" vertical="center" wrapText="1"/>
    </xf>
    <xf numFmtId="0" fontId="30" fillId="2" borderId="1" xfId="0" applyFont="1" applyFill="1" applyBorder="1" applyAlignment="1">
      <alignment horizontal="center" vertical="center" wrapText="1"/>
    </xf>
    <xf numFmtId="0" fontId="30" fillId="0" borderId="1" xfId="0" applyFont="1" applyFill="1" applyBorder="1" applyAlignment="1">
      <alignment horizontal="center" vertical="center" wrapText="1"/>
    </xf>
    <xf numFmtId="10" fontId="27" fillId="0" borderId="1" xfId="26" applyNumberFormat="1" applyFont="1" applyFill="1" applyBorder="1" applyAlignment="1">
      <alignment horizontal="center" vertical="center"/>
    </xf>
    <xf numFmtId="0" fontId="27" fillId="2" borderId="26" xfId="0" applyFont="1" applyFill="1" applyBorder="1" applyAlignment="1">
      <alignment horizontal="center" vertical="center" wrapText="1"/>
    </xf>
    <xf numFmtId="0" fontId="30" fillId="2" borderId="26" xfId="0" applyFont="1" applyFill="1" applyBorder="1" applyAlignment="1">
      <alignment horizontal="center" vertical="center" wrapText="1"/>
    </xf>
    <xf numFmtId="0" fontId="27" fillId="2" borderId="26" xfId="0" applyFont="1" applyFill="1" applyBorder="1" applyAlignment="1">
      <alignment horizontal="center" vertical="center"/>
    </xf>
    <xf numFmtId="0" fontId="15" fillId="0" borderId="1" xfId="0" applyFont="1" applyFill="1" applyBorder="1" applyAlignment="1">
      <alignment horizontal="center" vertical="center" wrapText="1"/>
    </xf>
    <xf numFmtId="10" fontId="15" fillId="8" borderId="1" xfId="26" applyNumberFormat="1" applyFont="1" applyFill="1" applyBorder="1" applyAlignment="1">
      <alignment horizontal="center" vertical="center"/>
    </xf>
    <xf numFmtId="0" fontId="15" fillId="8" borderId="1" xfId="0" applyFont="1" applyFill="1" applyBorder="1" applyAlignment="1">
      <alignment horizontal="center" vertical="center" wrapText="1"/>
    </xf>
    <xf numFmtId="10" fontId="22" fillId="0" borderId="1" xfId="26" applyNumberFormat="1" applyFont="1" applyBorder="1" applyAlignment="1">
      <alignment horizontal="center" vertical="center" wrapText="1"/>
    </xf>
    <xf numFmtId="10" fontId="22" fillId="2" borderId="1" xfId="26" applyNumberFormat="1" applyFont="1" applyFill="1" applyBorder="1" applyAlignment="1">
      <alignment horizontal="center" vertical="center" wrapText="1"/>
    </xf>
    <xf numFmtId="9" fontId="15" fillId="7" borderId="1" xfId="26" applyFont="1" applyFill="1" applyBorder="1" applyAlignment="1">
      <alignment horizontal="center" vertical="center" wrapText="1"/>
    </xf>
    <xf numFmtId="10" fontId="15" fillId="7" borderId="1" xfId="0" applyNumberFormat="1" applyFont="1" applyFill="1" applyBorder="1" applyAlignment="1">
      <alignment horizontal="center" vertical="center"/>
    </xf>
    <xf numFmtId="0" fontId="12" fillId="2" borderId="1" xfId="0" applyFont="1" applyFill="1" applyBorder="1" applyAlignment="1">
      <alignment horizontal="center" vertical="center" wrapText="1"/>
    </xf>
    <xf numFmtId="9" fontId="15" fillId="0" borderId="1" xfId="0" applyNumberFormat="1" applyFont="1" applyBorder="1" applyAlignment="1">
      <alignment horizontal="center" vertical="center" wrapText="1"/>
    </xf>
    <xf numFmtId="0" fontId="27" fillId="0" borderId="1" xfId="0" applyFont="1" applyBorder="1" applyAlignment="1">
      <alignment horizontal="center" vertical="center" wrapText="1"/>
    </xf>
    <xf numFmtId="0" fontId="28" fillId="0" borderId="1" xfId="0" applyFont="1" applyFill="1" applyBorder="1" applyAlignment="1">
      <alignment horizontal="center" vertical="center"/>
    </xf>
    <xf numFmtId="0" fontId="27" fillId="0" borderId="26" xfId="0" applyFont="1" applyFill="1" applyBorder="1" applyAlignment="1">
      <alignment horizontal="center" vertical="center" wrapText="1"/>
    </xf>
    <xf numFmtId="10" fontId="15" fillId="2" borderId="1" xfId="0" applyNumberFormat="1" applyFont="1" applyFill="1" applyBorder="1" applyAlignment="1">
      <alignment horizontal="center" vertical="center" wrapText="1"/>
    </xf>
    <xf numFmtId="9" fontId="32" fillId="0" borderId="1" xfId="0" applyNumberFormat="1" applyFont="1" applyBorder="1" applyAlignment="1">
      <alignment horizontal="center" vertical="center" wrapText="1"/>
    </xf>
    <xf numFmtId="10" fontId="0" fillId="0" borderId="1" xfId="0" applyNumberFormat="1" applyBorder="1" applyAlignment="1">
      <alignment horizontal="center" vertical="center" wrapText="1"/>
    </xf>
    <xf numFmtId="0" fontId="22" fillId="0" borderId="1" xfId="0" applyFont="1" applyFill="1" applyBorder="1" applyAlignment="1">
      <alignment horizontal="center" vertical="center" wrapText="1"/>
    </xf>
    <xf numFmtId="9" fontId="22" fillId="2" borderId="1" xfId="0" applyNumberFormat="1" applyFont="1" applyFill="1" applyBorder="1" applyAlignment="1">
      <alignment horizontal="center" vertical="center" wrapText="1"/>
    </xf>
    <xf numFmtId="179" fontId="22" fillId="2" borderId="1" xfId="0" applyNumberFormat="1" applyFont="1" applyFill="1" applyBorder="1" applyAlignment="1">
      <alignment horizontal="center" vertical="center" wrapText="1"/>
    </xf>
    <xf numFmtId="9" fontId="22" fillId="0" borderId="1" xfId="0" applyNumberFormat="1" applyFont="1" applyBorder="1" applyAlignment="1">
      <alignment horizontal="center" vertical="center" wrapText="1"/>
    </xf>
    <xf numFmtId="2" fontId="22" fillId="0" borderId="1" xfId="0" applyNumberFormat="1" applyFont="1" applyBorder="1" applyAlignment="1">
      <alignment horizontal="center" vertical="center" wrapText="1"/>
    </xf>
    <xf numFmtId="0" fontId="34" fillId="0" borderId="1" xfId="0" applyFont="1" applyFill="1" applyBorder="1" applyAlignment="1">
      <alignment horizontal="center" vertical="center"/>
    </xf>
    <xf numFmtId="0" fontId="34" fillId="2" borderId="1" xfId="0" applyFont="1" applyFill="1" applyBorder="1" applyAlignment="1">
      <alignment horizontal="center" vertical="center" wrapText="1"/>
    </xf>
    <xf numFmtId="49" fontId="22" fillId="2" borderId="25" xfId="0" applyNumberFormat="1" applyFont="1" applyFill="1" applyBorder="1" applyAlignment="1">
      <alignment vertical="center" wrapText="1"/>
    </xf>
    <xf numFmtId="0" fontId="15" fillId="8" borderId="31" xfId="0" applyFont="1" applyFill="1" applyBorder="1" applyAlignment="1">
      <alignment vertical="center" wrapText="1"/>
    </xf>
    <xf numFmtId="0" fontId="15" fillId="8" borderId="32" xfId="0" applyFont="1" applyFill="1" applyBorder="1" applyAlignment="1">
      <alignment vertical="center" wrapText="1"/>
    </xf>
    <xf numFmtId="0" fontId="22" fillId="2" borderId="25" xfId="0" applyFont="1" applyFill="1" applyBorder="1" applyAlignment="1">
      <alignment vertical="center" wrapText="1"/>
    </xf>
    <xf numFmtId="0" fontId="22" fillId="8" borderId="28" xfId="0" applyFont="1" applyFill="1" applyBorder="1" applyAlignment="1">
      <alignment vertical="center" wrapText="1"/>
    </xf>
    <xf numFmtId="0" fontId="22" fillId="2" borderId="0" xfId="49" applyFont="1" applyFill="1" applyAlignment="1">
      <alignment vertical="center" wrapText="1"/>
    </xf>
    <xf numFmtId="0" fontId="24" fillId="2" borderId="1" xfId="49" applyFont="1" applyFill="1" applyBorder="1" applyAlignment="1">
      <alignment vertical="center" wrapText="1"/>
    </xf>
    <xf numFmtId="0" fontId="24" fillId="2" borderId="33" xfId="49" applyFont="1" applyFill="1" applyBorder="1" applyAlignment="1">
      <alignment vertical="center" wrapText="1"/>
    </xf>
    <xf numFmtId="0" fontId="24" fillId="2" borderId="1" xfId="49" applyFont="1" applyFill="1" applyBorder="1" applyAlignment="1">
      <alignment horizontal="center" vertical="center" wrapText="1"/>
    </xf>
    <xf numFmtId="0" fontId="22" fillId="2" borderId="6" xfId="0" applyFont="1" applyFill="1" applyBorder="1" applyAlignment="1">
      <alignment horizontal="center" vertical="center"/>
    </xf>
    <xf numFmtId="0" fontId="15" fillId="7" borderId="31" xfId="0" applyFont="1" applyFill="1" applyBorder="1" applyAlignment="1">
      <alignment horizontal="left" vertical="center" wrapText="1"/>
    </xf>
    <xf numFmtId="0" fontId="15" fillId="7" borderId="34" xfId="0" applyFont="1" applyFill="1" applyBorder="1" applyAlignment="1">
      <alignment horizontal="left" vertical="center" wrapText="1"/>
    </xf>
    <xf numFmtId="0" fontId="22" fillId="7" borderId="25" xfId="0" applyFont="1" applyFill="1" applyBorder="1" applyAlignment="1">
      <alignment horizontal="left" vertical="center" wrapText="1"/>
    </xf>
    <xf numFmtId="0" fontId="22" fillId="7" borderId="28" xfId="0" applyFont="1" applyFill="1" applyBorder="1" applyAlignment="1">
      <alignment horizontal="left" vertical="center" wrapText="1"/>
    </xf>
    <xf numFmtId="0" fontId="22" fillId="7" borderId="1" xfId="0" applyFont="1" applyFill="1" applyBorder="1" applyAlignment="1">
      <alignment horizontal="center" vertical="center"/>
    </xf>
    <xf numFmtId="0" fontId="22" fillId="7" borderId="25" xfId="0" applyFont="1" applyFill="1" applyBorder="1" applyAlignment="1">
      <alignment horizontal="center" vertical="center" wrapText="1"/>
    </xf>
    <xf numFmtId="0" fontId="22" fillId="7" borderId="28" xfId="0" applyFont="1" applyFill="1" applyBorder="1" applyAlignment="1">
      <alignment horizontal="center" vertical="center" wrapText="1"/>
    </xf>
    <xf numFmtId="0" fontId="22" fillId="2" borderId="6" xfId="0" applyFont="1" applyFill="1" applyBorder="1" applyAlignment="1">
      <alignment vertical="center" wrapText="1"/>
    </xf>
    <xf numFmtId="0" fontId="0" fillId="2" borderId="1" xfId="0" applyFont="1" applyFill="1" applyBorder="1" applyAlignment="1">
      <alignment horizontal="center" vertical="center" wrapText="1"/>
    </xf>
    <xf numFmtId="0" fontId="22" fillId="9" borderId="1" xfId="0" applyFont="1" applyFill="1" applyBorder="1" applyAlignment="1">
      <alignment horizontal="center" vertical="center" wrapText="1"/>
    </xf>
    <xf numFmtId="0" fontId="22" fillId="9" borderId="25" xfId="0" applyFont="1" applyFill="1" applyBorder="1" applyAlignment="1">
      <alignment horizontal="left" vertical="center" wrapText="1"/>
    </xf>
    <xf numFmtId="0" fontId="22" fillId="9" borderId="1" xfId="0" applyFont="1" applyFill="1" applyBorder="1" applyAlignment="1">
      <alignment horizontal="center" vertical="center"/>
    </xf>
    <xf numFmtId="0" fontId="22" fillId="6" borderId="29" xfId="0" applyFont="1" applyFill="1" applyBorder="1" applyAlignment="1">
      <alignment horizontal="center" vertical="center" wrapText="1"/>
    </xf>
    <xf numFmtId="10" fontId="1" fillId="2" borderId="1" xfId="26" applyNumberFormat="1" applyFont="1" applyFill="1" applyBorder="1" applyAlignment="1">
      <alignment horizontal="center" vertical="center" wrapText="1"/>
    </xf>
    <xf numFmtId="0" fontId="1" fillId="2" borderId="1" xfId="2" applyFont="1" applyFill="1" applyBorder="1" applyAlignment="1">
      <alignment horizontal="center" vertical="center" wrapText="1"/>
    </xf>
    <xf numFmtId="0" fontId="22" fillId="7" borderId="6" xfId="0" applyFont="1" applyFill="1" applyBorder="1" applyAlignment="1">
      <alignment horizontal="center" vertical="center" wrapText="1"/>
    </xf>
    <xf numFmtId="0" fontId="1" fillId="2" borderId="1" xfId="2" applyFont="1" applyFill="1" applyBorder="1" applyAlignment="1">
      <alignment horizontal="center" vertical="center"/>
    </xf>
    <xf numFmtId="0" fontId="1" fillId="2" borderId="12" xfId="2" applyFont="1" applyFill="1" applyBorder="1" applyAlignment="1">
      <alignment horizontal="center" vertical="center"/>
    </xf>
    <xf numFmtId="0" fontId="35" fillId="2" borderId="0" xfId="0" applyFont="1" applyFill="1" applyAlignment="1">
      <alignment vertical="center" wrapText="1"/>
    </xf>
    <xf numFmtId="0" fontId="15" fillId="7" borderId="25" xfId="0" applyFont="1" applyFill="1" applyBorder="1" applyAlignment="1">
      <alignment vertical="center" wrapText="1"/>
    </xf>
    <xf numFmtId="0" fontId="15" fillId="7" borderId="28" xfId="0" applyFont="1" applyFill="1" applyBorder="1" applyAlignment="1">
      <alignment horizontal="center" vertical="center" wrapText="1"/>
    </xf>
    <xf numFmtId="0" fontId="1" fillId="2" borderId="6" xfId="2" applyFont="1" applyFill="1" applyBorder="1" applyAlignment="1">
      <alignment horizontal="center" vertical="center"/>
    </xf>
    <xf numFmtId="0" fontId="1" fillId="2" borderId="6" xfId="2" applyFont="1" applyFill="1" applyBorder="1" applyAlignment="1">
      <alignment vertical="center" wrapText="1"/>
    </xf>
    <xf numFmtId="0" fontId="1" fillId="2" borderId="6" xfId="2" applyFont="1" applyFill="1" applyBorder="1" applyAlignment="1">
      <alignment vertical="top" wrapText="1"/>
    </xf>
    <xf numFmtId="0" fontId="34" fillId="2" borderId="1" xfId="1" applyFont="1" applyFill="1" applyBorder="1" applyAlignment="1">
      <alignment horizontal="center" vertical="center" wrapText="1"/>
    </xf>
    <xf numFmtId="0" fontId="34" fillId="2" borderId="12" xfId="0" applyFont="1" applyFill="1" applyBorder="1" applyAlignment="1">
      <alignment horizontal="center" vertical="center"/>
    </xf>
    <xf numFmtId="0" fontId="34" fillId="2" borderId="2" xfId="1" applyFont="1" applyFill="1" applyBorder="1" applyAlignment="1">
      <alignment horizontal="center" vertical="center" wrapText="1"/>
    </xf>
    <xf numFmtId="0" fontId="34" fillId="2" borderId="35" xfId="1" applyFont="1" applyFill="1" applyBorder="1" applyAlignment="1">
      <alignment horizontal="center" vertical="center" wrapText="1"/>
    </xf>
    <xf numFmtId="0" fontId="27" fillId="2" borderId="6" xfId="0" applyFont="1" applyFill="1" applyBorder="1" applyAlignment="1">
      <alignment horizontal="center" vertical="center" wrapText="1"/>
    </xf>
    <xf numFmtId="0" fontId="24" fillId="2" borderId="0" xfId="0" applyFont="1" applyFill="1" applyAlignment="1">
      <alignment vertical="center" wrapText="1"/>
    </xf>
    <xf numFmtId="10" fontId="34" fillId="2" borderId="1" xfId="26" applyNumberFormat="1" applyFont="1" applyFill="1" applyBorder="1" applyAlignment="1">
      <alignment horizontal="center" vertical="center" wrapText="1"/>
    </xf>
    <xf numFmtId="0" fontId="27" fillId="2" borderId="12" xfId="0" applyFont="1" applyFill="1" applyBorder="1" applyAlignment="1">
      <alignment horizontal="center" vertical="center"/>
    </xf>
    <xf numFmtId="0" fontId="34" fillId="2" borderId="26" xfId="1" applyFont="1" applyFill="1" applyBorder="1" applyAlignment="1">
      <alignment horizontal="center" vertical="center" wrapText="1"/>
    </xf>
    <xf numFmtId="0" fontId="28" fillId="2" borderId="9" xfId="1" applyFont="1" applyFill="1" applyBorder="1" applyAlignment="1">
      <alignment horizontal="center" vertical="center" wrapText="1"/>
    </xf>
    <xf numFmtId="0" fontId="34" fillId="2" borderId="6" xfId="1" applyFont="1" applyFill="1" applyBorder="1" applyAlignment="1">
      <alignment horizontal="center" vertical="center" wrapText="1"/>
    </xf>
    <xf numFmtId="0" fontId="28" fillId="2" borderId="1" xfId="1" applyFont="1" applyFill="1" applyBorder="1" applyAlignment="1">
      <alignment horizontal="center" vertical="center" wrapText="1"/>
    </xf>
    <xf numFmtId="0" fontId="28" fillId="2" borderId="35" xfId="1" applyFont="1" applyFill="1" applyBorder="1" applyAlignment="1">
      <alignment horizontal="center" vertical="center" wrapText="1"/>
    </xf>
    <xf numFmtId="0" fontId="28" fillId="2" borderId="36" xfId="1" applyFont="1" applyFill="1" applyBorder="1" applyAlignment="1">
      <alignment horizontal="center" vertical="center" wrapText="1"/>
    </xf>
    <xf numFmtId="0" fontId="27" fillId="2" borderId="9" xfId="0" applyFont="1" applyFill="1" applyBorder="1" applyAlignment="1">
      <alignment horizontal="center" vertical="center"/>
    </xf>
    <xf numFmtId="10" fontId="15" fillId="8" borderId="1" xfId="26" applyNumberFormat="1" applyFont="1" applyFill="1" applyBorder="1" applyAlignment="1">
      <alignment horizontal="center" vertical="center" wrapText="1"/>
    </xf>
    <xf numFmtId="0" fontId="15" fillId="6" borderId="1" xfId="2" applyFont="1" applyFill="1" applyBorder="1" applyAlignment="1">
      <alignment horizontal="center" vertical="center" wrapText="1"/>
    </xf>
    <xf numFmtId="0" fontId="22" fillId="6" borderId="1" xfId="2" applyFont="1" applyFill="1" applyBorder="1" applyAlignment="1">
      <alignment horizontal="center" vertical="center" wrapText="1"/>
    </xf>
    <xf numFmtId="0" fontId="15" fillId="8" borderId="1" xfId="2" applyFont="1" applyFill="1" applyBorder="1" applyAlignment="1">
      <alignment horizontal="center" vertical="center" wrapText="1"/>
    </xf>
    <xf numFmtId="0" fontId="22" fillId="2" borderId="2" xfId="2" applyFont="1" applyFill="1" applyBorder="1" applyAlignment="1">
      <alignment horizontal="center" vertical="center" wrapText="1"/>
    </xf>
    <xf numFmtId="49" fontId="15" fillId="2" borderId="28" xfId="0" applyNumberFormat="1" applyFont="1" applyFill="1" applyBorder="1" applyAlignment="1">
      <alignment horizontal="left" vertical="top" wrapText="1"/>
    </xf>
    <xf numFmtId="49" fontId="15" fillId="2" borderId="1" xfId="0" applyNumberFormat="1" applyFont="1" applyFill="1" applyBorder="1" applyAlignment="1">
      <alignment horizontal="center" vertical="center" wrapText="1"/>
    </xf>
    <xf numFmtId="49" fontId="15" fillId="2" borderId="1" xfId="0" applyNumberFormat="1" applyFont="1" applyFill="1" applyBorder="1" applyAlignment="1">
      <alignment horizontal="left" vertical="top" wrapText="1"/>
    </xf>
    <xf numFmtId="49" fontId="15" fillId="2" borderId="37" xfId="0" applyNumberFormat="1" applyFont="1" applyFill="1" applyBorder="1" applyAlignment="1">
      <alignment horizontal="left" vertical="top" wrapText="1"/>
    </xf>
    <xf numFmtId="49" fontId="15" fillId="2" borderId="37" xfId="0" applyNumberFormat="1" applyFont="1" applyFill="1" applyBorder="1" applyAlignment="1">
      <alignment horizontal="center" vertical="center" wrapText="1"/>
    </xf>
    <xf numFmtId="0" fontId="24" fillId="0" borderId="1" xfId="0" applyFont="1" applyFill="1" applyBorder="1" applyAlignment="1">
      <alignment horizontal="center" vertical="center" wrapText="1"/>
    </xf>
    <xf numFmtId="49" fontId="15" fillId="2" borderId="32" xfId="0" applyNumberFormat="1" applyFont="1" applyFill="1" applyBorder="1" applyAlignment="1">
      <alignment horizontal="left" vertical="top" wrapText="1"/>
    </xf>
    <xf numFmtId="10" fontId="0" fillId="2" borderId="1" xfId="26" applyNumberFormat="1" applyFont="1" applyFill="1" applyBorder="1" applyAlignment="1">
      <alignment horizontal="center" vertical="center" wrapText="1"/>
    </xf>
    <xf numFmtId="0" fontId="15" fillId="7" borderId="6" xfId="0" applyFont="1" applyFill="1" applyBorder="1" applyAlignment="1">
      <alignment horizontal="center" vertical="center" wrapText="1"/>
    </xf>
    <xf numFmtId="0" fontId="22" fillId="2" borderId="1" xfId="0" applyFont="1" applyFill="1" applyBorder="1" applyAlignment="1">
      <alignment horizontal="left" vertical="center" wrapText="1"/>
    </xf>
    <xf numFmtId="0" fontId="22" fillId="10" borderId="1" xfId="0" applyFont="1" applyFill="1" applyBorder="1" applyAlignment="1">
      <alignment horizontal="center" vertical="center" wrapText="1"/>
    </xf>
    <xf numFmtId="0" fontId="27" fillId="10" borderId="1" xfId="0" applyFont="1" applyFill="1" applyBorder="1" applyAlignment="1">
      <alignment horizontal="center" vertical="center" wrapText="1"/>
    </xf>
    <xf numFmtId="0" fontId="15" fillId="2" borderId="1" xfId="1" applyNumberFormat="1" applyFont="1" applyFill="1" applyBorder="1" applyAlignment="1">
      <alignment horizontal="center" vertical="center" wrapText="1"/>
    </xf>
    <xf numFmtId="1" fontId="22" fillId="7" borderId="1" xfId="0" applyNumberFormat="1" applyFont="1" applyFill="1" applyBorder="1" applyAlignment="1">
      <alignment horizontal="left" vertical="center" wrapText="1"/>
    </xf>
    <xf numFmtId="0" fontId="48" fillId="7" borderId="6" xfId="48" applyFont="1" applyFill="1" applyBorder="1" applyAlignment="1">
      <alignment horizontal="left" vertical="center" wrapText="1"/>
    </xf>
    <xf numFmtId="0" fontId="22" fillId="7" borderId="1" xfId="0" applyFont="1" applyFill="1" applyBorder="1" applyAlignment="1">
      <alignment horizontal="left" vertical="center" wrapText="1"/>
    </xf>
    <xf numFmtId="0" fontId="48" fillId="7" borderId="6" xfId="48" applyFont="1" applyFill="1" applyBorder="1" applyAlignment="1">
      <alignment horizontal="center" vertical="center" wrapText="1"/>
    </xf>
    <xf numFmtId="0" fontId="25" fillId="7" borderId="6" xfId="48" applyFill="1" applyBorder="1" applyAlignment="1">
      <alignment horizontal="center" vertical="center" wrapText="1"/>
    </xf>
    <xf numFmtId="0" fontId="25" fillId="7" borderId="28" xfId="48" applyFill="1" applyBorder="1" applyAlignment="1">
      <alignment horizontal="center" vertical="center" wrapText="1"/>
    </xf>
    <xf numFmtId="0" fontId="25" fillId="2" borderId="1" xfId="48" applyFill="1" applyBorder="1" applyAlignment="1">
      <alignment horizontal="center" vertical="center" wrapText="1"/>
    </xf>
    <xf numFmtId="0" fontId="44" fillId="2" borderId="1" xfId="2" applyFont="1" applyFill="1" applyBorder="1" applyAlignment="1">
      <alignment horizontal="center" vertical="center" wrapText="1"/>
    </xf>
    <xf numFmtId="0" fontId="25" fillId="2" borderId="6" xfId="48" applyFill="1" applyBorder="1" applyAlignment="1">
      <alignment horizontal="center" vertical="center" wrapText="1"/>
    </xf>
    <xf numFmtId="0" fontId="28" fillId="2" borderId="1" xfId="0" applyFont="1" applyFill="1" applyBorder="1" applyAlignment="1" applyProtection="1">
      <alignment horizontal="center" vertical="center" wrapText="1"/>
    </xf>
    <xf numFmtId="0" fontId="4" fillId="2" borderId="1" xfId="2" applyFill="1" applyBorder="1" applyAlignment="1">
      <alignment horizontal="center" vertical="center" wrapText="1"/>
    </xf>
    <xf numFmtId="0" fontId="15" fillId="2" borderId="25" xfId="0" applyFont="1" applyFill="1" applyBorder="1" applyAlignment="1">
      <alignment vertical="center" wrapText="1"/>
    </xf>
    <xf numFmtId="0" fontId="15" fillId="2" borderId="6" xfId="1" applyNumberFormat="1" applyFont="1" applyFill="1" applyBorder="1" applyAlignment="1">
      <alignment horizontal="center" vertical="center" wrapText="1"/>
    </xf>
    <xf numFmtId="0" fontId="22" fillId="2" borderId="1" xfId="0" applyFont="1" applyFill="1" applyBorder="1" applyAlignment="1">
      <alignment horizontal="right" wrapText="1"/>
    </xf>
    <xf numFmtId="9" fontId="22" fillId="0" borderId="1" xfId="0" applyNumberFormat="1" applyFont="1" applyFill="1" applyBorder="1" applyAlignment="1">
      <alignment vertical="center" wrapText="1"/>
    </xf>
    <xf numFmtId="10" fontId="15" fillId="11" borderId="1" xfId="0" applyNumberFormat="1" applyFont="1" applyFill="1" applyBorder="1" applyAlignment="1">
      <alignment horizontal="center" vertical="center" wrapText="1"/>
    </xf>
    <xf numFmtId="179" fontId="15" fillId="11" borderId="1" xfId="26" applyNumberFormat="1" applyFont="1" applyFill="1" applyBorder="1" applyAlignment="1">
      <alignment horizontal="center" vertical="center" wrapText="1"/>
    </xf>
    <xf numFmtId="10" fontId="24" fillId="0" borderId="1" xfId="0" applyNumberFormat="1" applyFont="1" applyFill="1" applyBorder="1" applyAlignment="1">
      <alignment horizontal="center" vertical="center" wrapText="1"/>
    </xf>
    <xf numFmtId="9" fontId="22" fillId="0" borderId="1" xfId="26" applyFont="1" applyFill="1" applyBorder="1" applyAlignment="1">
      <alignment horizontal="center" vertical="center" wrapText="1"/>
    </xf>
    <xf numFmtId="10" fontId="45" fillId="0" borderId="1" xfId="0" applyNumberFormat="1" applyFont="1" applyFill="1" applyBorder="1" applyAlignment="1">
      <alignment vertical="center" wrapText="1"/>
    </xf>
    <xf numFmtId="9" fontId="15" fillId="10" borderId="1" xfId="0" applyNumberFormat="1" applyFont="1" applyFill="1" applyBorder="1" applyAlignment="1">
      <alignment horizontal="center" vertical="center" wrapText="1"/>
    </xf>
    <xf numFmtId="9" fontId="15" fillId="10" borderId="1" xfId="0" applyNumberFormat="1" applyFont="1" applyFill="1" applyBorder="1" applyAlignment="1">
      <alignment horizontal="center" vertical="center"/>
    </xf>
    <xf numFmtId="9" fontId="22" fillId="0" borderId="1" xfId="0" applyNumberFormat="1" applyFont="1" applyFill="1" applyBorder="1" applyAlignment="1">
      <alignment horizontal="center" vertical="center" wrapText="1"/>
    </xf>
    <xf numFmtId="9" fontId="22" fillId="10" borderId="1" xfId="0" applyNumberFormat="1" applyFont="1" applyFill="1" applyBorder="1" applyAlignment="1">
      <alignment horizontal="center" vertical="center" wrapText="1"/>
    </xf>
    <xf numFmtId="10" fontId="15" fillId="10" borderId="1" xfId="0" applyNumberFormat="1" applyFont="1" applyFill="1" applyBorder="1" applyAlignment="1">
      <alignment horizontal="center" vertical="center" wrapText="1"/>
    </xf>
    <xf numFmtId="2" fontId="22" fillId="0" borderId="1" xfId="0" applyNumberFormat="1" applyFont="1" applyFill="1" applyBorder="1" applyAlignment="1">
      <alignment horizontal="center" vertical="center" wrapText="1"/>
    </xf>
    <xf numFmtId="0" fontId="27" fillId="12" borderId="26" xfId="0" applyFont="1" applyFill="1" applyBorder="1" applyAlignment="1">
      <alignment horizontal="center" vertical="center"/>
    </xf>
    <xf numFmtId="0" fontId="22" fillId="2" borderId="12" xfId="0" applyFont="1" applyFill="1" applyBorder="1" applyAlignment="1">
      <alignment horizontal="right" vertical="center" wrapText="1"/>
    </xf>
    <xf numFmtId="0" fontId="25" fillId="2" borderId="33" xfId="48" applyFill="1" applyBorder="1" applyAlignment="1">
      <alignment vertical="center" wrapText="1"/>
    </xf>
    <xf numFmtId="0" fontId="15" fillId="8" borderId="29" xfId="0" applyFont="1" applyFill="1" applyBorder="1" applyAlignment="1">
      <alignment horizontal="center" vertical="center" wrapText="1"/>
    </xf>
    <xf numFmtId="0" fontId="15" fillId="8" borderId="25" xfId="0" applyFont="1" applyFill="1" applyBorder="1" applyAlignment="1">
      <alignment horizontal="center" vertical="center" wrapText="1"/>
    </xf>
    <xf numFmtId="0" fontId="15" fillId="2" borderId="1" xfId="1" applyFont="1" applyFill="1" applyBorder="1" applyAlignment="1">
      <alignment horizontal="center" vertical="center" wrapText="1"/>
    </xf>
    <xf numFmtId="0" fontId="22" fillId="6" borderId="1" xfId="0" applyFont="1" applyFill="1" applyBorder="1" applyAlignment="1">
      <alignment horizontal="center" vertical="center" wrapText="1"/>
    </xf>
    <xf numFmtId="0" fontId="15" fillId="2" borderId="1" xfId="0" applyFont="1" applyFill="1" applyBorder="1" applyAlignment="1">
      <alignment horizontal="center" vertical="center" wrapText="1"/>
    </xf>
    <xf numFmtId="0" fontId="22" fillId="2" borderId="1" xfId="0" applyFont="1" applyFill="1" applyBorder="1" applyAlignment="1">
      <alignment horizontal="center" vertical="center" wrapText="1"/>
    </xf>
    <xf numFmtId="0" fontId="15" fillId="7" borderId="1" xfId="0" applyFont="1" applyFill="1" applyBorder="1" applyAlignment="1">
      <alignment horizontal="center" vertical="center" wrapText="1"/>
    </xf>
    <xf numFmtId="0" fontId="15" fillId="2" borderId="1" xfId="0" applyFont="1" applyFill="1" applyBorder="1" applyAlignment="1">
      <alignment vertical="center" wrapText="1"/>
    </xf>
    <xf numFmtId="0" fontId="15" fillId="7" borderId="12" xfId="0" applyFont="1" applyFill="1" applyBorder="1" applyAlignment="1">
      <alignment horizontal="center" vertical="center" wrapText="1"/>
    </xf>
    <xf numFmtId="0" fontId="24" fillId="2" borderId="1" xfId="0" applyFont="1" applyFill="1" applyBorder="1" applyAlignment="1">
      <alignment horizontal="center" vertical="center" wrapText="1"/>
    </xf>
    <xf numFmtId="0" fontId="15" fillId="8" borderId="1" xfId="0" applyFont="1" applyFill="1" applyBorder="1" applyAlignment="1">
      <alignment horizontal="center" vertical="center" wrapText="1"/>
    </xf>
    <xf numFmtId="0" fontId="24" fillId="2" borderId="6" xfId="0" applyFont="1" applyFill="1" applyBorder="1" applyAlignment="1">
      <alignment horizontal="center" vertical="center" wrapText="1"/>
    </xf>
    <xf numFmtId="10" fontId="15" fillId="8" borderId="2" xfId="26" applyNumberFormat="1" applyFont="1" applyFill="1" applyBorder="1" applyAlignment="1">
      <alignment horizontal="center" vertical="center" wrapText="1"/>
    </xf>
    <xf numFmtId="0" fontId="27" fillId="2" borderId="1" xfId="0" applyFont="1" applyFill="1" applyBorder="1" applyAlignment="1">
      <alignment horizontal="center" vertical="center"/>
    </xf>
    <xf numFmtId="0" fontId="22" fillId="2" borderId="1" xfId="0" applyFont="1" applyFill="1" applyBorder="1" applyAlignment="1">
      <alignment horizontal="center" vertical="center"/>
    </xf>
    <xf numFmtId="0" fontId="27" fillId="2" borderId="1" xfId="0" applyFont="1" applyFill="1" applyBorder="1" applyAlignment="1">
      <alignment horizontal="center" vertical="center" wrapText="1"/>
    </xf>
    <xf numFmtId="0" fontId="22" fillId="2" borderId="12" xfId="0" applyFont="1" applyFill="1" applyBorder="1" applyAlignment="1">
      <alignment horizontal="center" vertical="center" wrapText="1"/>
    </xf>
    <xf numFmtId="0" fontId="15" fillId="2" borderId="2" xfId="0" applyFont="1" applyFill="1" applyBorder="1" applyAlignment="1">
      <alignment horizontal="center" vertical="center" wrapText="1"/>
    </xf>
    <xf numFmtId="0" fontId="22" fillId="2" borderId="6" xfId="0" applyFont="1" applyFill="1" applyBorder="1" applyAlignment="1">
      <alignment horizontal="center" vertical="center" wrapText="1"/>
    </xf>
    <xf numFmtId="0" fontId="15" fillId="2" borderId="12" xfId="0" applyFont="1" applyFill="1" applyBorder="1" applyAlignment="1">
      <alignment horizontal="center" vertical="center" wrapText="1"/>
    </xf>
    <xf numFmtId="0" fontId="22" fillId="2" borderId="1" xfId="49" applyFont="1" applyFill="1" applyBorder="1" applyAlignment="1">
      <alignment horizontal="left" vertical="top" wrapText="1"/>
    </xf>
    <xf numFmtId="0" fontId="0" fillId="2" borderId="1" xfId="0" applyFill="1" applyBorder="1" applyAlignment="1">
      <alignment horizontal="center" vertical="center"/>
    </xf>
    <xf numFmtId="0" fontId="36" fillId="2" borderId="6" xfId="0" applyFont="1" applyFill="1" applyBorder="1" applyAlignment="1">
      <alignment horizontal="center" vertical="center" wrapText="1"/>
    </xf>
    <xf numFmtId="0" fontId="15" fillId="2" borderId="1" xfId="0" applyFont="1" applyFill="1" applyBorder="1" applyAlignment="1">
      <alignment horizontal="center" vertical="center"/>
    </xf>
    <xf numFmtId="9" fontId="24" fillId="2" borderId="1" xfId="0" applyNumberFormat="1" applyFont="1" applyFill="1" applyBorder="1" applyAlignment="1">
      <alignment horizontal="center" vertical="center"/>
    </xf>
    <xf numFmtId="0" fontId="22" fillId="8" borderId="1" xfId="0" applyFont="1" applyFill="1" applyBorder="1" applyAlignment="1">
      <alignment horizontal="center" vertical="center" wrapText="1"/>
    </xf>
    <xf numFmtId="0" fontId="15" fillId="2" borderId="25" xfId="0" applyFont="1" applyFill="1" applyBorder="1" applyAlignment="1">
      <alignment horizontal="center" vertical="center" wrapText="1"/>
    </xf>
    <xf numFmtId="0" fontId="22" fillId="8" borderId="25" xfId="0" applyFont="1" applyFill="1" applyBorder="1" applyAlignment="1">
      <alignment horizontal="center" vertical="center" wrapText="1"/>
    </xf>
    <xf numFmtId="0" fontId="28" fillId="2" borderId="1" xfId="0" applyFont="1" applyFill="1" applyBorder="1" applyAlignment="1">
      <alignment horizontal="center" vertical="center"/>
    </xf>
    <xf numFmtId="0" fontId="34" fillId="2" borderId="1" xfId="0" applyFont="1" applyFill="1" applyBorder="1" applyAlignment="1">
      <alignment horizontal="center" vertical="center"/>
    </xf>
    <xf numFmtId="0" fontId="27" fillId="2" borderId="6" xfId="0" applyFont="1" applyFill="1" applyBorder="1" applyAlignment="1">
      <alignment horizontal="center" vertical="center"/>
    </xf>
    <xf numFmtId="0" fontId="27" fillId="12" borderId="1" xfId="0" applyFont="1" applyFill="1" applyBorder="1" applyAlignment="1">
      <alignment horizontal="center" vertical="center"/>
    </xf>
    <xf numFmtId="0" fontId="24" fillId="12" borderId="1" xfId="0" applyFont="1" applyFill="1" applyBorder="1" applyAlignment="1">
      <alignment horizontal="center" vertical="center" wrapText="1"/>
    </xf>
    <xf numFmtId="0" fontId="22" fillId="2" borderId="1" xfId="0" applyNumberFormat="1" applyFont="1" applyFill="1" applyBorder="1" applyAlignment="1">
      <alignment horizontal="center" vertical="center" wrapText="1"/>
    </xf>
    <xf numFmtId="0" fontId="25" fillId="2" borderId="6" xfId="48" applyFill="1" applyBorder="1" applyAlignment="1">
      <alignment wrapText="1"/>
    </xf>
    <xf numFmtId="14" fontId="15" fillId="8" borderId="32" xfId="0" applyNumberFormat="1" applyFont="1" applyFill="1" applyBorder="1" applyAlignment="1">
      <alignment vertical="center" wrapText="1"/>
    </xf>
    <xf numFmtId="0" fontId="22" fillId="2" borderId="25" xfId="0" applyFont="1" applyFill="1" applyBorder="1" applyAlignment="1">
      <alignment vertical="center"/>
    </xf>
    <xf numFmtId="1" fontId="22" fillId="2" borderId="1" xfId="0" applyNumberFormat="1" applyFont="1" applyFill="1" applyBorder="1" applyAlignment="1">
      <alignment horizontal="center" vertical="center" wrapText="1"/>
    </xf>
    <xf numFmtId="0" fontId="24" fillId="12" borderId="12" xfId="0" applyFont="1" applyFill="1" applyBorder="1" applyAlignment="1">
      <alignment horizontal="center" vertical="center" wrapText="1"/>
    </xf>
    <xf numFmtId="0" fontId="24" fillId="12" borderId="12" xfId="0" applyNumberFormat="1" applyFont="1" applyFill="1" applyBorder="1" applyAlignment="1">
      <alignment vertical="center" wrapText="1"/>
    </xf>
    <xf numFmtId="0" fontId="24" fillId="2" borderId="12" xfId="0" applyNumberFormat="1" applyFont="1" applyFill="1" applyBorder="1" applyAlignment="1">
      <alignment vertical="center" wrapText="1"/>
    </xf>
    <xf numFmtId="0" fontId="24" fillId="2" borderId="12" xfId="0" applyFont="1" applyFill="1" applyBorder="1" applyAlignment="1">
      <alignment vertical="center" wrapText="1"/>
    </xf>
    <xf numFmtId="0" fontId="22" fillId="2" borderId="1" xfId="2" applyFont="1" applyFill="1" applyBorder="1" applyAlignment="1">
      <alignment horizontal="center" vertical="center" wrapText="1"/>
    </xf>
    <xf numFmtId="0" fontId="22" fillId="12" borderId="1" xfId="0" applyFont="1" applyFill="1" applyBorder="1" applyAlignment="1">
      <alignment horizontal="center" vertical="center" wrapText="1"/>
    </xf>
    <xf numFmtId="1" fontId="15" fillId="7" borderId="1" xfId="0" applyNumberFormat="1" applyFont="1" applyFill="1" applyBorder="1" applyAlignment="1">
      <alignment horizontal="center" vertical="center" wrapText="1"/>
    </xf>
    <xf numFmtId="0" fontId="23" fillId="2" borderId="1" xfId="56" applyFill="1" applyBorder="1" applyAlignment="1">
      <alignment vertical="center" wrapText="1"/>
    </xf>
    <xf numFmtId="0" fontId="43" fillId="12" borderId="1" xfId="53" applyNumberFormat="1" applyFont="1" applyFill="1" applyBorder="1" applyAlignment="1">
      <alignment horizontal="center" vertical="center" wrapText="1"/>
    </xf>
    <xf numFmtId="0" fontId="43" fillId="12" borderId="1" xfId="0" applyFont="1" applyFill="1" applyBorder="1" applyAlignment="1">
      <alignment horizontal="center" vertical="center" wrapText="1"/>
    </xf>
    <xf numFmtId="0" fontId="43" fillId="12" borderId="1" xfId="0" applyNumberFormat="1" applyFont="1" applyFill="1" applyBorder="1" applyAlignment="1">
      <alignment horizontal="center" vertical="center" wrapText="1"/>
    </xf>
    <xf numFmtId="0" fontId="15" fillId="12" borderId="1" xfId="0" applyNumberFormat="1" applyFont="1" applyFill="1" applyBorder="1" applyAlignment="1">
      <alignment horizontal="center" vertical="center" wrapText="1"/>
    </xf>
    <xf numFmtId="0" fontId="15" fillId="12" borderId="1" xfId="0" applyFont="1" applyFill="1" applyBorder="1" applyAlignment="1">
      <alignment horizontal="center" vertical="center" wrapText="1"/>
    </xf>
    <xf numFmtId="0" fontId="22" fillId="12" borderId="1" xfId="0" applyNumberFormat="1" applyFont="1" applyFill="1" applyBorder="1" applyAlignment="1">
      <alignment horizontal="center" vertical="center"/>
    </xf>
    <xf numFmtId="0" fontId="22" fillId="12" borderId="1" xfId="0" applyFont="1" applyFill="1" applyBorder="1" applyAlignment="1">
      <alignment horizontal="center" vertical="center"/>
    </xf>
    <xf numFmtId="0" fontId="45" fillId="12" borderId="1" xfId="0" applyFont="1" applyFill="1" applyBorder="1" applyAlignment="1">
      <alignment horizontal="center" vertical="center" wrapText="1"/>
    </xf>
    <xf numFmtId="0" fontId="22" fillId="12" borderId="1" xfId="0" applyNumberFormat="1" applyFont="1" applyFill="1" applyBorder="1" applyAlignment="1">
      <alignment horizontal="center" vertical="center" wrapText="1"/>
    </xf>
    <xf numFmtId="0" fontId="22" fillId="12" borderId="1" xfId="0" applyFont="1" applyFill="1" applyBorder="1" applyAlignment="1">
      <alignment vertical="center" wrapText="1"/>
    </xf>
    <xf numFmtId="9" fontId="24" fillId="12" borderId="1" xfId="0" applyNumberFormat="1" applyFont="1" applyFill="1" applyBorder="1" applyAlignment="1">
      <alignment horizontal="center" vertical="center" wrapText="1"/>
    </xf>
    <xf numFmtId="9" fontId="24" fillId="2" borderId="1" xfId="0" applyNumberFormat="1" applyFont="1" applyFill="1" applyBorder="1" applyAlignment="1">
      <alignment horizontal="center" vertical="center" wrapText="1"/>
    </xf>
    <xf numFmtId="43" fontId="22" fillId="7" borderId="1" xfId="22" applyNumberFormat="1" applyFont="1" applyFill="1" applyBorder="1" applyAlignment="1">
      <alignment horizontal="left" vertical="center"/>
    </xf>
    <xf numFmtId="9" fontId="1" fillId="12" borderId="1" xfId="50" applyNumberFormat="1" applyFont="1" applyFill="1" applyBorder="1" applyAlignment="1">
      <alignment horizontal="center" vertical="center"/>
    </xf>
    <xf numFmtId="0" fontId="1" fillId="12" borderId="1" xfId="2" applyFont="1" applyFill="1" applyBorder="1" applyAlignment="1">
      <alignment horizontal="center" vertical="center"/>
    </xf>
    <xf numFmtId="0" fontId="1" fillId="12" borderId="1" xfId="2" applyNumberFormat="1" applyFont="1" applyFill="1" applyBorder="1" applyAlignment="1">
      <alignment horizontal="center" vertical="center"/>
    </xf>
    <xf numFmtId="0" fontId="1" fillId="2" borderId="1" xfId="2" applyNumberFormat="1" applyFont="1" applyFill="1" applyBorder="1" applyAlignment="1">
      <alignment horizontal="center" vertical="center"/>
    </xf>
    <xf numFmtId="9" fontId="1" fillId="2" borderId="1" xfId="26" applyFont="1" applyFill="1" applyBorder="1" applyAlignment="1">
      <alignment horizontal="center" vertical="center"/>
    </xf>
    <xf numFmtId="0" fontId="1" fillId="2" borderId="1" xfId="45" applyFont="1" applyFill="1" applyBorder="1" applyAlignment="1">
      <alignment horizontal="center" vertical="center" wrapText="1"/>
    </xf>
    <xf numFmtId="0" fontId="0" fillId="2" borderId="0" xfId="0" applyFill="1" applyBorder="1" applyAlignment="1">
      <alignment horizontal="center" vertical="center"/>
    </xf>
    <xf numFmtId="9" fontId="1" fillId="12" borderId="1" xfId="2" applyNumberFormat="1" applyFont="1" applyFill="1" applyBorder="1" applyAlignment="1">
      <alignment horizontal="center" vertical="center"/>
    </xf>
    <xf numFmtId="9" fontId="1" fillId="12" borderId="1" xfId="26" applyFont="1" applyFill="1" applyBorder="1" applyAlignment="1">
      <alignment horizontal="center" vertical="center"/>
    </xf>
    <xf numFmtId="10" fontId="1" fillId="12" borderId="1" xfId="26" applyNumberFormat="1" applyFont="1" applyFill="1" applyBorder="1" applyAlignment="1">
      <alignment horizontal="center" vertical="center"/>
    </xf>
    <xf numFmtId="10" fontId="1" fillId="2" borderId="1" xfId="2" applyNumberFormat="1" applyFont="1" applyFill="1" applyBorder="1" applyAlignment="1">
      <alignment horizontal="center" vertical="center"/>
    </xf>
    <xf numFmtId="42" fontId="1" fillId="2" borderId="1" xfId="55" applyFont="1" applyFill="1" applyBorder="1" applyAlignment="1">
      <alignment horizontal="center" vertical="center" wrapText="1"/>
    </xf>
    <xf numFmtId="0" fontId="25" fillId="2" borderId="1" xfId="48" applyFill="1" applyBorder="1" applyAlignment="1">
      <alignment vertical="center" wrapText="1"/>
    </xf>
    <xf numFmtId="0" fontId="1" fillId="2" borderId="1" xfId="2" applyFont="1" applyFill="1" applyBorder="1" applyAlignment="1">
      <alignment vertical="center"/>
    </xf>
    <xf numFmtId="41" fontId="1" fillId="12" borderId="1" xfId="50" applyFont="1" applyFill="1" applyBorder="1" applyAlignment="1">
      <alignment horizontal="center" vertical="center"/>
    </xf>
    <xf numFmtId="1" fontId="1" fillId="12" borderId="1" xfId="50" applyNumberFormat="1" applyFont="1" applyFill="1" applyBorder="1" applyAlignment="1">
      <alignment horizontal="center" vertical="center"/>
    </xf>
    <xf numFmtId="0" fontId="44" fillId="12" borderId="1" xfId="2" applyFont="1" applyFill="1" applyBorder="1" applyAlignment="1">
      <alignment horizontal="center" vertical="center"/>
    </xf>
    <xf numFmtId="0" fontId="25" fillId="2" borderId="6" xfId="48" applyFill="1" applyBorder="1" applyAlignment="1">
      <alignment vertical="center" wrapText="1"/>
    </xf>
    <xf numFmtId="0" fontId="15" fillId="2" borderId="6" xfId="0" applyFont="1" applyFill="1" applyBorder="1" applyAlignment="1">
      <alignment vertical="center"/>
    </xf>
    <xf numFmtId="0" fontId="45" fillId="2" borderId="1" xfId="0" applyFont="1" applyFill="1" applyBorder="1" applyAlignment="1">
      <alignment horizontal="center" vertical="center" wrapText="1"/>
    </xf>
    <xf numFmtId="0" fontId="24" fillId="2" borderId="25" xfId="0" applyFont="1" applyFill="1" applyBorder="1" applyAlignment="1">
      <alignment vertical="center" wrapText="1"/>
    </xf>
    <xf numFmtId="0" fontId="24" fillId="2" borderId="25" xfId="0" applyFont="1" applyFill="1" applyBorder="1" applyAlignment="1">
      <alignment wrapText="1"/>
    </xf>
    <xf numFmtId="0" fontId="22" fillId="2" borderId="28" xfId="0" applyFont="1" applyFill="1" applyBorder="1" applyAlignment="1">
      <alignment horizontal="center" vertical="center" wrapText="1"/>
    </xf>
    <xf numFmtId="0" fontId="45" fillId="2" borderId="25" xfId="0" applyFont="1" applyFill="1" applyBorder="1" applyAlignment="1">
      <alignment horizontal="center" vertical="center"/>
    </xf>
    <xf numFmtId="0" fontId="45" fillId="12" borderId="25" xfId="0" applyFont="1" applyFill="1" applyBorder="1" applyAlignment="1">
      <alignment horizontal="center" vertical="center"/>
    </xf>
    <xf numFmtId="1" fontId="15" fillId="12" borderId="1" xfId="47" applyNumberFormat="1" applyFont="1" applyFill="1" applyBorder="1" applyAlignment="1">
      <alignment horizontal="center" vertical="center" wrapText="1"/>
    </xf>
    <xf numFmtId="0" fontId="36" fillId="2" borderId="1" xfId="0" applyFont="1" applyFill="1" applyBorder="1" applyAlignment="1">
      <alignment horizontal="center" vertical="center" wrapText="1"/>
    </xf>
    <xf numFmtId="9" fontId="27" fillId="12" borderId="1" xfId="0" applyNumberFormat="1" applyFont="1" applyFill="1" applyBorder="1" applyAlignment="1">
      <alignment horizontal="center" vertical="center" wrapText="1"/>
    </xf>
    <xf numFmtId="0" fontId="27" fillId="12" borderId="1" xfId="0" applyFont="1" applyFill="1" applyBorder="1" applyAlignment="1">
      <alignment horizontal="center" vertical="center" wrapText="1"/>
    </xf>
    <xf numFmtId="9" fontId="27" fillId="2" borderId="1" xfId="0" applyNumberFormat="1" applyFont="1" applyFill="1" applyBorder="1" applyAlignment="1">
      <alignment horizontal="center" vertical="center" wrapText="1"/>
    </xf>
    <xf numFmtId="9" fontId="44" fillId="12" borderId="1" xfId="0" applyNumberFormat="1" applyFont="1" applyFill="1" applyBorder="1" applyAlignment="1">
      <alignment horizontal="center" vertical="center" wrapText="1"/>
    </xf>
    <xf numFmtId="0" fontId="27" fillId="12" borderId="2" xfId="0" applyFont="1" applyFill="1" applyBorder="1" applyAlignment="1">
      <alignment horizontal="center" vertical="center" wrapText="1"/>
    </xf>
    <xf numFmtId="0" fontId="27" fillId="12" borderId="2" xfId="0" applyFont="1" applyFill="1" applyBorder="1" applyAlignment="1">
      <alignment horizontal="center" vertical="center"/>
    </xf>
    <xf numFmtId="1" fontId="44" fillId="12" borderId="2" xfId="0" applyNumberFormat="1" applyFont="1" applyFill="1" applyBorder="1" applyAlignment="1">
      <alignment horizontal="center" vertical="center"/>
    </xf>
    <xf numFmtId="9" fontId="34" fillId="12" borderId="1" xfId="0" applyNumberFormat="1" applyFont="1" applyFill="1" applyBorder="1" applyAlignment="1">
      <alignment horizontal="center" vertical="center" wrapText="1"/>
    </xf>
    <xf numFmtId="9" fontId="27" fillId="12" borderId="1" xfId="0" applyNumberFormat="1" applyFont="1" applyFill="1" applyBorder="1" applyAlignment="1">
      <alignment horizontal="center" vertical="center"/>
    </xf>
    <xf numFmtId="9" fontId="27" fillId="2" borderId="26" xfId="0" applyNumberFormat="1" applyFont="1" applyFill="1" applyBorder="1" applyAlignment="1">
      <alignment horizontal="center" vertical="center"/>
    </xf>
    <xf numFmtId="6" fontId="27" fillId="2" borderId="1" xfId="0" applyNumberFormat="1" applyFont="1" applyFill="1" applyBorder="1" applyAlignment="1">
      <alignment horizontal="center" vertical="center"/>
    </xf>
    <xf numFmtId="6" fontId="27" fillId="2" borderId="1" xfId="0" applyNumberFormat="1" applyFont="1" applyFill="1" applyBorder="1" applyAlignment="1">
      <alignment horizontal="center" vertical="center" wrapText="1"/>
    </xf>
    <xf numFmtId="0" fontId="27" fillId="12" borderId="26" xfId="0" applyFont="1" applyFill="1" applyBorder="1" applyAlignment="1">
      <alignment horizontal="center" vertical="center" wrapText="1"/>
    </xf>
    <xf numFmtId="9" fontId="27" fillId="12" borderId="26" xfId="0" applyNumberFormat="1" applyFont="1" applyFill="1" applyBorder="1" applyAlignment="1">
      <alignment horizontal="center" vertical="center"/>
    </xf>
    <xf numFmtId="0" fontId="15" fillId="2" borderId="6" xfId="2" applyFont="1" applyFill="1" applyBorder="1" applyAlignment="1">
      <alignment horizontal="center" vertical="center" wrapText="1"/>
    </xf>
    <xf numFmtId="0" fontId="15" fillId="2" borderId="1" xfId="2" applyFont="1" applyFill="1" applyBorder="1" applyAlignment="1">
      <alignment horizontal="center" vertical="center" wrapText="1"/>
    </xf>
    <xf numFmtId="49" fontId="15" fillId="12" borderId="28" xfId="0" applyNumberFormat="1" applyFont="1" applyFill="1" applyBorder="1" applyAlignment="1">
      <alignment horizontal="center" vertical="center" wrapText="1"/>
    </xf>
    <xf numFmtId="0" fontId="24" fillId="12" borderId="1" xfId="0" applyNumberFormat="1" applyFont="1" applyFill="1" applyBorder="1" applyAlignment="1">
      <alignment horizontal="center" vertical="center" wrapText="1"/>
    </xf>
    <xf numFmtId="1" fontId="15" fillId="8" borderId="1" xfId="0" applyNumberFormat="1" applyFont="1" applyFill="1" applyBorder="1" applyAlignment="1">
      <alignment horizontal="center" vertical="center" wrapText="1"/>
    </xf>
    <xf numFmtId="1" fontId="15" fillId="12" borderId="25" xfId="50" applyNumberFormat="1" applyFont="1" applyFill="1" applyBorder="1" applyAlignment="1">
      <alignment horizontal="center" vertical="center" wrapText="1"/>
    </xf>
    <xf numFmtId="1" fontId="15" fillId="12" borderId="25" xfId="0" applyNumberFormat="1" applyFont="1" applyFill="1" applyBorder="1" applyAlignment="1">
      <alignment horizontal="center" vertical="center" wrapText="1"/>
    </xf>
    <xf numFmtId="0" fontId="36" fillId="12" borderId="1" xfId="50" applyNumberFormat="1" applyFont="1" applyFill="1" applyBorder="1" applyAlignment="1">
      <alignment horizontal="center" vertical="center"/>
    </xf>
    <xf numFmtId="1" fontId="36" fillId="12" borderId="1" xfId="50" applyNumberFormat="1" applyFont="1" applyFill="1" applyBorder="1" applyAlignment="1">
      <alignment horizontal="center" vertical="center"/>
    </xf>
    <xf numFmtId="9" fontId="15" fillId="12" borderId="25" xfId="26" applyFont="1" applyFill="1" applyBorder="1" applyAlignment="1">
      <alignment horizontal="center" vertical="center" wrapText="1"/>
    </xf>
    <xf numFmtId="181" fontId="45" fillId="2" borderId="1" xfId="54" applyFont="1" applyFill="1" applyBorder="1" applyAlignment="1">
      <alignment horizontal="center" vertical="center"/>
    </xf>
    <xf numFmtId="0" fontId="45" fillId="2" borderId="1" xfId="0" applyFont="1" applyFill="1" applyBorder="1" applyAlignment="1">
      <alignment horizontal="center" vertical="center"/>
    </xf>
    <xf numFmtId="9" fontId="45" fillId="2" borderId="1" xfId="0" applyNumberFormat="1" applyFont="1" applyFill="1" applyBorder="1" applyAlignment="1">
      <alignment horizontal="center" vertical="center"/>
    </xf>
    <xf numFmtId="1" fontId="15" fillId="12" borderId="38" xfId="0" applyNumberFormat="1" applyFont="1" applyFill="1" applyBorder="1" applyAlignment="1">
      <alignment horizontal="center" vertical="center" wrapText="1"/>
    </xf>
    <xf numFmtId="49" fontId="22" fillId="2" borderId="1" xfId="0" applyNumberFormat="1" applyFont="1" applyFill="1" applyBorder="1" applyAlignment="1">
      <alignment vertical="center" wrapText="1"/>
    </xf>
    <xf numFmtId="0" fontId="22" fillId="2" borderId="29" xfId="0" applyFont="1" applyFill="1" applyBorder="1" applyAlignment="1">
      <alignment vertical="center" wrapText="1"/>
    </xf>
    <xf numFmtId="0" fontId="22" fillId="2" borderId="28" xfId="0" applyFont="1" applyFill="1" applyBorder="1" applyAlignment="1">
      <alignment vertical="center" wrapText="1"/>
    </xf>
    <xf numFmtId="0" fontId="15" fillId="12" borderId="25" xfId="0" applyFont="1" applyFill="1" applyBorder="1" applyAlignment="1">
      <alignment horizontal="center" vertical="center" wrapText="1"/>
    </xf>
    <xf numFmtId="0" fontId="45" fillId="12" borderId="1" xfId="0" applyNumberFormat="1" applyFont="1" applyFill="1" applyBorder="1" applyAlignment="1">
      <alignment horizontal="center" vertical="center"/>
    </xf>
    <xf numFmtId="0" fontId="15" fillId="2" borderId="6" xfId="1" applyFont="1" applyFill="1" applyBorder="1" applyAlignment="1">
      <alignment horizontal="center" vertical="center" wrapText="1"/>
    </xf>
    <xf numFmtId="0" fontId="36" fillId="12" borderId="1" xfId="0" applyNumberFormat="1" applyFont="1" applyFill="1" applyBorder="1" applyAlignment="1">
      <alignment vertical="center" wrapText="1"/>
    </xf>
    <xf numFmtId="0" fontId="36" fillId="12" borderId="1" xfId="0" applyNumberFormat="1" applyFont="1" applyFill="1" applyBorder="1" applyAlignment="1">
      <alignment horizontal="center" vertical="center" wrapText="1"/>
    </xf>
    <xf numFmtId="0" fontId="15" fillId="12" borderId="1" xfId="1" applyNumberFormat="1" applyFont="1" applyFill="1" applyBorder="1" applyAlignment="1">
      <alignment horizontal="center" vertical="center" wrapText="1"/>
    </xf>
    <xf numFmtId="0" fontId="22" fillId="12" borderId="1" xfId="0" applyFont="1" applyFill="1" applyBorder="1" applyAlignment="1">
      <alignment horizontal="left" vertical="center" wrapText="1"/>
    </xf>
    <xf numFmtId="0" fontId="15" fillId="12" borderId="25" xfId="0" applyNumberFormat="1" applyFont="1" applyFill="1" applyBorder="1" applyAlignment="1">
      <alignment horizontal="center" vertical="center" wrapText="1"/>
    </xf>
    <xf numFmtId="0" fontId="15" fillId="12" borderId="1" xfId="0" applyFont="1" applyFill="1" applyBorder="1" applyAlignment="1">
      <alignment horizontal="center" vertical="center"/>
    </xf>
    <xf numFmtId="3" fontId="15" fillId="12" borderId="1" xfId="0" applyNumberFormat="1" applyFont="1" applyFill="1" applyBorder="1" applyAlignment="1">
      <alignment horizontal="center" vertical="center" wrapText="1"/>
    </xf>
    <xf numFmtId="0" fontId="15" fillId="7" borderId="26" xfId="0" applyFont="1" applyFill="1" applyBorder="1" applyAlignment="1">
      <alignment horizontal="center" vertical="center"/>
    </xf>
    <xf numFmtId="0" fontId="22" fillId="12" borderId="26" xfId="0" applyFont="1" applyFill="1" applyBorder="1" applyAlignment="1">
      <alignment horizontal="center" vertical="center" wrapText="1"/>
    </xf>
    <xf numFmtId="0" fontId="24" fillId="2" borderId="1" xfId="0" applyNumberFormat="1" applyFont="1" applyFill="1" applyBorder="1" applyAlignment="1">
      <alignment vertical="center" wrapText="1"/>
    </xf>
    <xf numFmtId="9" fontId="24" fillId="2" borderId="1" xfId="0" applyNumberFormat="1" applyFont="1" applyFill="1" applyBorder="1" applyAlignment="1">
      <alignment vertical="center" wrapText="1"/>
    </xf>
    <xf numFmtId="3" fontId="22" fillId="6" borderId="1" xfId="0" applyNumberFormat="1" applyFont="1" applyFill="1" applyBorder="1" applyAlignment="1">
      <alignment horizontal="center" vertical="center"/>
    </xf>
    <xf numFmtId="0" fontId="22" fillId="6" borderId="1" xfId="0" applyFont="1" applyFill="1" applyBorder="1" applyAlignment="1">
      <alignment horizontal="center" vertical="center"/>
    </xf>
    <xf numFmtId="0" fontId="22" fillId="6" borderId="1" xfId="0" applyNumberFormat="1" applyFont="1" applyFill="1" applyBorder="1" applyAlignment="1">
      <alignment horizontal="center" vertical="center"/>
    </xf>
    <xf numFmtId="9" fontId="24" fillId="0" borderId="6" xfId="0" applyNumberFormat="1" applyFont="1" applyBorder="1" applyAlignment="1">
      <alignment horizontal="center" vertical="center" wrapText="1"/>
    </xf>
    <xf numFmtId="10" fontId="24" fillId="0" borderId="6" xfId="0" applyNumberFormat="1" applyFont="1" applyBorder="1" applyAlignment="1">
      <alignment horizontal="center" vertical="center" wrapText="1"/>
    </xf>
    <xf numFmtId="179" fontId="15" fillId="7" borderId="33" xfId="26" applyNumberFormat="1" applyFont="1" applyFill="1" applyBorder="1" applyAlignment="1">
      <alignment horizontal="center" vertical="center" wrapText="1"/>
    </xf>
    <xf numFmtId="49" fontId="15" fillId="2" borderId="29" xfId="0" applyNumberFormat="1" applyFont="1" applyFill="1" applyBorder="1" applyAlignment="1">
      <alignment vertical="center" wrapText="1"/>
    </xf>
    <xf numFmtId="0" fontId="15" fillId="6" borderId="12" xfId="0" applyFont="1" applyFill="1" applyBorder="1" applyAlignment="1">
      <alignment vertical="center" wrapText="1"/>
    </xf>
    <xf numFmtId="0" fontId="1" fillId="2" borderId="12" xfId="2" applyFont="1" applyFill="1" applyBorder="1" applyAlignment="1">
      <alignment vertical="center" wrapText="1"/>
    </xf>
    <xf numFmtId="0" fontId="24" fillId="6" borderId="12" xfId="0" applyFont="1" applyFill="1" applyBorder="1" applyAlignment="1">
      <alignment vertical="center" wrapText="1"/>
    </xf>
    <xf numFmtId="0" fontId="36" fillId="2" borderId="19" xfId="0" applyFont="1" applyFill="1" applyBorder="1" applyAlignment="1">
      <alignment vertical="center" wrapText="1"/>
    </xf>
    <xf numFmtId="0" fontId="36" fillId="2" borderId="12" xfId="0" applyFont="1" applyFill="1" applyBorder="1" applyAlignment="1">
      <alignment vertical="center" wrapText="1"/>
    </xf>
    <xf numFmtId="0" fontId="22" fillId="2" borderId="12" xfId="49" applyFont="1" applyFill="1" applyBorder="1" applyAlignment="1">
      <alignment vertical="center" wrapText="1"/>
    </xf>
    <xf numFmtId="0" fontId="22" fillId="2" borderId="19" xfId="49" applyFont="1" applyFill="1" applyBorder="1" applyAlignment="1">
      <alignment vertical="center" wrapText="1"/>
    </xf>
    <xf numFmtId="0" fontId="15" fillId="2" borderId="12" xfId="49" applyFont="1" applyFill="1" applyBorder="1" applyAlignment="1">
      <alignment vertical="center" wrapText="1"/>
    </xf>
    <xf numFmtId="0" fontId="41" fillId="2" borderId="12" xfId="49" applyFont="1" applyFill="1" applyBorder="1" applyAlignment="1">
      <alignment vertical="center" wrapText="1"/>
    </xf>
    <xf numFmtId="0" fontId="24" fillId="2" borderId="6" xfId="0" applyNumberFormat="1" applyFont="1" applyFill="1" applyBorder="1" applyAlignment="1">
      <alignment horizontal="center" vertical="center" wrapText="1"/>
    </xf>
    <xf numFmtId="0" fontId="24" fillId="12" borderId="6" xfId="0" applyFont="1" applyFill="1" applyBorder="1" applyAlignment="1">
      <alignment horizontal="center" vertical="center" wrapText="1"/>
    </xf>
    <xf numFmtId="0" fontId="22" fillId="8" borderId="28" xfId="0" applyFont="1" applyFill="1" applyBorder="1" applyAlignment="1">
      <alignment horizontal="center" vertical="center" wrapText="1"/>
    </xf>
    <xf numFmtId="9" fontId="24" fillId="12" borderId="6" xfId="49" applyNumberFormat="1" applyFont="1" applyFill="1" applyBorder="1" applyAlignment="1">
      <alignment horizontal="center" vertical="center" wrapText="1"/>
    </xf>
    <xf numFmtId="0" fontId="15" fillId="12" borderId="6" xfId="0" applyFont="1" applyFill="1" applyBorder="1" applyAlignment="1">
      <alignment horizontal="center" vertical="center" wrapText="1"/>
    </xf>
    <xf numFmtId="0" fontId="22" fillId="12" borderId="6" xfId="0" applyFont="1" applyFill="1" applyBorder="1" applyAlignment="1">
      <alignment horizontal="center" vertical="center" wrapText="1"/>
    </xf>
    <xf numFmtId="0" fontId="22" fillId="12" borderId="6" xfId="0" applyNumberFormat="1" applyFont="1" applyFill="1" applyBorder="1" applyAlignment="1">
      <alignment horizontal="center" vertical="center" wrapText="1"/>
    </xf>
    <xf numFmtId="9" fontId="24" fillId="2" borderId="6" xfId="0" applyNumberFormat="1" applyFont="1" applyFill="1" applyBorder="1" applyAlignment="1">
      <alignment horizontal="center" vertical="center" wrapText="1"/>
    </xf>
    <xf numFmtId="9" fontId="1" fillId="2" borderId="6" xfId="26" applyFont="1" applyFill="1" applyBorder="1" applyAlignment="1">
      <alignment horizontal="center" vertical="center"/>
    </xf>
    <xf numFmtId="0" fontId="15" fillId="7" borderId="28" xfId="0" applyFont="1" applyFill="1" applyBorder="1" applyAlignment="1">
      <alignment horizontal="center" vertical="center"/>
    </xf>
    <xf numFmtId="10" fontId="1" fillId="2" borderId="6" xfId="2" applyNumberFormat="1" applyFont="1" applyFill="1" applyBorder="1" applyAlignment="1">
      <alignment horizontal="center" vertical="center"/>
    </xf>
    <xf numFmtId="41" fontId="1" fillId="2" borderId="6" xfId="2" applyNumberFormat="1" applyFont="1" applyFill="1" applyBorder="1" applyAlignment="1">
      <alignment horizontal="center" vertical="center"/>
    </xf>
    <xf numFmtId="0" fontId="1" fillId="12" borderId="6" xfId="2" applyFont="1" applyFill="1" applyBorder="1" applyAlignment="1">
      <alignment horizontal="center" vertical="center"/>
    </xf>
    <xf numFmtId="0" fontId="45" fillId="12" borderId="6" xfId="0" applyFont="1" applyFill="1" applyBorder="1" applyAlignment="1">
      <alignment horizontal="center" vertical="center" wrapText="1"/>
    </xf>
    <xf numFmtId="0" fontId="45" fillId="2" borderId="6" xfId="0" applyFont="1" applyFill="1" applyBorder="1" applyAlignment="1">
      <alignment horizontal="center" vertical="center" wrapText="1"/>
    </xf>
    <xf numFmtId="1" fontId="24" fillId="12" borderId="6" xfId="47" applyNumberFormat="1" applyFont="1" applyFill="1" applyBorder="1" applyAlignment="1">
      <alignment horizontal="center" vertical="center" wrapText="1"/>
    </xf>
    <xf numFmtId="0" fontId="27" fillId="12" borderId="6" xfId="0" applyFont="1" applyFill="1" applyBorder="1" applyAlignment="1">
      <alignment horizontal="center" vertical="center" wrapText="1"/>
    </xf>
    <xf numFmtId="9" fontId="44" fillId="12" borderId="6" xfId="0" applyNumberFormat="1" applyFont="1" applyFill="1" applyBorder="1" applyAlignment="1">
      <alignment horizontal="center" vertical="center" wrapText="1"/>
    </xf>
    <xf numFmtId="0" fontId="44" fillId="12" borderId="35" xfId="0" applyFont="1" applyFill="1" applyBorder="1" applyAlignment="1">
      <alignment horizontal="center" vertical="center"/>
    </xf>
    <xf numFmtId="9" fontId="27" fillId="12" borderId="6" xfId="0" applyNumberFormat="1" applyFont="1" applyFill="1" applyBorder="1" applyAlignment="1">
      <alignment horizontal="center" vertical="center" wrapText="1"/>
    </xf>
    <xf numFmtId="9" fontId="27" fillId="2" borderId="6" xfId="0" applyNumberFormat="1" applyFont="1" applyFill="1" applyBorder="1" applyAlignment="1">
      <alignment horizontal="center" vertical="center" wrapText="1"/>
    </xf>
    <xf numFmtId="9" fontId="27" fillId="12" borderId="6" xfId="0" applyNumberFormat="1" applyFont="1" applyFill="1" applyBorder="1" applyAlignment="1">
      <alignment horizontal="center" vertical="center"/>
    </xf>
    <xf numFmtId="10" fontId="27" fillId="12" borderId="6" xfId="0" applyNumberFormat="1" applyFont="1" applyFill="1" applyBorder="1" applyAlignment="1">
      <alignment horizontal="center" vertical="center"/>
    </xf>
    <xf numFmtId="9" fontId="27" fillId="2" borderId="9" xfId="0" applyNumberFormat="1" applyFont="1" applyFill="1" applyBorder="1" applyAlignment="1">
      <alignment horizontal="center" vertical="center"/>
    </xf>
    <xf numFmtId="10" fontId="27" fillId="12" borderId="6" xfId="0" applyNumberFormat="1" applyFont="1" applyFill="1" applyBorder="1" applyAlignment="1">
      <alignment horizontal="center" vertical="center" wrapText="1"/>
    </xf>
    <xf numFmtId="0" fontId="27" fillId="12" borderId="9" xfId="0" applyFont="1" applyFill="1" applyBorder="1" applyAlignment="1">
      <alignment horizontal="center" vertical="center"/>
    </xf>
    <xf numFmtId="41" fontId="15" fillId="2" borderId="6" xfId="50" applyFont="1" applyFill="1" applyBorder="1" applyAlignment="1">
      <alignment horizontal="center" vertical="center" wrapText="1"/>
    </xf>
    <xf numFmtId="41" fontId="15" fillId="8" borderId="6" xfId="50" applyFont="1" applyFill="1" applyBorder="1" applyAlignment="1">
      <alignment horizontal="center" vertical="center" wrapText="1"/>
    </xf>
    <xf numFmtId="3" fontId="24" fillId="2" borderId="6" xfId="0" applyNumberFormat="1" applyFont="1" applyFill="1" applyBorder="1" applyAlignment="1">
      <alignment horizontal="center" vertical="center" wrapText="1"/>
    </xf>
    <xf numFmtId="1" fontId="36" fillId="12" borderId="6" xfId="50" applyNumberFormat="1" applyFont="1" applyFill="1" applyBorder="1" applyAlignment="1">
      <alignment horizontal="center" vertical="center"/>
    </xf>
    <xf numFmtId="9" fontId="45" fillId="2" borderId="6" xfId="0" applyNumberFormat="1" applyFont="1" applyFill="1" applyBorder="1" applyAlignment="1">
      <alignment horizontal="center" vertical="center"/>
    </xf>
    <xf numFmtId="0" fontId="15" fillId="12" borderId="6" xfId="1" applyNumberFormat="1" applyFont="1" applyFill="1" applyBorder="1" applyAlignment="1">
      <alignment horizontal="center" vertical="center" wrapText="1"/>
    </xf>
    <xf numFmtId="9" fontId="46" fillId="7" borderId="6" xfId="0" applyNumberFormat="1" applyFont="1" applyFill="1" applyBorder="1" applyAlignment="1">
      <alignment horizontal="center" vertical="center"/>
    </xf>
    <xf numFmtId="0" fontId="15" fillId="7" borderId="6" xfId="0" applyFont="1" applyFill="1" applyBorder="1" applyAlignment="1">
      <alignment horizontal="center" vertical="center"/>
    </xf>
    <xf numFmtId="10" fontId="24" fillId="2" borderId="6" xfId="0" applyNumberFormat="1" applyFont="1" applyFill="1" applyBorder="1" applyAlignment="1">
      <alignment horizontal="center" vertical="center" wrapText="1"/>
    </xf>
    <xf numFmtId="9" fontId="0" fillId="2" borderId="1" xfId="0" applyNumberFormat="1" applyFill="1" applyBorder="1" applyAlignment="1">
      <alignment horizontal="center" vertical="center"/>
    </xf>
    <xf numFmtId="0" fontId="22" fillId="0" borderId="1" xfId="49" applyFont="1" applyFill="1" applyBorder="1" applyAlignment="1">
      <alignment vertical="center" wrapText="1"/>
    </xf>
    <xf numFmtId="10" fontId="0" fillId="0" borderId="1" xfId="26" applyNumberFormat="1" applyFont="1" applyBorder="1" applyAlignment="1">
      <alignment horizontal="center" vertical="center" wrapText="1"/>
    </xf>
    <xf numFmtId="0" fontId="22" fillId="2" borderId="1" xfId="49" applyFont="1" applyFill="1" applyBorder="1" applyAlignment="1">
      <alignment horizontal="left" vertical="center" wrapText="1"/>
    </xf>
    <xf numFmtId="0" fontId="0" fillId="0" borderId="6" xfId="0" applyFill="1" applyBorder="1" applyAlignment="1">
      <alignment vertical="center" wrapText="1"/>
    </xf>
    <xf numFmtId="181" fontId="0" fillId="2" borderId="1" xfId="54" applyFont="1" applyFill="1" applyBorder="1" applyAlignment="1">
      <alignment horizontal="center" vertical="center"/>
    </xf>
    <xf numFmtId="0" fontId="22" fillId="8" borderId="1" xfId="0" applyFont="1" applyFill="1" applyBorder="1" applyAlignment="1">
      <alignment vertical="center" wrapText="1"/>
    </xf>
    <xf numFmtId="0" fontId="23" fillId="8" borderId="1" xfId="78" applyFill="1" applyBorder="1" applyAlignment="1">
      <alignment vertical="center" wrapText="1"/>
    </xf>
    <xf numFmtId="0" fontId="0" fillId="0" borderId="6" xfId="0" applyFill="1" applyBorder="1" applyAlignment="1">
      <alignment horizontal="center" vertical="center" wrapText="1"/>
    </xf>
    <xf numFmtId="181" fontId="0" fillId="0" borderId="1" xfId="54" applyFont="1" applyFill="1" applyBorder="1" applyAlignment="1">
      <alignment horizontal="center" vertical="center"/>
    </xf>
    <xf numFmtId="0" fontId="0" fillId="0" borderId="1" xfId="0" applyFill="1" applyBorder="1" applyAlignment="1">
      <alignment horizontal="center" vertical="center"/>
    </xf>
    <xf numFmtId="9" fontId="0" fillId="0" borderId="1" xfId="0" applyNumberFormat="1" applyFill="1" applyBorder="1" applyAlignment="1">
      <alignment horizontal="center" vertical="center"/>
    </xf>
    <xf numFmtId="9" fontId="36" fillId="2" borderId="1" xfId="0" applyNumberFormat="1" applyFont="1" applyFill="1" applyBorder="1" applyAlignment="1">
      <alignment horizontal="center" vertical="center"/>
    </xf>
    <xf numFmtId="0" fontId="36" fillId="2" borderId="1" xfId="0" applyFont="1" applyFill="1" applyBorder="1" applyAlignment="1">
      <alignment horizontal="center" vertical="center"/>
    </xf>
    <xf numFmtId="0" fontId="24" fillId="2" borderId="1" xfId="0" applyNumberFormat="1" applyFont="1" applyFill="1" applyBorder="1" applyAlignment="1">
      <alignment horizontal="center" vertical="center" wrapText="1"/>
    </xf>
    <xf numFmtId="180" fontId="22" fillId="2" borderId="1" xfId="0" applyNumberFormat="1" applyFont="1" applyFill="1" applyBorder="1" applyAlignment="1">
      <alignment horizontal="center" vertical="center"/>
    </xf>
    <xf numFmtId="164" fontId="15" fillId="2" borderId="2" xfId="46" applyNumberFormat="1" applyFont="1" applyFill="1" applyBorder="1" applyAlignment="1">
      <alignment horizontal="left" vertical="center" wrapText="1"/>
    </xf>
    <xf numFmtId="0" fontId="15" fillId="0" borderId="2" xfId="55" applyNumberFormat="1" applyFont="1" applyBorder="1" applyAlignment="1">
      <alignment horizontal="left" vertical="center" wrapText="1"/>
    </xf>
    <xf numFmtId="180" fontId="22" fillId="2" borderId="1" xfId="0" applyNumberFormat="1" applyFont="1" applyFill="1" applyBorder="1" applyAlignment="1">
      <alignment horizontal="center" vertical="center" wrapText="1"/>
    </xf>
    <xf numFmtId="0" fontId="18" fillId="0" borderId="1" xfId="0" applyFont="1" applyFill="1" applyBorder="1" applyAlignment="1">
      <alignment horizontal="center" vertical="center" wrapText="1"/>
    </xf>
    <xf numFmtId="180" fontId="15" fillId="2" borderId="1" xfId="55" applyNumberFormat="1" applyFont="1" applyFill="1" applyBorder="1" applyAlignment="1">
      <alignment horizontal="center" vertical="center" wrapText="1"/>
    </xf>
    <xf numFmtId="0" fontId="18" fillId="2" borderId="1" xfId="0" applyFont="1" applyFill="1" applyBorder="1" applyAlignment="1">
      <alignment horizontal="center" vertical="center" wrapText="1"/>
    </xf>
    <xf numFmtId="0" fontId="15" fillId="2" borderId="1" xfId="44" applyNumberFormat="1" applyFont="1" applyFill="1" applyBorder="1" applyAlignment="1">
      <alignment horizontal="center" vertical="center" wrapText="1"/>
    </xf>
    <xf numFmtId="0" fontId="18" fillId="2" borderId="1" xfId="0" applyFont="1" applyFill="1" applyBorder="1" applyAlignment="1">
      <alignment horizontal="center" vertical="center"/>
    </xf>
    <xf numFmtId="0" fontId="15" fillId="2" borderId="2" xfId="44" applyNumberFormat="1" applyFont="1" applyFill="1" applyBorder="1" applyAlignment="1">
      <alignment vertical="center" wrapText="1"/>
    </xf>
    <xf numFmtId="14" fontId="15" fillId="2" borderId="2" xfId="1" applyNumberFormat="1" applyFont="1" applyFill="1" applyBorder="1" applyAlignment="1">
      <alignment horizontal="center" vertical="center" wrapText="1"/>
    </xf>
    <xf numFmtId="0" fontId="15" fillId="2" borderId="2" xfId="44" applyNumberFormat="1" applyFont="1" applyFill="1" applyBorder="1" applyAlignment="1">
      <alignment horizontal="center" vertical="center" wrapText="1"/>
    </xf>
    <xf numFmtId="0" fontId="15" fillId="2" borderId="1" xfId="1" applyNumberFormat="1" applyFont="1" applyFill="1" applyBorder="1" applyAlignment="1">
      <alignment vertical="center" wrapText="1"/>
    </xf>
    <xf numFmtId="14" fontId="15" fillId="12" borderId="1" xfId="0" applyNumberFormat="1" applyFont="1" applyFill="1" applyBorder="1" applyAlignment="1">
      <alignment horizontal="center" vertical="center" wrapText="1"/>
    </xf>
    <xf numFmtId="0" fontId="0" fillId="2" borderId="1" xfId="0" applyFill="1" applyBorder="1" applyAlignment="1">
      <alignment vertical="center" wrapText="1"/>
    </xf>
    <xf numFmtId="0" fontId="55" fillId="2" borderId="1" xfId="0" applyFont="1" applyFill="1" applyBorder="1" applyAlignment="1">
      <alignment horizontal="center" vertical="center" wrapText="1"/>
    </xf>
    <xf numFmtId="14" fontId="15" fillId="2" borderId="2" xfId="44" applyNumberFormat="1" applyFont="1" applyFill="1" applyBorder="1" applyAlignment="1">
      <alignment horizontal="center" vertical="center" wrapText="1"/>
    </xf>
    <xf numFmtId="0" fontId="55" fillId="2" borderId="1" xfId="0" applyFont="1" applyFill="1" applyBorder="1" applyAlignment="1">
      <alignment vertical="center" wrapText="1"/>
    </xf>
    <xf numFmtId="164" fontId="55" fillId="2" borderId="1" xfId="0" applyNumberFormat="1" applyFont="1" applyFill="1" applyBorder="1" applyAlignment="1">
      <alignment vertical="center" wrapText="1"/>
    </xf>
    <xf numFmtId="188" fontId="15" fillId="2" borderId="2" xfId="1" applyNumberFormat="1" applyFont="1" applyFill="1" applyBorder="1" applyAlignment="1">
      <alignment vertical="center" wrapText="1"/>
    </xf>
    <xf numFmtId="9" fontId="15" fillId="2" borderId="2" xfId="44" applyFont="1" applyFill="1" applyBorder="1" applyAlignment="1">
      <alignment horizontal="center" vertical="center" wrapText="1"/>
    </xf>
    <xf numFmtId="1" fontId="15" fillId="2" borderId="2" xfId="44" applyNumberFormat="1" applyFont="1" applyFill="1" applyBorder="1" applyAlignment="1">
      <alignment horizontal="center" vertical="center" wrapText="1"/>
    </xf>
    <xf numFmtId="1" fontId="15" fillId="2" borderId="2" xfId="44" applyNumberFormat="1" applyFont="1" applyFill="1" applyBorder="1" applyAlignment="1">
      <alignment horizontal="left" vertical="center" wrapText="1"/>
    </xf>
    <xf numFmtId="0" fontId="15" fillId="0" borderId="2" xfId="44" applyNumberFormat="1" applyFont="1" applyBorder="1" applyAlignment="1">
      <alignment horizontal="center" vertical="center" wrapText="1"/>
    </xf>
    <xf numFmtId="14" fontId="15" fillId="0" borderId="2" xfId="44" applyNumberFormat="1" applyFont="1" applyBorder="1" applyAlignment="1">
      <alignment horizontal="center" vertical="center" wrapText="1"/>
    </xf>
    <xf numFmtId="0" fontId="15" fillId="0" borderId="2" xfId="44" applyNumberFormat="1" applyFont="1" applyBorder="1" applyAlignment="1">
      <alignment vertical="center" wrapText="1"/>
    </xf>
    <xf numFmtId="0" fontId="15" fillId="0" borderId="2" xfId="1" applyNumberFormat="1" applyFont="1" applyBorder="1" applyAlignment="1">
      <alignment horizontal="center" vertical="center" wrapText="1"/>
    </xf>
    <xf numFmtId="0" fontId="15" fillId="2" borderId="2" xfId="1" applyFont="1" applyFill="1" applyBorder="1" applyAlignment="1">
      <alignment horizontal="center" vertical="center" wrapText="1"/>
    </xf>
    <xf numFmtId="0" fontId="15" fillId="2" borderId="2" xfId="44" applyNumberFormat="1" applyFont="1" applyFill="1" applyBorder="1" applyAlignment="1">
      <alignment horizontal="left" vertical="top" wrapText="1"/>
    </xf>
    <xf numFmtId="0" fontId="15" fillId="2" borderId="2" xfId="44" applyNumberFormat="1" applyFont="1" applyFill="1" applyBorder="1" applyAlignment="1">
      <alignment horizontal="justify" vertical="top" wrapText="1"/>
    </xf>
    <xf numFmtId="0" fontId="15" fillId="0" borderId="2" xfId="1" applyFont="1" applyBorder="1" applyAlignment="1">
      <alignment horizontal="center" vertical="center" wrapText="1"/>
    </xf>
    <xf numFmtId="0" fontId="15" fillId="0" borderId="2" xfId="44" applyNumberFormat="1" applyFont="1" applyBorder="1" applyAlignment="1">
      <alignment horizontal="justify" vertical="top" wrapText="1"/>
    </xf>
    <xf numFmtId="0" fontId="15" fillId="0" borderId="1" xfId="44" applyNumberFormat="1" applyFont="1" applyBorder="1" applyAlignment="1">
      <alignment vertical="center" wrapText="1"/>
    </xf>
    <xf numFmtId="0" fontId="15" fillId="2" borderId="2" xfId="1" applyFont="1" applyFill="1" applyBorder="1" applyAlignment="1">
      <alignment horizontal="left" vertical="center" wrapText="1"/>
    </xf>
    <xf numFmtId="0" fontId="15" fillId="2" borderId="2" xfId="1" applyNumberFormat="1" applyFont="1" applyFill="1" applyBorder="1" applyAlignment="1">
      <alignment horizontal="center" vertical="center" wrapText="1"/>
    </xf>
    <xf numFmtId="0" fontId="15" fillId="0" borderId="2" xfId="1" applyNumberFormat="1" applyFont="1" applyBorder="1" applyAlignment="1">
      <alignment vertical="center" wrapText="1"/>
    </xf>
    <xf numFmtId="0" fontId="23" fillId="2" borderId="28" xfId="78" applyFill="1" applyBorder="1" applyAlignment="1">
      <alignment vertical="center" wrapText="1"/>
    </xf>
    <xf numFmtId="186" fontId="15" fillId="2" borderId="2" xfId="44" applyNumberFormat="1" applyFont="1" applyFill="1" applyBorder="1" applyAlignment="1">
      <alignment horizontal="center" vertical="center" wrapText="1"/>
    </xf>
    <xf numFmtId="164" fontId="15" fillId="2" borderId="2" xfId="46" applyNumberFormat="1" applyFont="1" applyFill="1" applyBorder="1" applyAlignment="1">
      <alignment horizontal="center" vertical="center" wrapText="1"/>
    </xf>
    <xf numFmtId="185" fontId="15" fillId="2" borderId="2" xfId="1" applyNumberFormat="1" applyFont="1" applyFill="1" applyBorder="1" applyAlignment="1">
      <alignment horizontal="center" vertical="center" wrapText="1"/>
    </xf>
    <xf numFmtId="164" fontId="15" fillId="2" borderId="2" xfId="55" applyNumberFormat="1" applyFont="1" applyFill="1" applyBorder="1" applyAlignment="1">
      <alignment horizontal="center" vertical="center" wrapText="1"/>
    </xf>
    <xf numFmtId="164" fontId="15" fillId="0" borderId="2" xfId="55" applyNumberFormat="1" applyFont="1" applyFill="1" applyBorder="1" applyAlignment="1">
      <alignment horizontal="left" vertical="center" wrapText="1"/>
    </xf>
    <xf numFmtId="0" fontId="15" fillId="0" borderId="2" xfId="0" applyFont="1" applyBorder="1" applyAlignment="1">
      <alignment horizontal="justify" vertical="top" wrapText="1"/>
    </xf>
    <xf numFmtId="0" fontId="15" fillId="2" borderId="2" xfId="44" applyNumberFormat="1" applyFont="1" applyFill="1" applyBorder="1" applyAlignment="1">
      <alignment horizontal="justify" vertical="center" wrapText="1"/>
    </xf>
    <xf numFmtId="0" fontId="15" fillId="0" borderId="2" xfId="0" applyFont="1" applyBorder="1" applyAlignment="1">
      <alignment horizontal="center" vertical="center" wrapText="1"/>
    </xf>
    <xf numFmtId="10" fontId="28" fillId="2" borderId="1" xfId="0" applyNumberFormat="1" applyFont="1" applyFill="1" applyBorder="1" applyAlignment="1">
      <alignment horizontal="left" vertical="center" wrapText="1"/>
    </xf>
    <xf numFmtId="14" fontId="27" fillId="2" borderId="1" xfId="0" applyNumberFormat="1" applyFont="1" applyFill="1" applyBorder="1" applyAlignment="1">
      <alignment horizontal="center" vertical="center" wrapText="1"/>
    </xf>
    <xf numFmtId="0" fontId="27" fillId="2" borderId="1" xfId="0" applyFont="1" applyFill="1" applyBorder="1" applyAlignment="1">
      <alignment horizontal="left" vertical="center" wrapText="1"/>
    </xf>
    <xf numFmtId="0" fontId="34" fillId="2" borderId="2" xfId="44" applyNumberFormat="1" applyFont="1" applyFill="1" applyBorder="1" applyAlignment="1">
      <alignment horizontal="left" vertical="center" wrapText="1"/>
    </xf>
    <xf numFmtId="0" fontId="28" fillId="2" borderId="1" xfId="96" applyFont="1" applyFill="1" applyBorder="1" applyAlignment="1">
      <alignment horizontal="left" vertical="center" wrapText="1"/>
    </xf>
    <xf numFmtId="14" fontId="28" fillId="2" borderId="1" xfId="96" applyNumberFormat="1" applyFont="1" applyFill="1" applyBorder="1" applyAlignment="1">
      <alignment horizontal="center" vertical="center" wrapText="1"/>
    </xf>
    <xf numFmtId="0" fontId="28" fillId="2" borderId="1" xfId="96" applyFont="1" applyFill="1" applyBorder="1" applyAlignment="1">
      <alignment horizontal="justify" vertical="center" wrapText="1"/>
    </xf>
    <xf numFmtId="0" fontId="28" fillId="2" borderId="2" xfId="96" applyNumberFormat="1" applyFont="1" applyFill="1" applyBorder="1" applyAlignment="1">
      <alignment vertical="center" wrapText="1"/>
    </xf>
    <xf numFmtId="185" fontId="34" fillId="2" borderId="1" xfId="0" applyNumberFormat="1" applyFont="1" applyFill="1" applyBorder="1" applyAlignment="1">
      <alignment horizontal="center" vertical="center" wrapText="1"/>
    </xf>
    <xf numFmtId="185" fontId="34" fillId="2" borderId="2" xfId="44" applyNumberFormat="1" applyFont="1" applyFill="1" applyBorder="1" applyAlignment="1">
      <alignment horizontal="center" vertical="center" wrapText="1"/>
    </xf>
    <xf numFmtId="14" fontId="27" fillId="2" borderId="27" xfId="0" applyNumberFormat="1" applyFont="1" applyFill="1" applyBorder="1" applyAlignment="1">
      <alignment horizontal="center" vertical="center" wrapText="1"/>
    </xf>
    <xf numFmtId="0" fontId="27" fillId="2" borderId="26" xfId="0" applyFont="1" applyFill="1" applyBorder="1" applyAlignment="1">
      <alignment horizontal="left" vertical="center" wrapText="1"/>
    </xf>
    <xf numFmtId="0" fontId="34" fillId="2" borderId="1" xfId="44" applyNumberFormat="1" applyFont="1" applyFill="1" applyBorder="1" applyAlignment="1">
      <alignment horizontal="left" vertical="center" wrapText="1"/>
    </xf>
    <xf numFmtId="0" fontId="28" fillId="2" borderId="2" xfId="96" applyNumberFormat="1" applyFont="1" applyFill="1" applyBorder="1" applyAlignment="1">
      <alignment horizontal="center" vertical="center" wrapText="1"/>
    </xf>
    <xf numFmtId="0" fontId="28" fillId="2" borderId="1" xfId="96" applyNumberFormat="1" applyFont="1" applyFill="1" applyBorder="1" applyAlignment="1">
      <alignment vertical="center" wrapText="1"/>
    </xf>
    <xf numFmtId="0" fontId="34" fillId="2" borderId="1" xfId="0" applyFont="1" applyFill="1" applyBorder="1" applyAlignment="1">
      <alignment horizontal="left" vertical="center" wrapText="1"/>
    </xf>
    <xf numFmtId="14" fontId="34" fillId="2" borderId="1" xfId="0" applyNumberFormat="1" applyFont="1" applyFill="1" applyBorder="1" applyAlignment="1">
      <alignment horizontal="center" vertical="center" wrapText="1"/>
    </xf>
    <xf numFmtId="0" fontId="34" fillId="2" borderId="1" xfId="44" applyNumberFormat="1" applyFont="1" applyFill="1" applyBorder="1" applyAlignment="1">
      <alignment vertical="center" wrapText="1"/>
    </xf>
    <xf numFmtId="0" fontId="34" fillId="2" borderId="2" xfId="96" applyNumberFormat="1" applyFont="1" applyFill="1" applyBorder="1" applyAlignment="1">
      <alignment vertical="center" wrapText="1"/>
    </xf>
    <xf numFmtId="6" fontId="34" fillId="2" borderId="1" xfId="0" applyNumberFormat="1" applyFont="1" applyFill="1" applyBorder="1" applyAlignment="1">
      <alignment horizontal="center" vertical="center"/>
    </xf>
    <xf numFmtId="0" fontId="34" fillId="2" borderId="2" xfId="44" applyNumberFormat="1" applyFont="1" applyFill="1" applyBorder="1" applyAlignment="1">
      <alignment horizontal="center" vertical="center" wrapText="1"/>
    </xf>
    <xf numFmtId="0" fontId="34" fillId="2" borderId="1" xfId="0" applyFont="1" applyFill="1" applyBorder="1" applyAlignment="1">
      <alignment horizontal="left" vertical="top" wrapText="1"/>
    </xf>
    <xf numFmtId="0" fontId="27" fillId="2" borderId="1" xfId="0" applyFont="1" applyFill="1" applyBorder="1" applyAlignment="1">
      <alignment horizontal="left" vertical="top" wrapText="1"/>
    </xf>
    <xf numFmtId="0" fontId="28" fillId="2" borderId="1" xfId="0" applyFont="1" applyFill="1" applyBorder="1" applyAlignment="1">
      <alignment vertical="top" wrapText="1"/>
    </xf>
    <xf numFmtId="6" fontId="27" fillId="2" borderId="26" xfId="0" applyNumberFormat="1" applyFont="1" applyFill="1" applyBorder="1" applyAlignment="1">
      <alignment horizontal="center" vertical="center"/>
    </xf>
    <xf numFmtId="0" fontId="13" fillId="2" borderId="1" xfId="1" applyFont="1" applyFill="1" applyBorder="1" applyAlignment="1">
      <alignment horizontal="center" vertical="center" wrapText="1"/>
    </xf>
    <xf numFmtId="9" fontId="18" fillId="0" borderId="1" xfId="0" applyNumberFormat="1" applyFont="1" applyFill="1" applyBorder="1" applyAlignment="1">
      <alignment horizontal="center" vertical="center"/>
    </xf>
    <xf numFmtId="0" fontId="15" fillId="0" borderId="1" xfId="44" applyNumberFormat="1" applyFont="1" applyBorder="1" applyAlignment="1">
      <alignment horizontal="left" vertical="center" wrapText="1"/>
    </xf>
    <xf numFmtId="0" fontId="15" fillId="0" borderId="1" xfId="1" applyNumberFormat="1" applyFont="1" applyBorder="1" applyAlignment="1">
      <alignment vertical="center" wrapText="1"/>
    </xf>
    <xf numFmtId="0" fontId="18" fillId="0" borderId="1" xfId="47" applyFont="1" applyFill="1" applyBorder="1" applyAlignment="1">
      <alignment horizontal="left" vertical="center" wrapText="1"/>
    </xf>
    <xf numFmtId="0" fontId="18" fillId="0" borderId="1" xfId="47" applyFont="1" applyFill="1" applyBorder="1" applyAlignment="1">
      <alignment vertical="center" wrapText="1"/>
    </xf>
    <xf numFmtId="41" fontId="18" fillId="0" borderId="1" xfId="52" applyFont="1" applyFill="1" applyBorder="1" applyAlignment="1">
      <alignment vertical="center" wrapText="1"/>
    </xf>
    <xf numFmtId="9" fontId="18" fillId="0" borderId="1" xfId="0" applyNumberFormat="1" applyFont="1" applyBorder="1" applyAlignment="1">
      <alignment horizontal="center" vertical="center"/>
    </xf>
    <xf numFmtId="0" fontId="15" fillId="0" borderId="1" xfId="1" applyNumberFormat="1" applyFont="1" applyBorder="1" applyAlignment="1">
      <alignment horizontal="left" vertical="center" wrapText="1"/>
    </xf>
    <xf numFmtId="14" fontId="22" fillId="6" borderId="1" xfId="0" applyNumberFormat="1" applyFont="1" applyFill="1" applyBorder="1" applyAlignment="1">
      <alignment horizontal="center" vertical="center" wrapText="1"/>
    </xf>
    <xf numFmtId="0" fontId="61" fillId="0" borderId="33" xfId="0" applyFont="1" applyBorder="1" applyAlignment="1">
      <alignment vertical="center" wrapText="1"/>
    </xf>
    <xf numFmtId="0" fontId="62" fillId="0" borderId="33" xfId="0" applyFont="1" applyBorder="1" applyAlignment="1">
      <alignment vertical="center" wrapText="1"/>
    </xf>
    <xf numFmtId="3" fontId="22" fillId="12" borderId="1" xfId="52" applyNumberFormat="1" applyFont="1" applyFill="1" applyBorder="1" applyAlignment="1">
      <alignment horizontal="center" vertical="center" wrapText="1"/>
    </xf>
    <xf numFmtId="6" fontId="24" fillId="2" borderId="1" xfId="0" applyNumberFormat="1" applyFont="1" applyFill="1" applyBorder="1" applyAlignment="1">
      <alignment horizontal="center" vertical="center" wrapText="1"/>
    </xf>
    <xf numFmtId="0" fontId="15" fillId="0" borderId="2" xfId="44" applyNumberFormat="1" applyFont="1" applyBorder="1" applyAlignment="1">
      <alignment horizontal="justify" vertical="justify" wrapText="1"/>
    </xf>
    <xf numFmtId="0" fontId="34" fillId="0" borderId="1" xfId="0" applyFont="1" applyFill="1" applyBorder="1" applyAlignment="1">
      <alignment horizontal="justify" vertical="justify" wrapText="1"/>
    </xf>
    <xf numFmtId="0" fontId="34" fillId="0" borderId="1" xfId="0" applyFont="1" applyFill="1" applyBorder="1" applyAlignment="1">
      <alignment horizontal="center" vertical="top" wrapText="1"/>
    </xf>
    <xf numFmtId="6" fontId="18" fillId="0" borderId="1" xfId="0" applyNumberFormat="1" applyFont="1" applyBorder="1" applyAlignment="1">
      <alignment horizontal="center" vertical="center"/>
    </xf>
    <xf numFmtId="186" fontId="34" fillId="0" borderId="1" xfId="1" applyNumberFormat="1" applyFont="1" applyFill="1" applyBorder="1" applyAlignment="1">
      <alignment horizontal="center" vertical="center" wrapText="1"/>
    </xf>
    <xf numFmtId="0" fontId="15" fillId="0" borderId="2" xfId="1" applyNumberFormat="1" applyFont="1" applyBorder="1" applyAlignment="1">
      <alignment horizontal="justify" vertical="justify" wrapText="1"/>
    </xf>
    <xf numFmtId="6" fontId="15" fillId="0" borderId="1" xfId="1" applyNumberFormat="1" applyFont="1" applyBorder="1" applyAlignment="1">
      <alignment horizontal="center" vertical="center" wrapText="1"/>
    </xf>
    <xf numFmtId="0" fontId="52" fillId="0" borderId="1" xfId="0" applyFont="1" applyBorder="1" applyAlignment="1">
      <alignment vertical="top" wrapText="1"/>
    </xf>
    <xf numFmtId="0" fontId="27" fillId="0" borderId="1" xfId="0" applyFont="1" applyBorder="1" applyAlignment="1">
      <alignment horizontal="justify" vertical="center"/>
    </xf>
    <xf numFmtId="0" fontId="27" fillId="0" borderId="1" xfId="0" applyFont="1" applyBorder="1" applyAlignment="1">
      <alignment horizontal="left" vertical="center" wrapText="1"/>
    </xf>
    <xf numFmtId="0" fontId="15" fillId="0" borderId="1" xfId="1" applyNumberFormat="1" applyFont="1" applyFill="1" applyBorder="1" applyAlignment="1">
      <alignment horizontal="center" vertical="center" wrapText="1"/>
    </xf>
    <xf numFmtId="14" fontId="15" fillId="0" borderId="1" xfId="0" applyNumberFormat="1" applyFont="1" applyFill="1" applyBorder="1" applyAlignment="1">
      <alignment horizontal="center" vertical="center" wrapText="1"/>
    </xf>
    <xf numFmtId="0" fontId="15" fillId="0" borderId="2" xfId="44" applyNumberFormat="1" applyFont="1" applyFill="1" applyBorder="1" applyAlignment="1">
      <alignment vertical="center" wrapText="1"/>
    </xf>
    <xf numFmtId="0" fontId="18" fillId="0" borderId="1" xfId="0" applyFont="1" applyFill="1" applyBorder="1" applyAlignment="1">
      <alignment horizontal="center" vertical="center"/>
    </xf>
    <xf numFmtId="14" fontId="15" fillId="0" borderId="2" xfId="1" applyNumberFormat="1" applyFont="1" applyFill="1" applyBorder="1" applyAlignment="1">
      <alignment horizontal="center" vertical="center" wrapText="1"/>
    </xf>
    <xf numFmtId="14" fontId="18" fillId="0" borderId="1" xfId="0" applyNumberFormat="1" applyFont="1" applyFill="1" applyBorder="1" applyAlignment="1">
      <alignment horizontal="center" vertical="center" wrapText="1"/>
    </xf>
    <xf numFmtId="0" fontId="18" fillId="0" borderId="1" xfId="0" applyFont="1" applyFill="1" applyBorder="1" applyAlignment="1">
      <alignment vertical="center" wrapText="1"/>
    </xf>
    <xf numFmtId="0" fontId="15" fillId="0" borderId="2" xfId="1" applyFont="1" applyFill="1" applyBorder="1" applyAlignment="1">
      <alignment vertical="center" wrapText="1"/>
    </xf>
    <xf numFmtId="0" fontId="15" fillId="0" borderId="2" xfId="1" applyFont="1" applyFill="1" applyBorder="1" applyAlignment="1">
      <alignment horizontal="center" vertical="center" wrapText="1"/>
    </xf>
    <xf numFmtId="0" fontId="28" fillId="0" borderId="1" xfId="0" applyFont="1" applyFill="1" applyBorder="1" applyAlignment="1">
      <alignment horizontal="left" vertical="top" wrapText="1"/>
    </xf>
    <xf numFmtId="0" fontId="28" fillId="0" borderId="1" xfId="0" applyFont="1" applyFill="1" applyBorder="1" applyAlignment="1">
      <alignment horizontal="left" vertical="center" wrapText="1"/>
    </xf>
    <xf numFmtId="14" fontId="15" fillId="2" borderId="1" xfId="44" applyNumberFormat="1" applyFont="1" applyFill="1" applyBorder="1" applyAlignment="1">
      <alignment vertical="center" wrapText="1"/>
    </xf>
    <xf numFmtId="0" fontId="15" fillId="2" borderId="2" xfId="1" applyNumberFormat="1" applyFont="1" applyFill="1" applyBorder="1" applyAlignment="1">
      <alignment vertical="center" wrapText="1"/>
    </xf>
    <xf numFmtId="0" fontId="15" fillId="2" borderId="2" xfId="1" applyNumberFormat="1" applyFont="1" applyFill="1" applyBorder="1" applyAlignment="1">
      <alignment horizontal="left" vertical="center" wrapText="1"/>
    </xf>
    <xf numFmtId="0" fontId="18" fillId="2" borderId="1" xfId="0" applyFont="1" applyFill="1" applyBorder="1" applyAlignment="1">
      <alignment horizontal="justify" vertical="center" wrapText="1"/>
    </xf>
    <xf numFmtId="0" fontId="15" fillId="2" borderId="1" xfId="0" applyFont="1" applyFill="1" applyBorder="1" applyAlignment="1">
      <alignment horizontal="justify" vertical="center" wrapText="1"/>
    </xf>
    <xf numFmtId="193" fontId="15" fillId="2" borderId="2" xfId="1" applyNumberFormat="1" applyFont="1" applyFill="1" applyBorder="1" applyAlignment="1">
      <alignment vertical="center" wrapText="1"/>
    </xf>
    <xf numFmtId="182" fontId="15" fillId="2" borderId="35" xfId="1" applyNumberFormat="1" applyFont="1" applyFill="1" applyBorder="1" applyAlignment="1">
      <alignment vertical="center" wrapText="1"/>
    </xf>
    <xf numFmtId="182" fontId="15" fillId="2" borderId="35" xfId="1" applyNumberFormat="1" applyFont="1" applyFill="1" applyBorder="1" applyAlignment="1">
      <alignment horizontal="center" vertical="center" wrapText="1"/>
    </xf>
    <xf numFmtId="182" fontId="15" fillId="2" borderId="2" xfId="1" applyNumberFormat="1" applyFont="1" applyFill="1" applyBorder="1" applyAlignment="1">
      <alignment vertical="center" wrapText="1"/>
    </xf>
    <xf numFmtId="192" fontId="18" fillId="2" borderId="1" xfId="0" applyNumberFormat="1" applyFont="1" applyFill="1" applyBorder="1" applyAlignment="1">
      <alignment horizontal="center" vertical="center" wrapText="1"/>
    </xf>
    <xf numFmtId="183" fontId="15" fillId="2" borderId="1" xfId="95" applyNumberFormat="1" applyFont="1" applyFill="1" applyBorder="1" applyAlignment="1">
      <alignment horizontal="center" vertical="center" wrapText="1"/>
    </xf>
    <xf numFmtId="0" fontId="18" fillId="2" borderId="45" xfId="0" applyFont="1" applyFill="1" applyBorder="1" applyAlignment="1">
      <alignment horizontal="center" vertical="center" wrapText="1"/>
    </xf>
    <xf numFmtId="9" fontId="55" fillId="2" borderId="1" xfId="0" applyNumberFormat="1" applyFont="1" applyFill="1" applyBorder="1" applyAlignment="1">
      <alignment horizontal="center" vertical="center" wrapText="1"/>
    </xf>
    <xf numFmtId="0" fontId="15" fillId="0" borderId="2" xfId="44" applyNumberFormat="1" applyFont="1" applyFill="1" applyBorder="1" applyAlignment="1">
      <alignment horizontal="center" vertical="center" wrapText="1"/>
    </xf>
    <xf numFmtId="14" fontId="15" fillId="0" borderId="2" xfId="0" applyNumberFormat="1" applyFont="1" applyFill="1" applyBorder="1" applyAlignment="1">
      <alignment horizontal="center" vertical="center" wrapText="1"/>
    </xf>
    <xf numFmtId="0" fontId="15" fillId="0" borderId="1" xfId="1" applyNumberFormat="1" applyFont="1" applyFill="1" applyBorder="1" applyAlignment="1">
      <alignment vertical="center" wrapText="1"/>
    </xf>
    <xf numFmtId="14" fontId="15" fillId="0" borderId="19" xfId="0" applyNumberFormat="1" applyFont="1" applyBorder="1" applyAlignment="1">
      <alignment horizontal="center" vertical="center" wrapText="1"/>
    </xf>
    <xf numFmtId="0" fontId="27" fillId="0" borderId="0" xfId="0" applyFont="1" applyAlignment="1">
      <alignment horizontal="justify" wrapText="1"/>
    </xf>
    <xf numFmtId="0" fontId="15" fillId="0" borderId="2" xfId="0" applyFont="1" applyBorder="1" applyAlignment="1">
      <alignment vertical="center" wrapText="1"/>
    </xf>
    <xf numFmtId="0" fontId="18" fillId="0" borderId="1" xfId="0" applyFont="1" applyFill="1" applyBorder="1" applyAlignment="1">
      <alignment horizontal="left" vertical="center" wrapText="1"/>
    </xf>
    <xf numFmtId="0" fontId="15" fillId="0" borderId="1" xfId="44" applyNumberFormat="1" applyFont="1" applyFill="1" applyBorder="1" applyAlignment="1">
      <alignment vertical="center" wrapText="1"/>
    </xf>
    <xf numFmtId="9" fontId="15" fillId="0" borderId="43" xfId="44" applyFont="1" applyFill="1" applyBorder="1" applyAlignment="1">
      <alignment horizontal="center" vertical="center" wrapText="1"/>
    </xf>
    <xf numFmtId="14" fontId="15" fillId="0" borderId="43" xfId="44" applyNumberFormat="1" applyFont="1" applyFill="1" applyBorder="1" applyAlignment="1">
      <alignment horizontal="center" vertical="center" wrapText="1"/>
    </xf>
    <xf numFmtId="0" fontId="15" fillId="0" borderId="43" xfId="44" applyNumberFormat="1" applyFont="1" applyFill="1" applyBorder="1" applyAlignment="1">
      <alignment vertical="center" wrapText="1"/>
    </xf>
    <xf numFmtId="180" fontId="22" fillId="0" borderId="1" xfId="0" applyNumberFormat="1" applyFont="1" applyFill="1" applyBorder="1" applyAlignment="1">
      <alignment horizontal="center" vertical="center"/>
    </xf>
    <xf numFmtId="180" fontId="22" fillId="0" borderId="1" xfId="0" applyNumberFormat="1" applyFont="1" applyFill="1" applyBorder="1" applyAlignment="1">
      <alignment horizontal="center" vertical="center" wrapText="1"/>
    </xf>
    <xf numFmtId="180" fontId="24" fillId="0" borderId="1" xfId="0" applyNumberFormat="1" applyFont="1" applyFill="1" applyBorder="1" applyAlignment="1">
      <alignment horizontal="center" vertical="center" wrapText="1"/>
    </xf>
    <xf numFmtId="180" fontId="15" fillId="0" borderId="2" xfId="44" applyNumberFormat="1" applyFont="1" applyFill="1" applyBorder="1" applyAlignment="1">
      <alignment horizontal="center" vertical="center" wrapText="1"/>
    </xf>
    <xf numFmtId="180" fontId="0" fillId="0" borderId="1" xfId="0" applyNumberFormat="1" applyFill="1" applyBorder="1" applyAlignment="1">
      <alignment horizontal="center" vertical="center" wrapText="1"/>
    </xf>
    <xf numFmtId="180" fontId="15" fillId="0" borderId="2" xfId="1" applyNumberFormat="1" applyFont="1" applyFill="1" applyBorder="1" applyAlignment="1">
      <alignment horizontal="center" vertical="center" wrapText="1"/>
    </xf>
    <xf numFmtId="0" fontId="15" fillId="0" borderId="2" xfId="1" applyNumberFormat="1" applyFont="1" applyFill="1" applyBorder="1" applyAlignment="1">
      <alignment horizontal="center" vertical="center" wrapText="1"/>
    </xf>
    <xf numFmtId="180" fontId="1" fillId="0" borderId="40" xfId="43" applyNumberFormat="1" applyFill="1" applyBorder="1" applyAlignment="1">
      <alignment horizontal="center" vertical="center"/>
    </xf>
    <xf numFmtId="180" fontId="0" fillId="0" borderId="41" xfId="0" applyNumberFormat="1" applyFill="1" applyBorder="1" applyAlignment="1">
      <alignment horizontal="center" vertical="center"/>
    </xf>
    <xf numFmtId="180" fontId="15" fillId="0" borderId="1" xfId="0" applyNumberFormat="1" applyFont="1" applyFill="1" applyBorder="1" applyAlignment="1">
      <alignment horizontal="center" vertical="center" wrapText="1"/>
    </xf>
    <xf numFmtId="180" fontId="15" fillId="0" borderId="1" xfId="1" applyNumberFormat="1" applyFont="1" applyFill="1" applyBorder="1" applyAlignment="1">
      <alignment horizontal="center" vertical="center" wrapText="1"/>
    </xf>
    <xf numFmtId="180" fontId="3" fillId="0" borderId="41" xfId="51" applyNumberFormat="1" applyFill="1" applyBorder="1" applyAlignment="1">
      <alignment horizontal="center" vertical="center"/>
    </xf>
    <xf numFmtId="180" fontId="18" fillId="0" borderId="1" xfId="0" applyNumberFormat="1" applyFont="1" applyFill="1" applyBorder="1" applyAlignment="1">
      <alignment horizontal="center" vertical="center"/>
    </xf>
    <xf numFmtId="180" fontId="24" fillId="0" borderId="1" xfId="51" applyNumberFormat="1" applyFont="1" applyFill="1" applyBorder="1" applyAlignment="1">
      <alignment horizontal="center" vertical="center"/>
    </xf>
    <xf numFmtId="180" fontId="22" fillId="10" borderId="1" xfId="0" applyNumberFormat="1" applyFont="1" applyFill="1" applyBorder="1" applyAlignment="1">
      <alignment horizontal="center" vertical="center"/>
    </xf>
    <xf numFmtId="180" fontId="22" fillId="10" borderId="12" xfId="0" applyNumberFormat="1" applyFont="1" applyFill="1" applyBorder="1" applyAlignment="1">
      <alignment horizontal="center" vertical="center" wrapText="1"/>
    </xf>
    <xf numFmtId="180" fontId="22" fillId="10" borderId="12" xfId="0" applyNumberFormat="1" applyFont="1" applyFill="1" applyBorder="1" applyAlignment="1">
      <alignment horizontal="center" vertical="center"/>
    </xf>
    <xf numFmtId="10" fontId="18" fillId="0" borderId="1" xfId="0" applyNumberFormat="1" applyFont="1" applyFill="1" applyBorder="1" applyAlignment="1">
      <alignment horizontal="center" vertical="center"/>
    </xf>
    <xf numFmtId="14" fontId="18" fillId="0" borderId="1" xfId="0" applyNumberFormat="1" applyFont="1" applyFill="1" applyBorder="1" applyAlignment="1">
      <alignment horizontal="center" vertical="center"/>
    </xf>
    <xf numFmtId="0" fontId="18" fillId="0" borderId="1" xfId="0" applyFont="1" applyFill="1" applyBorder="1" applyAlignment="1">
      <alignment wrapText="1"/>
    </xf>
    <xf numFmtId="0" fontId="18" fillId="0" borderId="0" xfId="0" applyFont="1" applyFill="1" applyAlignment="1">
      <alignment horizontal="center" vertical="center" wrapText="1"/>
    </xf>
    <xf numFmtId="180" fontId="15" fillId="0" borderId="1" xfId="0" applyNumberFormat="1" applyFont="1" applyFill="1" applyBorder="1" applyAlignment="1">
      <alignment horizontal="center" vertical="center"/>
    </xf>
    <xf numFmtId="187" fontId="18" fillId="0" borderId="1" xfId="0" applyNumberFormat="1" applyFont="1" applyFill="1" applyBorder="1" applyAlignment="1">
      <alignment horizontal="center" vertical="center"/>
    </xf>
    <xf numFmtId="0" fontId="15" fillId="0" borderId="2" xfId="44" applyNumberFormat="1" applyFont="1" applyBorder="1" applyAlignment="1">
      <alignment horizontal="left" vertical="top" wrapText="1"/>
    </xf>
    <xf numFmtId="0" fontId="15" fillId="0" borderId="2" xfId="1" applyNumberFormat="1" applyFont="1" applyBorder="1" applyAlignment="1">
      <alignment horizontal="left" vertical="top" wrapText="1"/>
    </xf>
    <xf numFmtId="1" fontId="53" fillId="0" borderId="12" xfId="0" applyNumberFormat="1" applyFont="1" applyFill="1" applyBorder="1" applyAlignment="1">
      <alignment horizontal="left" vertical="top" wrapText="1"/>
    </xf>
    <xf numFmtId="1" fontId="24" fillId="0" borderId="1" xfId="0" applyNumberFormat="1" applyFont="1" applyFill="1" applyBorder="1" applyAlignment="1">
      <alignment horizontal="left" vertical="top" wrapText="1"/>
    </xf>
    <xf numFmtId="0" fontId="15" fillId="0" borderId="1" xfId="44" applyNumberFormat="1" applyFont="1" applyFill="1" applyBorder="1" applyAlignment="1">
      <alignment horizontal="center" vertical="center" wrapText="1"/>
    </xf>
    <xf numFmtId="0" fontId="15" fillId="0" borderId="2" xfId="0" applyFont="1" applyFill="1" applyBorder="1" applyAlignment="1">
      <alignment horizontal="center" vertical="center" wrapText="1"/>
    </xf>
    <xf numFmtId="14" fontId="15" fillId="0" borderId="19" xfId="0" applyNumberFormat="1" applyFont="1" applyFill="1" applyBorder="1" applyAlignment="1">
      <alignment horizontal="center" vertical="center" wrapText="1"/>
    </xf>
    <xf numFmtId="0" fontId="15" fillId="0" borderId="12" xfId="0" applyFont="1" applyFill="1" applyBorder="1" applyAlignment="1">
      <alignment vertical="center" wrapText="1"/>
    </xf>
    <xf numFmtId="0" fontId="15" fillId="0" borderId="19" xfId="0" applyFont="1" applyFill="1" applyBorder="1" applyAlignment="1">
      <alignment horizontal="center" vertical="center" wrapText="1"/>
    </xf>
    <xf numFmtId="10" fontId="1" fillId="0" borderId="1" xfId="44" applyNumberFormat="1" applyFont="1" applyFill="1" applyBorder="1" applyAlignment="1">
      <alignment horizontal="center" vertical="center" wrapText="1"/>
    </xf>
    <xf numFmtId="14" fontId="1" fillId="0" borderId="1" xfId="44" applyNumberFormat="1" applyFont="1" applyFill="1" applyBorder="1" applyAlignment="1">
      <alignment horizontal="center" vertical="center" wrapText="1"/>
    </xf>
    <xf numFmtId="0" fontId="1" fillId="0" borderId="1" xfId="44" applyNumberFormat="1" applyFont="1" applyFill="1" applyBorder="1" applyAlignment="1">
      <alignment vertical="center" wrapText="1"/>
    </xf>
    <xf numFmtId="10" fontId="54" fillId="0" borderId="1" xfId="0" applyNumberFormat="1" applyFont="1" applyFill="1" applyBorder="1" applyAlignment="1">
      <alignment horizontal="center" vertical="center"/>
    </xf>
    <xf numFmtId="14" fontId="1" fillId="0" borderId="1" xfId="44" applyNumberFormat="1" applyFont="1" applyFill="1" applyBorder="1" applyAlignment="1">
      <alignment horizontal="left" vertical="center" wrapText="1"/>
    </xf>
    <xf numFmtId="0" fontId="54" fillId="0" borderId="1" xfId="0" applyFont="1" applyFill="1" applyBorder="1" applyAlignment="1">
      <alignment vertical="center" wrapText="1"/>
    </xf>
    <xf numFmtId="9" fontId="54" fillId="0" borderId="1" xfId="0" applyNumberFormat="1" applyFont="1" applyFill="1" applyBorder="1" applyAlignment="1">
      <alignment horizontal="center" vertical="center" wrapText="1"/>
    </xf>
    <xf numFmtId="0" fontId="1" fillId="0" borderId="1" xfId="44" applyNumberFormat="1" applyFont="1" applyFill="1" applyBorder="1" applyAlignment="1">
      <alignment horizontal="center" vertical="center" wrapText="1"/>
    </xf>
    <xf numFmtId="9" fontId="1" fillId="0" borderId="1" xfId="26" applyNumberFormat="1" applyFont="1" applyFill="1" applyBorder="1" applyAlignment="1">
      <alignment horizontal="center" vertical="center"/>
    </xf>
    <xf numFmtId="10" fontId="54" fillId="0" borderId="1" xfId="0" applyNumberFormat="1" applyFont="1" applyFill="1" applyBorder="1" applyAlignment="1">
      <alignment horizontal="center" vertical="center" wrapText="1"/>
    </xf>
    <xf numFmtId="10" fontId="54" fillId="0" borderId="1" xfId="0" applyNumberFormat="1" applyFont="1" applyFill="1" applyBorder="1" applyAlignment="1">
      <alignment horizontal="left" wrapText="1"/>
    </xf>
    <xf numFmtId="179" fontId="44" fillId="0" borderId="1" xfId="44" applyNumberFormat="1" applyFont="1" applyFill="1" applyBorder="1" applyAlignment="1">
      <alignment horizontal="center" vertical="center" wrapText="1"/>
    </xf>
    <xf numFmtId="14" fontId="44" fillId="0" borderId="1" xfId="0" applyNumberFormat="1" applyFont="1" applyFill="1" applyBorder="1" applyAlignment="1">
      <alignment horizontal="center" vertical="center" wrapText="1"/>
    </xf>
    <xf numFmtId="0" fontId="44" fillId="0" borderId="1" xfId="0" applyFont="1" applyFill="1" applyBorder="1" applyAlignment="1">
      <alignment horizontal="left" vertical="center" wrapText="1"/>
    </xf>
    <xf numFmtId="9" fontId="44" fillId="0" borderId="1" xfId="0" applyNumberFormat="1" applyFont="1" applyFill="1" applyBorder="1" applyAlignment="1">
      <alignment horizontal="center" vertical="center" wrapText="1"/>
    </xf>
    <xf numFmtId="0" fontId="44" fillId="0" borderId="1" xfId="0" applyFont="1" applyFill="1" applyBorder="1" applyAlignment="1">
      <alignment horizontal="center" vertical="center" wrapText="1"/>
    </xf>
    <xf numFmtId="0" fontId="40" fillId="0" borderId="1" xfId="0" applyFont="1" applyFill="1" applyBorder="1" applyAlignment="1">
      <alignment horizontal="center" vertical="center" wrapText="1"/>
    </xf>
    <xf numFmtId="0" fontId="40" fillId="0" borderId="1" xfId="0" applyFont="1" applyFill="1" applyBorder="1" applyAlignment="1">
      <alignment vertical="center" wrapText="1"/>
    </xf>
    <xf numFmtId="189" fontId="44" fillId="0" borderId="1" xfId="79" applyNumberFormat="1" applyFont="1" applyFill="1" applyBorder="1" applyAlignment="1">
      <alignment vertical="center" wrapText="1"/>
    </xf>
    <xf numFmtId="165" fontId="44" fillId="0" borderId="1" xfId="95" applyFont="1" applyFill="1" applyBorder="1" applyAlignment="1">
      <alignment vertical="center" wrapText="1"/>
    </xf>
    <xf numFmtId="0" fontId="44" fillId="0" borderId="1" xfId="0" applyFont="1" applyFill="1" applyBorder="1" applyAlignment="1">
      <alignment horizontal="left" vertical="top" wrapText="1"/>
    </xf>
    <xf numFmtId="194" fontId="44" fillId="0" borderId="1" xfId="79" applyNumberFormat="1" applyFont="1" applyFill="1" applyBorder="1" applyAlignment="1">
      <alignment horizontal="center" vertical="center" wrapText="1"/>
    </xf>
    <xf numFmtId="189" fontId="44" fillId="0" borderId="1" xfId="79" applyNumberFormat="1" applyFont="1" applyFill="1" applyBorder="1" applyAlignment="1">
      <alignment horizontal="center" vertical="center" wrapText="1"/>
    </xf>
    <xf numFmtId="190" fontId="44" fillId="0" borderId="1" xfId="79" applyNumberFormat="1" applyFont="1" applyFill="1" applyBorder="1" applyAlignment="1">
      <alignment horizontal="center" vertical="center" wrapText="1"/>
    </xf>
    <xf numFmtId="14" fontId="15" fillId="13" borderId="25" xfId="25" applyNumberFormat="1" applyFont="1" applyFill="1" applyBorder="1" applyAlignment="1" applyProtection="1">
      <alignment vertical="center" wrapText="1"/>
    </xf>
    <xf numFmtId="10" fontId="15" fillId="13" borderId="25" xfId="25" applyNumberFormat="1" applyFont="1" applyFill="1" applyBorder="1" applyAlignment="1" applyProtection="1">
      <alignment vertical="center" wrapText="1"/>
    </xf>
    <xf numFmtId="0" fontId="34" fillId="0" borderId="1" xfId="0" applyFont="1" applyFill="1" applyBorder="1" applyAlignment="1">
      <alignment horizontal="left" vertical="center" wrapText="1"/>
    </xf>
    <xf numFmtId="10" fontId="15" fillId="0" borderId="1" xfId="44" applyNumberFormat="1" applyFont="1" applyFill="1" applyBorder="1" applyAlignment="1">
      <alignment vertical="center" wrapText="1"/>
    </xf>
    <xf numFmtId="14" fontId="15" fillId="0" borderId="1" xfId="1" applyNumberFormat="1" applyFont="1" applyFill="1" applyBorder="1" applyAlignment="1">
      <alignment horizontal="center" vertical="center" wrapText="1"/>
    </xf>
    <xf numFmtId="0" fontId="15" fillId="0" borderId="1" xfId="1" applyNumberFormat="1" applyFont="1" applyFill="1" applyBorder="1" applyAlignment="1">
      <alignment horizontal="left" vertical="center" wrapText="1"/>
    </xf>
    <xf numFmtId="180" fontId="34" fillId="0" borderId="1" xfId="0" applyNumberFormat="1" applyFont="1" applyFill="1" applyBorder="1" applyAlignment="1">
      <alignment horizontal="center" vertical="center" wrapText="1"/>
    </xf>
    <xf numFmtId="0" fontId="15" fillId="0" borderId="1" xfId="1" applyFont="1" applyFill="1" applyBorder="1" applyAlignment="1">
      <alignment horizontal="center" vertical="center" wrapText="1"/>
    </xf>
    <xf numFmtId="14" fontId="15" fillId="0" borderId="2" xfId="44" applyNumberFormat="1" applyFont="1" applyBorder="1" applyAlignment="1">
      <alignment horizontal="center" vertical="top" wrapText="1"/>
    </xf>
    <xf numFmtId="0" fontId="68" fillId="0" borderId="1" xfId="0" applyFont="1" applyBorder="1" applyAlignment="1">
      <alignment vertical="top" wrapText="1"/>
    </xf>
    <xf numFmtId="0" fontId="15" fillId="0" borderId="2" xfId="44" applyNumberFormat="1" applyFont="1" applyBorder="1" applyAlignment="1">
      <alignment vertical="top" wrapText="1"/>
    </xf>
    <xf numFmtId="0" fontId="68" fillId="0" borderId="1" xfId="0" applyFont="1" applyBorder="1" applyAlignment="1">
      <alignment horizontal="center" vertical="top"/>
    </xf>
    <xf numFmtId="0" fontId="68" fillId="0" borderId="0" xfId="0" applyFont="1" applyAlignment="1">
      <alignment horizontal="center" vertical="top" wrapText="1"/>
    </xf>
    <xf numFmtId="0" fontId="68" fillId="0" borderId="1" xfId="0" applyFont="1" applyBorder="1" applyAlignment="1">
      <alignment horizontal="center" vertical="center"/>
    </xf>
    <xf numFmtId="0" fontId="68" fillId="0" borderId="0" xfId="0" applyFont="1" applyAlignment="1">
      <alignment horizontal="center" vertical="center" wrapText="1"/>
    </xf>
    <xf numFmtId="0" fontId="13" fillId="4" borderId="1" xfId="1" applyFont="1" applyFill="1" applyBorder="1" applyAlignment="1">
      <alignment horizontal="center" vertical="center" wrapText="1"/>
    </xf>
    <xf numFmtId="0" fontId="13" fillId="4" borderId="12" xfId="1" applyFont="1" applyFill="1" applyBorder="1" applyAlignment="1">
      <alignment horizontal="center" vertical="center" wrapText="1"/>
    </xf>
    <xf numFmtId="0" fontId="15" fillId="2" borderId="1" xfId="1" applyFont="1" applyFill="1" applyBorder="1" applyAlignment="1">
      <alignment horizontal="left" vertical="center" wrapText="1"/>
    </xf>
    <xf numFmtId="14" fontId="15" fillId="2" borderId="2" xfId="1" applyNumberFormat="1" applyFont="1" applyFill="1" applyBorder="1" applyAlignment="1">
      <alignment vertical="center" wrapText="1"/>
    </xf>
    <xf numFmtId="180" fontId="1" fillId="2" borderId="40" xfId="43" applyNumberFormat="1" applyFill="1" applyBorder="1" applyAlignment="1">
      <alignment horizontal="center" vertical="center"/>
    </xf>
    <xf numFmtId="180" fontId="15" fillId="2" borderId="2" xfId="1" applyNumberFormat="1" applyFont="1" applyFill="1" applyBorder="1" applyAlignment="1">
      <alignment horizontal="center" vertical="center" wrapText="1"/>
    </xf>
    <xf numFmtId="0" fontId="22" fillId="2" borderId="42" xfId="0" applyFont="1" applyFill="1" applyBorder="1" applyAlignment="1">
      <alignment horizontal="center" vertical="center" wrapText="1"/>
    </xf>
    <xf numFmtId="14" fontId="22" fillId="2" borderId="42" xfId="0" applyNumberFormat="1" applyFont="1" applyFill="1" applyBorder="1" applyAlignment="1">
      <alignment horizontal="center" vertical="center" wrapText="1"/>
    </xf>
    <xf numFmtId="0" fontId="18" fillId="2" borderId="42" xfId="0" applyFont="1" applyFill="1" applyBorder="1" applyAlignment="1">
      <alignment vertical="center" wrapText="1"/>
    </xf>
    <xf numFmtId="3" fontId="22" fillId="2" borderId="42" xfId="0" applyNumberFormat="1" applyFont="1" applyFill="1" applyBorder="1" applyAlignment="1">
      <alignment horizontal="center" vertical="center" wrapText="1"/>
    </xf>
    <xf numFmtId="0" fontId="15" fillId="2" borderId="42" xfId="44" applyNumberFormat="1" applyFont="1" applyFill="1" applyBorder="1" applyAlignment="1">
      <alignment vertical="center" wrapText="1"/>
    </xf>
    <xf numFmtId="14" fontId="22" fillId="2" borderId="1" xfId="0" applyNumberFormat="1" applyFont="1" applyFill="1" applyBorder="1" applyAlignment="1">
      <alignment horizontal="center" vertical="center" wrapText="1"/>
    </xf>
    <xf numFmtId="0" fontId="15" fillId="2" borderId="1" xfId="44" applyNumberFormat="1" applyFont="1" applyFill="1" applyBorder="1" applyAlignment="1">
      <alignment vertical="center" wrapText="1"/>
    </xf>
    <xf numFmtId="3" fontId="22" fillId="2" borderId="1" xfId="0" applyNumberFormat="1" applyFont="1" applyFill="1" applyBorder="1" applyAlignment="1">
      <alignment horizontal="center" vertical="center" wrapText="1"/>
    </xf>
    <xf numFmtId="0" fontId="15" fillId="2" borderId="43" xfId="1" applyFont="1" applyFill="1" applyBorder="1" applyAlignment="1">
      <alignment horizontal="center" vertical="center" wrapText="1"/>
    </xf>
    <xf numFmtId="0" fontId="18" fillId="2" borderId="43" xfId="0" applyFont="1" applyFill="1" applyBorder="1" applyAlignment="1">
      <alignment vertical="center" wrapText="1"/>
    </xf>
    <xf numFmtId="0" fontId="15" fillId="2" borderId="43" xfId="1" applyFont="1" applyFill="1" applyBorder="1" applyAlignment="1">
      <alignment vertical="center" wrapText="1"/>
    </xf>
    <xf numFmtId="3" fontId="22" fillId="2" borderId="43" xfId="0" applyNumberFormat="1" applyFont="1" applyFill="1" applyBorder="1" applyAlignment="1">
      <alignment horizontal="center" vertical="center" wrapText="1"/>
    </xf>
    <xf numFmtId="0" fontId="15" fillId="2" borderId="43" xfId="44" applyNumberFormat="1" applyFont="1" applyFill="1" applyBorder="1" applyAlignment="1">
      <alignment vertical="center" wrapText="1"/>
    </xf>
    <xf numFmtId="9" fontId="15" fillId="2" borderId="43" xfId="44" applyFont="1" applyFill="1" applyBorder="1" applyAlignment="1">
      <alignment horizontal="center" vertical="center" wrapText="1"/>
    </xf>
    <xf numFmtId="14" fontId="15" fillId="2" borderId="43" xfId="44" applyNumberFormat="1" applyFont="1" applyFill="1" applyBorder="1" applyAlignment="1">
      <alignment horizontal="center" vertical="center" wrapText="1"/>
    </xf>
    <xf numFmtId="9" fontId="22" fillId="2" borderId="1" xfId="44" applyFont="1" applyFill="1" applyBorder="1" applyAlignment="1">
      <alignment horizontal="center" vertical="center" wrapText="1"/>
    </xf>
    <xf numFmtId="9" fontId="24" fillId="2" borderId="1" xfId="44" applyFont="1" applyFill="1" applyBorder="1" applyAlignment="1">
      <alignment horizontal="center" vertical="center" wrapText="1"/>
    </xf>
    <xf numFmtId="14" fontId="15" fillId="2" borderId="25" xfId="25" applyNumberFormat="1" applyFont="1" applyFill="1" applyBorder="1" applyAlignment="1" applyProtection="1">
      <alignment vertical="center" wrapText="1"/>
    </xf>
    <xf numFmtId="10" fontId="15" fillId="2" borderId="25" xfId="25" applyNumberFormat="1" applyFont="1" applyFill="1" applyBorder="1" applyAlignment="1" applyProtection="1">
      <alignment vertical="center" wrapText="1"/>
    </xf>
    <xf numFmtId="191" fontId="15" fillId="2" borderId="27" xfId="1" applyNumberFormat="1" applyFont="1" applyFill="1" applyBorder="1" applyAlignment="1">
      <alignment horizontal="center" vertical="center" wrapText="1"/>
    </xf>
    <xf numFmtId="3" fontId="15" fillId="2" borderId="1" xfId="44" applyNumberFormat="1" applyFont="1" applyFill="1" applyBorder="1" applyAlignment="1">
      <alignment horizontal="center" vertical="center" wrapText="1"/>
    </xf>
    <xf numFmtId="191" fontId="15" fillId="2" borderId="1" xfId="44" applyNumberFormat="1" applyFont="1" applyFill="1" applyBorder="1" applyAlignment="1">
      <alignment horizontal="center" vertical="center" wrapText="1"/>
    </xf>
    <xf numFmtId="0" fontId="15" fillId="2" borderId="2" xfId="0" applyFont="1" applyFill="1" applyBorder="1" applyAlignment="1">
      <alignment horizontal="left" vertical="center" wrapText="1"/>
    </xf>
    <xf numFmtId="164" fontId="15" fillId="2" borderId="2" xfId="44" applyNumberFormat="1" applyFont="1" applyFill="1" applyBorder="1" applyAlignment="1">
      <alignment horizontal="center" vertical="center" wrapText="1"/>
    </xf>
    <xf numFmtId="1" fontId="15" fillId="2" borderId="2" xfId="1" applyNumberFormat="1" applyFont="1" applyFill="1" applyBorder="1" applyAlignment="1">
      <alignment horizontal="left" vertical="center" wrapText="1"/>
    </xf>
    <xf numFmtId="41" fontId="15" fillId="2" borderId="2" xfId="52" applyFont="1" applyFill="1" applyBorder="1" applyAlignment="1">
      <alignment horizontal="center" vertical="center" wrapText="1"/>
    </xf>
    <xf numFmtId="3" fontId="15" fillId="2" borderId="2" xfId="44" applyNumberFormat="1" applyFont="1" applyFill="1" applyBorder="1" applyAlignment="1">
      <alignment horizontal="center" vertical="center" wrapText="1"/>
    </xf>
    <xf numFmtId="1" fontId="15" fillId="2" borderId="2" xfId="1" applyNumberFormat="1" applyFont="1" applyFill="1" applyBorder="1" applyAlignment="1">
      <alignment horizontal="center" vertical="center" wrapText="1"/>
    </xf>
    <xf numFmtId="0" fontId="15" fillId="15" borderId="2" xfId="44" applyNumberFormat="1" applyFont="1" applyFill="1" applyBorder="1" applyAlignment="1">
      <alignment horizontal="center" vertical="center" wrapText="1"/>
    </xf>
    <xf numFmtId="14" fontId="15" fillId="15" borderId="2" xfId="1" applyNumberFormat="1" applyFont="1" applyFill="1" applyBorder="1" applyAlignment="1">
      <alignment vertical="center" wrapText="1"/>
    </xf>
    <xf numFmtId="0" fontId="41" fillId="15" borderId="1" xfId="0" applyFont="1" applyFill="1" applyBorder="1" applyAlignment="1">
      <alignment vertical="center" wrapText="1"/>
    </xf>
    <xf numFmtId="0" fontId="15" fillId="15" borderId="2" xfId="1" applyFont="1" applyFill="1" applyBorder="1" applyAlignment="1">
      <alignment vertical="center" wrapText="1"/>
    </xf>
    <xf numFmtId="180" fontId="15" fillId="2" borderId="1" xfId="0" applyNumberFormat="1" applyFont="1" applyFill="1" applyBorder="1" applyAlignment="1">
      <alignment horizontal="center" vertical="center" wrapText="1"/>
    </xf>
    <xf numFmtId="195" fontId="15" fillId="15" borderId="2" xfId="46" applyNumberFormat="1" applyFont="1" applyFill="1" applyBorder="1" applyAlignment="1">
      <alignment horizontal="center" vertical="center" wrapText="1"/>
    </xf>
    <xf numFmtId="14" fontId="15" fillId="0" borderId="25" xfId="1" applyNumberFormat="1" applyFont="1" applyFill="1" applyBorder="1" applyAlignment="1">
      <alignment horizontal="center" vertical="center" wrapText="1"/>
    </xf>
    <xf numFmtId="0" fontId="15" fillId="0" borderId="29" xfId="0" applyFont="1" applyFill="1" applyBorder="1" applyAlignment="1">
      <alignment vertical="center" wrapText="1"/>
    </xf>
    <xf numFmtId="0" fontId="15" fillId="0" borderId="29" xfId="0" applyFont="1" applyFill="1" applyBorder="1" applyAlignment="1">
      <alignment horizontal="left" vertical="center" wrapText="1"/>
    </xf>
    <xf numFmtId="196" fontId="15" fillId="0" borderId="29" xfId="0" applyNumberFormat="1" applyFont="1" applyFill="1" applyBorder="1" applyAlignment="1">
      <alignment horizontal="center" vertical="center" wrapText="1"/>
    </xf>
    <xf numFmtId="0" fontId="15" fillId="0" borderId="25" xfId="0" applyFont="1" applyFill="1" applyBorder="1" applyAlignment="1">
      <alignment vertical="center" wrapText="1"/>
    </xf>
    <xf numFmtId="0" fontId="15" fillId="0" borderId="25" xfId="1" applyNumberFormat="1" applyFont="1" applyFill="1" applyBorder="1" applyAlignment="1">
      <alignment vertical="center" wrapText="1"/>
    </xf>
    <xf numFmtId="3" fontId="15" fillId="17" borderId="25" xfId="0" applyNumberFormat="1" applyFont="1" applyFill="1" applyBorder="1" applyAlignment="1">
      <alignment vertical="center" wrapText="1"/>
    </xf>
    <xf numFmtId="0" fontId="15" fillId="17" borderId="29" xfId="0" applyFont="1" applyFill="1" applyBorder="1" applyAlignment="1">
      <alignment vertical="center" wrapText="1"/>
    </xf>
    <xf numFmtId="186" fontId="15" fillId="0" borderId="2" xfId="46" applyNumberFormat="1" applyFont="1" applyFill="1" applyBorder="1" applyAlignment="1">
      <alignment horizontal="center" vertical="center" wrapText="1"/>
    </xf>
    <xf numFmtId="14" fontId="15" fillId="0" borderId="12" xfId="0" applyNumberFormat="1" applyFont="1" applyFill="1" applyBorder="1" applyAlignment="1">
      <alignment vertical="center" wrapText="1"/>
    </xf>
    <xf numFmtId="0" fontId="15" fillId="0" borderId="38" xfId="0" applyFont="1" applyFill="1" applyBorder="1" applyAlignment="1">
      <alignment vertical="top" wrapText="1"/>
    </xf>
    <xf numFmtId="0" fontId="15" fillId="0" borderId="12" xfId="0" applyFont="1" applyFill="1" applyBorder="1" applyAlignment="1">
      <alignment wrapText="1"/>
    </xf>
    <xf numFmtId="3" fontId="15" fillId="0" borderId="2" xfId="0" applyNumberFormat="1" applyFont="1" applyFill="1" applyBorder="1" applyAlignment="1">
      <alignment vertical="center" wrapText="1"/>
    </xf>
    <xf numFmtId="3" fontId="15" fillId="0" borderId="19" xfId="0" applyNumberFormat="1" applyFont="1" applyFill="1" applyBorder="1" applyAlignment="1">
      <alignment vertical="center" wrapText="1"/>
    </xf>
    <xf numFmtId="14" fontId="15" fillId="0" borderId="25" xfId="0" applyNumberFormat="1" applyFont="1" applyFill="1" applyBorder="1" applyAlignment="1">
      <alignment vertical="center" wrapText="1"/>
    </xf>
    <xf numFmtId="196" fontId="15" fillId="0" borderId="25" xfId="0" applyNumberFormat="1" applyFont="1" applyFill="1" applyBorder="1" applyAlignment="1">
      <alignment vertical="center" wrapText="1"/>
    </xf>
    <xf numFmtId="0" fontId="18" fillId="0" borderId="25" xfId="0" applyFont="1" applyFill="1" applyBorder="1" applyAlignment="1">
      <alignment horizontal="center" vertical="center" wrapText="1"/>
    </xf>
    <xf numFmtId="0" fontId="15" fillId="15" borderId="2" xfId="1" applyNumberFormat="1" applyFont="1" applyFill="1" applyBorder="1" applyAlignment="1">
      <alignment vertical="center" wrapText="1"/>
    </xf>
    <xf numFmtId="0" fontId="0" fillId="0" borderId="1" xfId="0" applyFill="1" applyBorder="1" applyAlignment="1">
      <alignment vertical="center" wrapText="1"/>
    </xf>
    <xf numFmtId="0" fontId="0" fillId="15" borderId="1" xfId="0" applyFill="1" applyBorder="1" applyAlignment="1">
      <alignment vertical="center" wrapText="1"/>
    </xf>
    <xf numFmtId="0" fontId="22" fillId="0" borderId="1" xfId="0" applyFont="1" applyFill="1" applyBorder="1" applyAlignment="1">
      <alignment vertical="center" wrapText="1"/>
    </xf>
    <xf numFmtId="0" fontId="23" fillId="0" borderId="1" xfId="78" applyBorder="1" applyAlignment="1">
      <alignment wrapText="1"/>
    </xf>
    <xf numFmtId="14" fontId="22" fillId="0" borderId="29" xfId="0" applyNumberFormat="1" applyFont="1" applyFill="1" applyBorder="1" applyAlignment="1">
      <alignment horizontal="center" vertical="center" wrapText="1"/>
    </xf>
    <xf numFmtId="0" fontId="22" fillId="0" borderId="29" xfId="0" applyFont="1" applyFill="1" applyBorder="1" applyAlignment="1">
      <alignment horizontal="left" vertical="center" wrapText="1"/>
    </xf>
    <xf numFmtId="0" fontId="22" fillId="17" borderId="29" xfId="0" applyFont="1" applyFill="1" applyBorder="1" applyAlignment="1">
      <alignment horizontal="center" vertical="center" wrapText="1"/>
    </xf>
    <xf numFmtId="0" fontId="15" fillId="0" borderId="29" xfId="0" applyFont="1" applyFill="1" applyBorder="1" applyAlignment="1">
      <alignment horizontal="center" vertical="center" wrapText="1"/>
    </xf>
    <xf numFmtId="0" fontId="15" fillId="17" borderId="29" xfId="0" applyFont="1" applyFill="1" applyBorder="1" applyAlignment="1">
      <alignment horizontal="center" vertical="center" wrapText="1"/>
    </xf>
    <xf numFmtId="14" fontId="22" fillId="0" borderId="46" xfId="0" applyNumberFormat="1" applyFont="1" applyFill="1" applyBorder="1" applyAlignment="1">
      <alignment horizontal="center" vertical="center" wrapText="1"/>
    </xf>
    <xf numFmtId="0" fontId="22" fillId="0" borderId="46" xfId="0" applyFont="1" applyFill="1" applyBorder="1" applyAlignment="1">
      <alignment horizontal="left" vertical="center" wrapText="1"/>
    </xf>
    <xf numFmtId="0" fontId="22" fillId="17" borderId="46" xfId="0" applyFont="1" applyFill="1" applyBorder="1" applyAlignment="1">
      <alignment horizontal="center" vertical="center" wrapText="1"/>
    </xf>
    <xf numFmtId="196" fontId="15" fillId="0" borderId="46" xfId="0" applyNumberFormat="1" applyFont="1" applyFill="1" applyBorder="1" applyAlignment="1">
      <alignment horizontal="center" vertical="center" wrapText="1"/>
    </xf>
    <xf numFmtId="0" fontId="15" fillId="0" borderId="46" xfId="0" applyFont="1" applyFill="1" applyBorder="1" applyAlignment="1">
      <alignment horizontal="center" vertical="center" wrapText="1"/>
    </xf>
    <xf numFmtId="0" fontId="15" fillId="17" borderId="46" xfId="0" applyFont="1" applyFill="1" applyBorder="1" applyAlignment="1">
      <alignment horizontal="center" vertical="center" wrapText="1"/>
    </xf>
    <xf numFmtId="0" fontId="0" fillId="15" borderId="1" xfId="0" applyFill="1" applyBorder="1" applyAlignment="1">
      <alignment wrapText="1"/>
    </xf>
    <xf numFmtId="0" fontId="51" fillId="15" borderId="2" xfId="1" applyFont="1" applyFill="1" applyBorder="1" applyAlignment="1">
      <alignment vertical="center" wrapText="1"/>
    </xf>
    <xf numFmtId="0" fontId="22" fillId="17" borderId="46" xfId="0" applyFont="1" applyFill="1" applyBorder="1" applyAlignment="1">
      <alignment horizontal="left" vertical="center" wrapText="1"/>
    </xf>
    <xf numFmtId="10" fontId="15" fillId="2" borderId="1" xfId="44" applyNumberFormat="1" applyFont="1" applyFill="1" applyBorder="1" applyAlignment="1">
      <alignment vertical="center" wrapText="1"/>
    </xf>
    <xf numFmtId="0" fontId="56" fillId="2" borderId="2" xfId="44" applyNumberFormat="1" applyFont="1" applyFill="1" applyBorder="1" applyAlignment="1">
      <alignment horizontal="center" vertical="center" wrapText="1"/>
    </xf>
    <xf numFmtId="0" fontId="13" fillId="18" borderId="1" xfId="1" applyFont="1" applyFill="1" applyBorder="1" applyAlignment="1">
      <alignment horizontal="center" vertical="center" wrapText="1"/>
    </xf>
    <xf numFmtId="0" fontId="24" fillId="2" borderId="35" xfId="0" applyNumberFormat="1" applyFont="1" applyFill="1" applyBorder="1" applyAlignment="1">
      <alignment horizontal="center" vertical="center" wrapText="1"/>
    </xf>
    <xf numFmtId="0" fontId="24" fillId="12" borderId="35" xfId="0" applyFont="1" applyFill="1" applyBorder="1" applyAlignment="1">
      <alignment horizontal="center" vertical="center" wrapText="1"/>
    </xf>
    <xf numFmtId="0" fontId="22" fillId="12" borderId="35" xfId="0" applyFont="1" applyFill="1" applyBorder="1" applyAlignment="1">
      <alignment horizontal="center" vertical="center" wrapText="1"/>
    </xf>
    <xf numFmtId="0" fontId="22" fillId="2" borderId="35" xfId="0" applyFont="1" applyFill="1" applyBorder="1" applyAlignment="1">
      <alignment horizontal="center" vertical="center" wrapText="1"/>
    </xf>
    <xf numFmtId="1" fontId="24" fillId="12" borderId="35" xfId="47" applyNumberFormat="1" applyFont="1" applyFill="1" applyBorder="1" applyAlignment="1">
      <alignment horizontal="center" vertical="center" wrapText="1"/>
    </xf>
    <xf numFmtId="0" fontId="24" fillId="2" borderId="35" xfId="0" applyFont="1" applyFill="1" applyBorder="1" applyAlignment="1">
      <alignment horizontal="center" vertical="center" wrapText="1"/>
    </xf>
    <xf numFmtId="9" fontId="44" fillId="12" borderId="35" xfId="0" applyNumberFormat="1" applyFont="1" applyFill="1" applyBorder="1" applyAlignment="1">
      <alignment horizontal="center" vertical="center" wrapText="1"/>
    </xf>
    <xf numFmtId="41" fontId="22" fillId="2" borderId="35" xfId="50" applyFont="1" applyFill="1" applyBorder="1" applyAlignment="1">
      <alignment horizontal="center" vertical="center" wrapText="1"/>
    </xf>
    <xf numFmtId="0" fontId="15" fillId="12" borderId="35" xfId="0" applyFont="1" applyFill="1" applyBorder="1" applyAlignment="1">
      <alignment horizontal="center" vertical="center" wrapText="1"/>
    </xf>
    <xf numFmtId="3" fontId="1" fillId="12" borderId="35" xfId="0" applyNumberFormat="1" applyFont="1" applyFill="1" applyBorder="1" applyAlignment="1">
      <alignment horizontal="center" vertical="center" wrapText="1"/>
    </xf>
    <xf numFmtId="9" fontId="24" fillId="2" borderId="35" xfId="0" applyNumberFormat="1" applyFont="1" applyFill="1" applyBorder="1" applyAlignment="1">
      <alignment horizontal="center" vertical="center" wrapText="1"/>
    </xf>
    <xf numFmtId="10" fontId="24" fillId="12" borderId="6" xfId="0" applyNumberFormat="1" applyFont="1" applyFill="1" applyBorder="1" applyAlignment="1">
      <alignment horizontal="center" vertical="center" wrapText="1"/>
    </xf>
    <xf numFmtId="0" fontId="15" fillId="8" borderId="31" xfId="0" applyFont="1" applyFill="1" applyBorder="1" applyAlignment="1">
      <alignment horizontal="center" vertical="center" wrapText="1"/>
    </xf>
    <xf numFmtId="14" fontId="15" fillId="8" borderId="31" xfId="0" applyNumberFormat="1" applyFont="1" applyFill="1" applyBorder="1" applyAlignment="1">
      <alignment horizontal="center" vertical="center" wrapText="1"/>
    </xf>
    <xf numFmtId="9" fontId="56" fillId="0" borderId="2" xfId="44" applyFont="1" applyFill="1" applyBorder="1" applyAlignment="1">
      <alignment horizontal="center" vertical="center" wrapText="1"/>
    </xf>
    <xf numFmtId="14" fontId="15" fillId="2" borderId="1" xfId="44" applyNumberFormat="1" applyFont="1" applyFill="1" applyBorder="1" applyAlignment="1">
      <alignment horizontal="center" vertical="center" wrapText="1"/>
    </xf>
    <xf numFmtId="0" fontId="24" fillId="12" borderId="12" xfId="0" applyNumberFormat="1" applyFont="1" applyFill="1" applyBorder="1" applyAlignment="1">
      <alignment horizontal="center" vertical="center" wrapText="1"/>
    </xf>
    <xf numFmtId="0" fontId="24" fillId="2" borderId="12" xfId="0" applyNumberFormat="1" applyFont="1" applyFill="1" applyBorder="1" applyAlignment="1">
      <alignment horizontal="center" vertical="center" wrapText="1"/>
    </xf>
    <xf numFmtId="0" fontId="24" fillId="12" borderId="1" xfId="49" applyFont="1" applyFill="1" applyBorder="1" applyAlignment="1">
      <alignment horizontal="center" vertical="center" wrapText="1"/>
    </xf>
    <xf numFmtId="0" fontId="24" fillId="12" borderId="1" xfId="49" applyNumberFormat="1" applyFont="1" applyFill="1" applyBorder="1" applyAlignment="1">
      <alignment horizontal="center" vertical="center" wrapText="1"/>
    </xf>
    <xf numFmtId="0" fontId="24" fillId="2" borderId="1" xfId="49" applyNumberFormat="1" applyFont="1" applyFill="1" applyBorder="1" applyAlignment="1">
      <alignment horizontal="center" vertical="center" wrapText="1"/>
    </xf>
    <xf numFmtId="9" fontId="24" fillId="2" borderId="1" xfId="49" applyNumberFormat="1" applyFont="1" applyFill="1" applyBorder="1" applyAlignment="1">
      <alignment horizontal="center" vertical="center" wrapText="1"/>
    </xf>
    <xf numFmtId="1" fontId="24" fillId="0" borderId="1" xfId="0" applyNumberFormat="1" applyFont="1" applyFill="1" applyBorder="1" applyAlignment="1">
      <alignment horizontal="center" vertical="center" wrapText="1"/>
    </xf>
    <xf numFmtId="0" fontId="15" fillId="0" borderId="2" xfId="44" applyNumberFormat="1" applyFont="1" applyBorder="1" applyAlignment="1">
      <alignment horizontal="left" vertical="center" wrapText="1"/>
    </xf>
    <xf numFmtId="9" fontId="15" fillId="12" borderId="6" xfId="0" applyNumberFormat="1" applyFont="1" applyFill="1" applyBorder="1" applyAlignment="1">
      <alignment horizontal="center" vertical="center" wrapText="1"/>
    </xf>
    <xf numFmtId="1" fontId="53" fillId="0" borderId="1" xfId="0" applyNumberFormat="1" applyFont="1" applyFill="1" applyBorder="1" applyAlignment="1">
      <alignment horizontal="center" vertical="center" wrapText="1"/>
    </xf>
    <xf numFmtId="1" fontId="53" fillId="0" borderId="12" xfId="0" applyNumberFormat="1" applyFont="1" applyFill="1" applyBorder="1" applyAlignment="1">
      <alignment horizontal="center" vertical="center" wrapText="1"/>
    </xf>
    <xf numFmtId="0" fontId="15" fillId="0" borderId="2" xfId="1" applyNumberFormat="1" applyFont="1" applyBorder="1" applyAlignment="1">
      <alignment horizontal="left" vertical="center" wrapText="1"/>
    </xf>
    <xf numFmtId="179" fontId="15" fillId="7" borderId="1" xfId="26" applyNumberFormat="1" applyFont="1" applyFill="1" applyBorder="1" applyAlignment="1">
      <alignment horizontal="center" vertical="center" wrapText="1"/>
    </xf>
    <xf numFmtId="1" fontId="15" fillId="0" borderId="2" xfId="1" applyNumberFormat="1" applyFont="1" applyFill="1" applyBorder="1" applyAlignment="1">
      <alignment horizontal="center" vertical="center" wrapText="1"/>
    </xf>
    <xf numFmtId="0" fontId="22" fillId="0" borderId="1" xfId="0" applyFont="1" applyFill="1" applyBorder="1" applyAlignment="1">
      <alignment horizontal="left" vertical="top" wrapText="1"/>
    </xf>
    <xf numFmtId="0" fontId="15" fillId="6" borderId="1" xfId="0" applyFont="1" applyFill="1" applyBorder="1" applyAlignment="1">
      <alignment vertical="center" wrapText="1"/>
    </xf>
    <xf numFmtId="0" fontId="15" fillId="7" borderId="1" xfId="0" applyNumberFormat="1" applyFont="1" applyFill="1" applyBorder="1" applyAlignment="1">
      <alignment horizontal="center" vertical="center" wrapText="1"/>
    </xf>
    <xf numFmtId="9" fontId="22" fillId="12" borderId="35" xfId="0" applyNumberFormat="1" applyFont="1" applyFill="1" applyBorder="1" applyAlignment="1">
      <alignment horizontal="center" vertical="center" wrapText="1"/>
    </xf>
    <xf numFmtId="0" fontId="18" fillId="0" borderId="0" xfId="0" applyFont="1" applyAlignment="1">
      <alignment wrapText="1"/>
    </xf>
    <xf numFmtId="9" fontId="22" fillId="2" borderId="35" xfId="0" applyNumberFormat="1" applyFont="1" applyFill="1" applyBorder="1" applyAlignment="1">
      <alignment horizontal="center" vertical="center" wrapText="1"/>
    </xf>
    <xf numFmtId="0" fontId="26" fillId="7" borderId="1" xfId="0" applyFont="1" applyFill="1" applyBorder="1" applyAlignment="1">
      <alignment horizontal="center" vertical="center" wrapText="1"/>
    </xf>
    <xf numFmtId="49" fontId="15" fillId="0" borderId="29" xfId="0" applyNumberFormat="1" applyFont="1" applyFill="1" applyBorder="1" applyAlignment="1">
      <alignment vertical="center" wrapText="1"/>
    </xf>
    <xf numFmtId="0" fontId="24" fillId="0" borderId="35" xfId="0" applyFont="1" applyFill="1" applyBorder="1" applyAlignment="1">
      <alignment horizontal="center" vertical="center" wrapText="1"/>
    </xf>
    <xf numFmtId="179" fontId="0" fillId="0" borderId="1" xfId="26" applyNumberFormat="1" applyFont="1" applyFill="1" applyBorder="1" applyAlignment="1">
      <alignment horizontal="center" vertical="center"/>
    </xf>
    <xf numFmtId="9" fontId="1" fillId="2" borderId="6" xfId="2" applyNumberFormat="1" applyFont="1" applyFill="1" applyBorder="1" applyAlignment="1">
      <alignment horizontal="center" vertical="center"/>
    </xf>
    <xf numFmtId="0" fontId="54" fillId="0" borderId="1" xfId="0" applyFont="1" applyFill="1" applyBorder="1" applyAlignment="1">
      <alignment horizontal="center" vertical="center"/>
    </xf>
    <xf numFmtId="9" fontId="15" fillId="7" borderId="1" xfId="0" applyNumberFormat="1" applyFont="1" applyFill="1" applyBorder="1" applyAlignment="1">
      <alignment horizontal="center" vertical="center"/>
    </xf>
    <xf numFmtId="9" fontId="15" fillId="7" borderId="1" xfId="26" applyFont="1" applyFill="1" applyBorder="1" applyAlignment="1">
      <alignment horizontal="center" vertical="center"/>
    </xf>
    <xf numFmtId="0" fontId="1" fillId="2" borderId="6" xfId="2" applyNumberFormat="1" applyFont="1" applyFill="1" applyBorder="1" applyAlignment="1">
      <alignment horizontal="center" vertical="center"/>
    </xf>
    <xf numFmtId="0" fontId="1" fillId="2" borderId="1" xfId="2" applyFont="1" applyFill="1" applyBorder="1" applyAlignment="1">
      <alignment vertical="center" wrapText="1"/>
    </xf>
    <xf numFmtId="9" fontId="1" fillId="12" borderId="6" xfId="2" applyNumberFormat="1" applyFont="1" applyFill="1" applyBorder="1" applyAlignment="1">
      <alignment horizontal="center" vertical="center"/>
    </xf>
    <xf numFmtId="9" fontId="24" fillId="0" borderId="1" xfId="0" applyNumberFormat="1" applyFont="1" applyFill="1" applyBorder="1" applyAlignment="1">
      <alignment horizontal="center" vertical="center" wrapText="1"/>
    </xf>
    <xf numFmtId="0" fontId="24" fillId="2" borderId="1" xfId="0" applyFont="1" applyFill="1" applyBorder="1" applyAlignment="1">
      <alignment horizontal="center" vertical="center"/>
    </xf>
    <xf numFmtId="9" fontId="45" fillId="12" borderId="35" xfId="0" applyNumberFormat="1" applyFont="1" applyFill="1" applyBorder="1" applyAlignment="1">
      <alignment horizontal="center" vertical="center" wrapText="1"/>
    </xf>
    <xf numFmtId="9" fontId="45" fillId="12" borderId="6" xfId="0" applyNumberFormat="1" applyFont="1" applyFill="1" applyBorder="1" applyAlignment="1">
      <alignment horizontal="center" vertical="center" wrapText="1"/>
    </xf>
    <xf numFmtId="9" fontId="45" fillId="2" borderId="9" xfId="0" applyNumberFormat="1" applyFont="1" applyFill="1" applyBorder="1" applyAlignment="1">
      <alignment horizontal="center" vertical="center" wrapText="1"/>
    </xf>
    <xf numFmtId="0" fontId="24" fillId="2" borderId="9" xfId="0" applyFont="1" applyFill="1" applyBorder="1" applyAlignment="1">
      <alignment horizontal="center" vertical="center" wrapText="1"/>
    </xf>
    <xf numFmtId="9" fontId="22" fillId="0" borderId="1" xfId="26" applyFont="1" applyBorder="1" applyAlignment="1">
      <alignment horizontal="center" vertical="center" wrapText="1"/>
    </xf>
    <xf numFmtId="9" fontId="22" fillId="2" borderId="1" xfId="44" applyFont="1" applyFill="1" applyBorder="1" applyAlignment="1">
      <alignment horizontal="left" vertical="center" wrapText="1"/>
    </xf>
    <xf numFmtId="3" fontId="15" fillId="2" borderId="27" xfId="44" applyNumberFormat="1" applyFont="1" applyFill="1" applyBorder="1" applyAlignment="1">
      <alignment horizontal="center" vertical="center" wrapText="1"/>
    </xf>
    <xf numFmtId="1" fontId="56" fillId="2" borderId="2" xfId="1" applyNumberFormat="1" applyFont="1" applyFill="1" applyBorder="1" applyAlignment="1">
      <alignment horizontal="left" vertical="center" wrapText="1"/>
    </xf>
    <xf numFmtId="10" fontId="34" fillId="0" borderId="1" xfId="0" applyNumberFormat="1" applyFont="1" applyFill="1" applyBorder="1" applyAlignment="1">
      <alignment horizontal="center" vertical="center" wrapText="1"/>
    </xf>
    <xf numFmtId="10" fontId="34" fillId="2" borderId="1" xfId="0" applyNumberFormat="1" applyFont="1" applyFill="1" applyBorder="1" applyAlignment="1">
      <alignment horizontal="center" vertical="center" wrapText="1"/>
    </xf>
    <xf numFmtId="0" fontId="22" fillId="2" borderId="0" xfId="49" applyFont="1" applyFill="1" applyAlignment="1">
      <alignment horizontal="center" vertical="center" wrapText="1"/>
    </xf>
    <xf numFmtId="0" fontId="28" fillId="2" borderId="6" xfId="96" applyFont="1" applyFill="1" applyBorder="1" applyAlignment="1">
      <alignment horizontal="left" vertical="center" wrapText="1"/>
    </xf>
    <xf numFmtId="0" fontId="34" fillId="2" borderId="6" xfId="0" applyFont="1" applyFill="1" applyBorder="1" applyAlignment="1">
      <alignment horizontal="left" vertical="center" wrapText="1"/>
    </xf>
    <xf numFmtId="0" fontId="28" fillId="2" borderId="6" xfId="0" applyFont="1" applyFill="1" applyBorder="1" applyAlignment="1">
      <alignment horizontal="left" vertical="center" wrapText="1"/>
    </xf>
    <xf numFmtId="0" fontId="15" fillId="0" borderId="35" xfId="1" applyFont="1" applyFill="1" applyBorder="1" applyAlignment="1">
      <alignment horizontal="center" vertical="center" wrapText="1"/>
    </xf>
    <xf numFmtId="0" fontId="15" fillId="0" borderId="35" xfId="1" applyNumberFormat="1" applyFont="1" applyFill="1" applyBorder="1" applyAlignment="1">
      <alignment horizontal="center" vertical="center" wrapText="1"/>
    </xf>
    <xf numFmtId="0" fontId="55" fillId="2" borderId="6" xfId="0" applyFont="1" applyFill="1" applyBorder="1" applyAlignment="1">
      <alignment vertical="center" wrapText="1"/>
    </xf>
    <xf numFmtId="0" fontId="15" fillId="2" borderId="6" xfId="1" applyNumberFormat="1" applyFont="1" applyFill="1" applyBorder="1" applyAlignment="1">
      <alignment vertical="center" wrapText="1"/>
    </xf>
    <xf numFmtId="0" fontId="15" fillId="15" borderId="35" xfId="44" applyNumberFormat="1" applyFont="1" applyFill="1" applyBorder="1" applyAlignment="1">
      <alignment vertical="center" wrapText="1"/>
    </xf>
    <xf numFmtId="0" fontId="22" fillId="16" borderId="28" xfId="0" applyFont="1" applyFill="1" applyBorder="1" applyAlignment="1">
      <alignment horizontal="justify" vertical="center" wrapText="1"/>
    </xf>
    <xf numFmtId="0" fontId="15" fillId="0" borderId="37" xfId="0" applyFont="1" applyFill="1" applyBorder="1" applyAlignment="1">
      <alignment vertical="center" wrapText="1"/>
    </xf>
    <xf numFmtId="0" fontId="15" fillId="0" borderId="28" xfId="1" applyNumberFormat="1" applyFont="1" applyFill="1" applyBorder="1" applyAlignment="1">
      <alignment vertical="center" wrapText="1"/>
    </xf>
    <xf numFmtId="0" fontId="15" fillId="15" borderId="35" xfId="1" applyFont="1" applyFill="1" applyBorder="1" applyAlignment="1">
      <alignment vertical="center" wrapText="1"/>
    </xf>
    <xf numFmtId="0" fontId="15" fillId="0" borderId="28" xfId="25" applyNumberFormat="1" applyFont="1" applyFill="1" applyBorder="1" applyAlignment="1" applyProtection="1">
      <alignment vertical="center" wrapText="1"/>
    </xf>
    <xf numFmtId="0" fontId="15" fillId="0" borderId="28" xfId="0" applyFont="1" applyFill="1" applyBorder="1" applyAlignment="1">
      <alignment vertical="center" wrapText="1"/>
    </xf>
    <xf numFmtId="0" fontId="18" fillId="0" borderId="28" xfId="0" applyFont="1" applyFill="1" applyBorder="1" applyAlignment="1">
      <alignment horizontal="center" vertical="center" wrapText="1"/>
    </xf>
    <xf numFmtId="0" fontId="15" fillId="15" borderId="35" xfId="1" applyNumberFormat="1" applyFont="1" applyFill="1" applyBorder="1" applyAlignment="1">
      <alignment vertical="center" wrapText="1"/>
    </xf>
    <xf numFmtId="0" fontId="15" fillId="15" borderId="35" xfId="1" applyNumberFormat="1" applyFont="1" applyFill="1" applyBorder="1" applyAlignment="1">
      <alignment horizontal="center" vertical="center" wrapText="1"/>
    </xf>
    <xf numFmtId="0" fontId="15" fillId="17" borderId="37" xfId="0" applyFont="1" applyFill="1" applyBorder="1" applyAlignment="1">
      <alignment horizontal="center" vertical="center" wrapText="1"/>
    </xf>
    <xf numFmtId="0" fontId="15" fillId="17" borderId="34" xfId="0" applyFont="1" applyFill="1" applyBorder="1" applyAlignment="1">
      <alignment horizontal="center" vertical="center" wrapText="1"/>
    </xf>
    <xf numFmtId="0" fontId="34" fillId="0" borderId="6" xfId="0" applyFont="1" applyFill="1" applyBorder="1" applyAlignment="1">
      <alignment horizontal="center" vertical="top" wrapText="1"/>
    </xf>
    <xf numFmtId="0" fontId="34" fillId="0" borderId="6" xfId="0" applyFont="1" applyFill="1" applyBorder="1" applyAlignment="1">
      <alignment horizontal="center" vertical="center" wrapText="1"/>
    </xf>
    <xf numFmtId="0" fontId="15" fillId="17" borderId="34" xfId="0" applyFont="1" applyFill="1" applyBorder="1" applyAlignment="1">
      <alignment horizontal="left" vertical="top" wrapText="1"/>
    </xf>
    <xf numFmtId="0" fontId="15" fillId="0" borderId="35" xfId="44" applyNumberFormat="1" applyFont="1" applyBorder="1" applyAlignment="1">
      <alignment horizontal="center" vertical="top" wrapText="1"/>
    </xf>
    <xf numFmtId="0" fontId="68" fillId="0" borderId="6" xfId="0" applyFont="1" applyBorder="1" applyAlignment="1">
      <alignment horizontal="center" vertical="center"/>
    </xf>
    <xf numFmtId="0" fontId="15" fillId="0" borderId="35" xfId="44" applyNumberFormat="1" applyFont="1" applyBorder="1" applyAlignment="1">
      <alignment horizontal="center" vertical="center" wrapText="1"/>
    </xf>
    <xf numFmtId="0" fontId="18" fillId="0" borderId="6" xfId="0" applyFont="1" applyFill="1" applyBorder="1" applyAlignment="1">
      <alignment horizontal="center" vertical="center" wrapText="1"/>
    </xf>
    <xf numFmtId="0" fontId="15" fillId="0" borderId="6" xfId="44" applyNumberFormat="1" applyFont="1" applyBorder="1" applyAlignment="1">
      <alignment vertical="center" wrapText="1"/>
    </xf>
    <xf numFmtId="0" fontId="18" fillId="0" borderId="6" xfId="47" applyFont="1" applyFill="1" applyBorder="1" applyAlignment="1">
      <alignment vertical="center" wrapText="1"/>
    </xf>
    <xf numFmtId="0" fontId="15" fillId="0" borderId="6" xfId="1" applyNumberFormat="1" applyFont="1" applyFill="1" applyBorder="1" applyAlignment="1">
      <alignment horizontal="center" vertical="center" wrapText="1"/>
    </xf>
    <xf numFmtId="0" fontId="49" fillId="2" borderId="1" xfId="48" applyFont="1" applyFill="1" applyBorder="1" applyAlignment="1">
      <alignment horizontal="center" vertical="center" wrapText="1"/>
    </xf>
    <xf numFmtId="0" fontId="50" fillId="2" borderId="1" xfId="48" applyFont="1" applyFill="1" applyBorder="1" applyAlignment="1">
      <alignment horizontal="center" vertical="center" wrapText="1"/>
    </xf>
    <xf numFmtId="0" fontId="23" fillId="2" borderId="1" xfId="78" applyFill="1" applyBorder="1" applyAlignment="1">
      <alignment vertical="center" wrapText="1"/>
    </xf>
    <xf numFmtId="0" fontId="15" fillId="8" borderId="1" xfId="0" applyFont="1" applyFill="1" applyBorder="1" applyAlignment="1">
      <alignment vertical="center" wrapText="1"/>
    </xf>
    <xf numFmtId="0" fontId="22" fillId="11" borderId="1" xfId="0" applyFont="1" applyFill="1" applyBorder="1" applyAlignment="1">
      <alignment vertical="center" wrapText="1"/>
    </xf>
    <xf numFmtId="0" fontId="15" fillId="11" borderId="1" xfId="0" applyFont="1" applyFill="1" applyBorder="1" applyAlignment="1">
      <alignment vertical="center" wrapText="1"/>
    </xf>
    <xf numFmtId="0" fontId="23" fillId="0" borderId="1" xfId="78" applyBorder="1" applyAlignment="1">
      <alignment vertical="center" wrapText="1"/>
    </xf>
    <xf numFmtId="0" fontId="48" fillId="7" borderId="1" xfId="48" applyFont="1" applyFill="1" applyBorder="1" applyAlignment="1">
      <alignment horizontal="center" vertical="center" wrapText="1"/>
    </xf>
    <xf numFmtId="0" fontId="48" fillId="2" borderId="1" xfId="48" applyFont="1" applyFill="1" applyBorder="1" applyAlignment="1">
      <alignment horizontal="center" vertical="center" wrapText="1"/>
    </xf>
    <xf numFmtId="0" fontId="48" fillId="2" borderId="1" xfId="48" applyFont="1" applyFill="1" applyBorder="1" applyAlignment="1">
      <alignment wrapText="1"/>
    </xf>
    <xf numFmtId="0" fontId="47" fillId="2" borderId="1" xfId="0" applyFont="1" applyFill="1" applyBorder="1" applyAlignment="1">
      <alignment horizontal="left" vertical="center" wrapText="1"/>
    </xf>
    <xf numFmtId="0" fontId="0" fillId="2" borderId="1" xfId="0" applyFill="1" applyBorder="1" applyAlignment="1">
      <alignment horizontal="center" vertical="center" wrapText="1"/>
    </xf>
    <xf numFmtId="14" fontId="18" fillId="0" borderId="44" xfId="0" applyNumberFormat="1" applyFont="1" applyFill="1" applyBorder="1" applyAlignment="1">
      <alignment horizontal="center" vertical="center" wrapText="1"/>
    </xf>
    <xf numFmtId="9" fontId="27" fillId="2" borderId="1" xfId="0" applyNumberFormat="1" applyFont="1" applyFill="1" applyBorder="1" applyAlignment="1">
      <alignment horizontal="center" vertical="center"/>
    </xf>
    <xf numFmtId="0" fontId="22" fillId="2" borderId="1" xfId="49" applyFont="1" applyFill="1" applyBorder="1" applyAlignment="1">
      <alignment vertical="center" wrapText="1"/>
    </xf>
    <xf numFmtId="0" fontId="15" fillId="2" borderId="1" xfId="50" applyNumberFormat="1" applyFont="1" applyFill="1" applyBorder="1" applyAlignment="1">
      <alignment horizontal="center" vertical="center" wrapText="1"/>
    </xf>
    <xf numFmtId="0" fontId="15" fillId="12" borderId="1" xfId="50" applyNumberFormat="1" applyFont="1" applyFill="1" applyBorder="1" applyAlignment="1">
      <alignment horizontal="center" vertical="center" wrapText="1"/>
    </xf>
    <xf numFmtId="0" fontId="15" fillId="8" borderId="1" xfId="50" applyNumberFormat="1" applyFont="1" applyFill="1" applyBorder="1" applyAlignment="1">
      <alignment horizontal="center" vertical="center" wrapText="1"/>
    </xf>
    <xf numFmtId="0" fontId="15" fillId="8" borderId="6" xfId="50" applyNumberFormat="1" applyFont="1" applyFill="1" applyBorder="1" applyAlignment="1">
      <alignment horizontal="center" vertical="center" wrapText="1"/>
    </xf>
    <xf numFmtId="0" fontId="22" fillId="2" borderId="6" xfId="50" applyNumberFormat="1" applyFont="1" applyFill="1" applyBorder="1" applyAlignment="1">
      <alignment horizontal="center" vertical="center" wrapText="1"/>
    </xf>
    <xf numFmtId="0" fontId="0" fillId="2" borderId="1" xfId="52" applyNumberFormat="1" applyFont="1" applyFill="1" applyBorder="1" applyAlignment="1">
      <alignment horizontal="center" vertical="center"/>
    </xf>
    <xf numFmtId="0" fontId="15" fillId="2" borderId="6" xfId="50" applyNumberFormat="1" applyFont="1" applyFill="1" applyBorder="1" applyAlignment="1">
      <alignment horizontal="center" vertical="center" wrapText="1"/>
    </xf>
    <xf numFmtId="9" fontId="15" fillId="2" borderId="6" xfId="50" applyNumberFormat="1" applyFont="1" applyFill="1" applyBorder="1" applyAlignment="1">
      <alignment horizontal="center" vertical="center" wrapText="1"/>
    </xf>
    <xf numFmtId="9" fontId="15" fillId="8" borderId="6" xfId="50" applyNumberFormat="1" applyFont="1" applyFill="1" applyBorder="1" applyAlignment="1">
      <alignment horizontal="center" vertical="center" wrapText="1"/>
    </xf>
    <xf numFmtId="9" fontId="22" fillId="2" borderId="35" xfId="50" applyNumberFormat="1" applyFont="1" applyFill="1" applyBorder="1" applyAlignment="1">
      <alignment horizontal="center" vertical="center" wrapText="1"/>
    </xf>
    <xf numFmtId="9" fontId="15" fillId="12" borderId="35" xfId="0" applyNumberFormat="1" applyFont="1" applyFill="1" applyBorder="1" applyAlignment="1">
      <alignment horizontal="center" vertical="center" wrapText="1"/>
    </xf>
    <xf numFmtId="0" fontId="32" fillId="0" borderId="1" xfId="0" applyFont="1" applyBorder="1" applyAlignment="1">
      <alignment horizontal="center" vertical="center" wrapText="1"/>
    </xf>
    <xf numFmtId="0" fontId="15" fillId="2" borderId="33" xfId="26" applyNumberFormat="1" applyFont="1" applyFill="1" applyBorder="1" applyAlignment="1">
      <alignment horizontal="center" vertical="center" wrapText="1"/>
    </xf>
    <xf numFmtId="10" fontId="15" fillId="0" borderId="12" xfId="44" applyNumberFormat="1" applyFont="1" applyFill="1" applyBorder="1" applyAlignment="1">
      <alignment vertical="center" wrapText="1"/>
    </xf>
    <xf numFmtId="10" fontId="15" fillId="13" borderId="29" xfId="25" applyNumberFormat="1" applyFont="1" applyFill="1" applyBorder="1" applyAlignment="1" applyProtection="1">
      <alignment vertical="center" wrapText="1"/>
    </xf>
    <xf numFmtId="0" fontId="15" fillId="0" borderId="12" xfId="44" applyNumberFormat="1" applyFont="1" applyBorder="1" applyAlignment="1">
      <alignment horizontal="center" vertical="center" wrapText="1"/>
    </xf>
    <xf numFmtId="10" fontId="15" fillId="2" borderId="29" xfId="25" applyNumberFormat="1" applyFont="1" applyFill="1" applyBorder="1" applyAlignment="1" applyProtection="1">
      <alignment vertical="center" wrapText="1"/>
    </xf>
    <xf numFmtId="9" fontId="15" fillId="0" borderId="19" xfId="44" applyNumberFormat="1" applyFont="1" applyBorder="1" applyAlignment="1">
      <alignment horizontal="center" vertical="center" wrapText="1"/>
    </xf>
    <xf numFmtId="0" fontId="22" fillId="0" borderId="1" xfId="0" applyNumberFormat="1" applyFont="1" applyBorder="1" applyAlignment="1">
      <alignment horizontal="center" vertical="center" wrapText="1"/>
    </xf>
    <xf numFmtId="0" fontId="22" fillId="0" borderId="1" xfId="0" applyNumberFormat="1" applyFont="1" applyFill="1" applyBorder="1" applyAlignment="1">
      <alignment horizontal="center" vertical="center" wrapText="1"/>
    </xf>
    <xf numFmtId="0" fontId="24" fillId="0" borderId="6" xfId="0" applyNumberFormat="1" applyFont="1" applyBorder="1" applyAlignment="1">
      <alignment horizontal="center" vertical="center" wrapText="1"/>
    </xf>
    <xf numFmtId="0" fontId="32" fillId="2" borderId="1" xfId="0" applyNumberFormat="1" applyFont="1" applyFill="1" applyBorder="1" applyAlignment="1">
      <alignment horizontal="center" vertical="center" wrapText="1"/>
    </xf>
    <xf numFmtId="0" fontId="22" fillId="10" borderId="1" xfId="0" applyNumberFormat="1" applyFont="1" applyFill="1" applyBorder="1" applyAlignment="1">
      <alignment horizontal="center" vertical="center" wrapText="1"/>
    </xf>
    <xf numFmtId="0" fontId="15" fillId="2" borderId="1" xfId="0" applyNumberFormat="1" applyFont="1" applyFill="1" applyBorder="1" applyAlignment="1">
      <alignment horizontal="center" vertical="center" wrapText="1"/>
    </xf>
    <xf numFmtId="0" fontId="27" fillId="2" borderId="1" xfId="0" applyNumberFormat="1" applyFont="1" applyFill="1" applyBorder="1" applyAlignment="1">
      <alignment horizontal="center" vertical="center" wrapText="1"/>
    </xf>
    <xf numFmtId="0" fontId="22" fillId="0" borderId="33" xfId="0" applyNumberFormat="1" applyFont="1" applyBorder="1" applyAlignment="1">
      <alignment horizontal="center" vertical="center" wrapText="1"/>
    </xf>
    <xf numFmtId="0" fontId="33" fillId="0" borderId="1" xfId="0" applyNumberFormat="1" applyFont="1" applyBorder="1" applyAlignment="1">
      <alignment horizontal="center" vertical="center"/>
    </xf>
    <xf numFmtId="0" fontId="22" fillId="2" borderId="33" xfId="0" applyNumberFormat="1" applyFont="1" applyFill="1" applyBorder="1" applyAlignment="1">
      <alignment horizontal="center" vertical="center" wrapText="1"/>
    </xf>
    <xf numFmtId="0" fontId="0" fillId="0" borderId="1" xfId="0" applyFill="1" applyBorder="1" applyAlignment="1">
      <alignment horizontal="center" vertical="center" wrapText="1"/>
    </xf>
    <xf numFmtId="0" fontId="15" fillId="10" borderId="1" xfId="0" applyFont="1" applyFill="1" applyBorder="1" applyAlignment="1">
      <alignment horizontal="center" vertical="center" wrapText="1"/>
    </xf>
    <xf numFmtId="0" fontId="36" fillId="12" borderId="6" xfId="50" applyNumberFormat="1" applyFont="1" applyFill="1" applyBorder="1" applyAlignment="1">
      <alignment horizontal="center" vertical="center"/>
    </xf>
    <xf numFmtId="9" fontId="36" fillId="12" borderId="9" xfId="26" applyFont="1" applyFill="1" applyBorder="1" applyAlignment="1">
      <alignment horizontal="center" vertical="center"/>
    </xf>
    <xf numFmtId="9" fontId="0" fillId="2" borderId="6" xfId="0" applyNumberFormat="1" applyFill="1" applyBorder="1" applyAlignment="1">
      <alignment horizontal="center" vertical="center"/>
    </xf>
    <xf numFmtId="9" fontId="0" fillId="0" borderId="6" xfId="0" applyNumberFormat="1" applyFill="1" applyBorder="1" applyAlignment="1">
      <alignment horizontal="center" vertical="center"/>
    </xf>
    <xf numFmtId="9" fontId="36" fillId="2" borderId="6" xfId="0" applyNumberFormat="1" applyFont="1" applyFill="1" applyBorder="1" applyAlignment="1">
      <alignment horizontal="center" vertical="center"/>
    </xf>
    <xf numFmtId="9" fontId="15" fillId="12" borderId="28" xfId="0" applyNumberFormat="1" applyFont="1" applyFill="1" applyBorder="1" applyAlignment="1">
      <alignment horizontal="center" vertical="center" wrapText="1"/>
    </xf>
    <xf numFmtId="0" fontId="18" fillId="0" borderId="12" xfId="0" applyFont="1" applyFill="1" applyBorder="1" applyAlignment="1">
      <alignment horizontal="center" vertical="center"/>
    </xf>
    <xf numFmtId="9" fontId="15" fillId="0" borderId="29" xfId="1" applyNumberFormat="1" applyFont="1" applyFill="1" applyBorder="1" applyAlignment="1">
      <alignment horizontal="center" vertical="center" wrapText="1"/>
    </xf>
    <xf numFmtId="9" fontId="15" fillId="15" borderId="19" xfId="1" applyNumberFormat="1" applyFont="1" applyFill="1" applyBorder="1" applyAlignment="1">
      <alignment horizontal="center" vertical="center" wrapText="1"/>
    </xf>
    <xf numFmtId="0" fontId="18" fillId="0" borderId="29" xfId="0" applyFont="1" applyFill="1" applyBorder="1" applyAlignment="1">
      <alignment horizontal="center" vertical="center" wrapText="1"/>
    </xf>
    <xf numFmtId="9" fontId="15" fillId="15" borderId="19" xfId="44" applyFont="1" applyFill="1" applyBorder="1" applyAlignment="1">
      <alignment horizontal="center" vertical="center" wrapText="1"/>
    </xf>
    <xf numFmtId="0" fontId="22" fillId="0" borderId="29" xfId="0" applyFont="1" applyFill="1" applyBorder="1" applyAlignment="1">
      <alignment horizontal="center" vertical="center" wrapText="1"/>
    </xf>
    <xf numFmtId="0" fontId="22" fillId="0" borderId="46" xfId="0" applyFont="1" applyFill="1" applyBorder="1" applyAlignment="1">
      <alignment horizontal="center" vertical="center" wrapText="1"/>
    </xf>
    <xf numFmtId="9" fontId="0" fillId="15" borderId="12" xfId="0" applyNumberFormat="1" applyFill="1" applyBorder="1" applyAlignment="1">
      <alignment horizontal="center" vertical="center" wrapText="1"/>
    </xf>
    <xf numFmtId="0" fontId="15" fillId="0" borderId="19" xfId="44" applyNumberFormat="1" applyFont="1" applyBorder="1" applyAlignment="1">
      <alignment horizontal="center" vertical="center" wrapText="1"/>
    </xf>
    <xf numFmtId="0" fontId="15" fillId="0" borderId="19" xfId="1" applyNumberFormat="1" applyFont="1" applyBorder="1" applyAlignment="1">
      <alignment horizontal="center" vertical="center" wrapText="1"/>
    </xf>
    <xf numFmtId="9" fontId="36" fillId="12" borderId="1" xfId="26" applyFont="1" applyFill="1" applyBorder="1" applyAlignment="1">
      <alignment horizontal="center" vertical="center"/>
    </xf>
    <xf numFmtId="9" fontId="45" fillId="12" borderId="1" xfId="0" applyNumberFormat="1" applyFont="1" applyFill="1" applyBorder="1" applyAlignment="1">
      <alignment horizontal="center" vertical="center"/>
    </xf>
    <xf numFmtId="49" fontId="15" fillId="2" borderId="28" xfId="0" applyNumberFormat="1" applyFont="1" applyFill="1" applyBorder="1" applyAlignment="1">
      <alignment horizontal="center" vertical="center" wrapText="1"/>
    </xf>
    <xf numFmtId="49" fontId="15" fillId="2" borderId="34" xfId="0" applyNumberFormat="1" applyFont="1" applyFill="1" applyBorder="1" applyAlignment="1">
      <alignment horizontal="left" vertical="top" wrapText="1"/>
    </xf>
    <xf numFmtId="49" fontId="15" fillId="2" borderId="39" xfId="0" applyNumberFormat="1" applyFont="1" applyFill="1" applyBorder="1" applyAlignment="1">
      <alignment horizontal="center" vertical="center" wrapText="1"/>
    </xf>
    <xf numFmtId="0" fontId="22" fillId="2" borderId="1" xfId="49" applyFont="1" applyFill="1" applyBorder="1" applyAlignment="1">
      <alignment horizontal="center" vertical="center" wrapText="1"/>
    </xf>
    <xf numFmtId="0" fontId="0" fillId="2" borderId="6" xfId="0" applyFill="1" applyBorder="1" applyAlignment="1">
      <alignment horizontal="center" vertical="center" wrapText="1"/>
    </xf>
    <xf numFmtId="0" fontId="56" fillId="0" borderId="29" xfId="0" applyFont="1" applyFill="1" applyBorder="1" applyAlignment="1">
      <alignment horizontal="center" vertical="center" wrapText="1"/>
    </xf>
    <xf numFmtId="0" fontId="15" fillId="10" borderId="1" xfId="0" applyNumberFormat="1" applyFont="1" applyFill="1" applyBorder="1" applyAlignment="1">
      <alignment horizontal="center" vertical="center" wrapText="1"/>
    </xf>
    <xf numFmtId="10" fontId="15" fillId="0" borderId="12" xfId="0" applyNumberFormat="1" applyFont="1" applyFill="1" applyBorder="1" applyAlignment="1">
      <alignment horizontal="center" vertical="center" wrapText="1"/>
    </xf>
    <xf numFmtId="0" fontId="22" fillId="2" borderId="31" xfId="0" applyFont="1" applyFill="1" applyBorder="1" applyAlignment="1">
      <alignment horizontal="center" vertical="center" wrapText="1"/>
    </xf>
    <xf numFmtId="9" fontId="15" fillId="2" borderId="1" xfId="1" applyNumberFormat="1" applyFont="1" applyFill="1" applyBorder="1" applyAlignment="1">
      <alignment horizontal="center" vertical="center" wrapText="1"/>
    </xf>
    <xf numFmtId="10" fontId="15" fillId="13" borderId="12" xfId="44" applyNumberFormat="1" applyFont="1" applyFill="1" applyBorder="1" applyAlignment="1">
      <alignment vertical="center" wrapText="1"/>
    </xf>
    <xf numFmtId="10" fontId="22" fillId="2" borderId="1" xfId="0" applyNumberFormat="1" applyFont="1" applyFill="1" applyBorder="1" applyAlignment="1">
      <alignment horizontal="center" vertical="center" wrapText="1"/>
    </xf>
    <xf numFmtId="0" fontId="15" fillId="0" borderId="1" xfId="44" applyNumberFormat="1" applyFont="1" applyBorder="1" applyAlignment="1">
      <alignment horizontal="center" vertical="top" wrapText="1"/>
    </xf>
    <xf numFmtId="0" fontId="69" fillId="0" borderId="1" xfId="0" applyFont="1" applyBorder="1" applyAlignment="1">
      <alignment horizontal="center" vertical="center"/>
    </xf>
    <xf numFmtId="0" fontId="27" fillId="0" borderId="1" xfId="0" applyFont="1" applyBorder="1" applyAlignment="1">
      <alignment horizontal="center" vertical="center"/>
    </xf>
    <xf numFmtId="2" fontId="15" fillId="13" borderId="29" xfId="25" applyNumberFormat="1" applyFont="1" applyFill="1" applyBorder="1" applyAlignment="1" applyProtection="1">
      <alignment vertical="center" wrapText="1"/>
    </xf>
    <xf numFmtId="0" fontId="15" fillId="13" borderId="19" xfId="1" applyNumberFormat="1" applyFont="1" applyFill="1" applyBorder="1" applyAlignment="1">
      <alignment horizontal="center" vertical="center" wrapText="1"/>
    </xf>
    <xf numFmtId="1" fontId="36" fillId="12" borderId="1" xfId="50" applyNumberFormat="1" applyFont="1" applyFill="1" applyBorder="1" applyAlignment="1">
      <alignment horizontal="center" vertical="center" wrapText="1"/>
    </xf>
    <xf numFmtId="9" fontId="24" fillId="12" borderId="35" xfId="47" applyNumberFormat="1" applyFont="1" applyFill="1" applyBorder="1" applyAlignment="1">
      <alignment horizontal="center" vertical="center" wrapText="1"/>
    </xf>
    <xf numFmtId="9" fontId="36" fillId="12" borderId="1" xfId="50" applyNumberFormat="1" applyFont="1" applyFill="1" applyBorder="1" applyAlignment="1">
      <alignment horizontal="center" vertical="center"/>
    </xf>
    <xf numFmtId="10" fontId="22" fillId="8" borderId="1" xfId="0" applyNumberFormat="1" applyFont="1" applyFill="1" applyBorder="1" applyAlignment="1">
      <alignment horizontal="center" vertical="center" wrapText="1"/>
    </xf>
    <xf numFmtId="9" fontId="1" fillId="12" borderId="35" xfId="0" applyNumberFormat="1" applyFont="1" applyFill="1" applyBorder="1" applyAlignment="1">
      <alignment horizontal="center" vertical="center" wrapText="1"/>
    </xf>
    <xf numFmtId="9" fontId="36" fillId="7" borderId="6" xfId="0" applyNumberFormat="1" applyFont="1" applyFill="1" applyBorder="1" applyAlignment="1">
      <alignment horizontal="center" vertical="center"/>
    </xf>
    <xf numFmtId="9" fontId="18" fillId="0" borderId="1" xfId="47" applyNumberFormat="1" applyFont="1" applyFill="1" applyBorder="1" applyAlignment="1">
      <alignment horizontal="center" vertical="center" wrapText="1"/>
    </xf>
    <xf numFmtId="0" fontId="18" fillId="0" borderId="6" xfId="0" applyFont="1" applyFill="1" applyBorder="1" applyAlignment="1">
      <alignment wrapText="1"/>
    </xf>
    <xf numFmtId="180" fontId="22" fillId="0" borderId="26" xfId="0" applyNumberFormat="1" applyFont="1" applyFill="1" applyBorder="1" applyAlignment="1">
      <alignment horizontal="center" vertical="center" wrapText="1"/>
    </xf>
    <xf numFmtId="3" fontId="18" fillId="0" borderId="1" xfId="0" applyNumberFormat="1" applyFont="1" applyFill="1" applyBorder="1" applyAlignment="1">
      <alignment horizontal="center" vertical="center"/>
    </xf>
    <xf numFmtId="9" fontId="15" fillId="7" borderId="6" xfId="0" applyNumberFormat="1" applyFont="1" applyFill="1" applyBorder="1" applyAlignment="1">
      <alignment horizontal="center" vertical="center"/>
    </xf>
    <xf numFmtId="3" fontId="24" fillId="2" borderId="1" xfId="0" applyNumberFormat="1" applyFont="1" applyFill="1" applyBorder="1" applyAlignment="1">
      <alignment horizontal="center" vertical="center" wrapText="1"/>
    </xf>
    <xf numFmtId="0" fontId="22" fillId="2" borderId="6" xfId="0" applyFont="1" applyFill="1" applyBorder="1" applyAlignment="1">
      <alignment horizontal="left" vertical="top" wrapText="1"/>
    </xf>
    <xf numFmtId="49" fontId="15" fillId="2" borderId="47" xfId="0" applyNumberFormat="1" applyFont="1" applyFill="1" applyBorder="1" applyAlignment="1">
      <alignment horizontal="left" vertical="top" wrapText="1"/>
    </xf>
    <xf numFmtId="49" fontId="15" fillId="2" borderId="26" xfId="0" applyNumberFormat="1" applyFont="1" applyFill="1" applyBorder="1" applyAlignment="1">
      <alignment horizontal="center" vertical="center" wrapText="1"/>
    </xf>
    <xf numFmtId="9" fontId="15" fillId="12" borderId="38" xfId="0" applyNumberFormat="1" applyFont="1" applyFill="1" applyBorder="1" applyAlignment="1">
      <alignment horizontal="center" vertical="center" wrapText="1"/>
    </xf>
    <xf numFmtId="0" fontId="24" fillId="12" borderId="26" xfId="0" applyNumberFormat="1" applyFont="1" applyFill="1" applyBorder="1" applyAlignment="1">
      <alignment horizontal="center" vertical="center" wrapText="1"/>
    </xf>
    <xf numFmtId="9" fontId="15" fillId="12" borderId="48" xfId="26" applyFont="1" applyFill="1" applyBorder="1" applyAlignment="1">
      <alignment horizontal="center" vertical="center"/>
    </xf>
    <xf numFmtId="9" fontId="36" fillId="12" borderId="26" xfId="26" applyFont="1" applyFill="1" applyBorder="1" applyAlignment="1">
      <alignment horizontal="center" vertical="center"/>
    </xf>
    <xf numFmtId="0" fontId="15" fillId="7" borderId="9" xfId="0" applyFont="1" applyFill="1" applyBorder="1" applyAlignment="1">
      <alignment horizontal="center" vertical="center" wrapText="1"/>
    </xf>
    <xf numFmtId="0" fontId="15" fillId="7" borderId="30" xfId="0" applyFont="1" applyFill="1" applyBorder="1" applyAlignment="1">
      <alignment horizontal="center" vertical="center" wrapText="1"/>
    </xf>
    <xf numFmtId="0" fontId="15" fillId="12" borderId="26" xfId="0" applyFont="1" applyFill="1" applyBorder="1" applyAlignment="1">
      <alignment horizontal="center" vertical="center" wrapText="1"/>
    </xf>
    <xf numFmtId="0" fontId="15" fillId="12" borderId="26" xfId="0" applyFont="1" applyFill="1" applyBorder="1" applyAlignment="1">
      <alignment horizontal="center" vertical="center"/>
    </xf>
    <xf numFmtId="3" fontId="15" fillId="12" borderId="26" xfId="0" applyNumberFormat="1" applyFont="1" applyFill="1" applyBorder="1" applyAlignment="1">
      <alignment horizontal="center" vertical="center" wrapText="1"/>
    </xf>
    <xf numFmtId="3" fontId="1" fillId="12" borderId="36" xfId="0" applyNumberFormat="1" applyFont="1" applyFill="1" applyBorder="1" applyAlignment="1">
      <alignment horizontal="center" vertical="center" wrapText="1"/>
    </xf>
    <xf numFmtId="0" fontId="22" fillId="2" borderId="30" xfId="0" applyFont="1" applyFill="1" applyBorder="1" applyAlignment="1">
      <alignment horizontal="center" vertical="center" wrapText="1"/>
    </xf>
    <xf numFmtId="9" fontId="36" fillId="7" borderId="26" xfId="0" applyNumberFormat="1" applyFont="1" applyFill="1" applyBorder="1" applyAlignment="1">
      <alignment horizontal="center" vertical="center"/>
    </xf>
    <xf numFmtId="9" fontId="36" fillId="7" borderId="9" xfId="0" applyNumberFormat="1" applyFont="1" applyFill="1" applyBorder="1" applyAlignment="1">
      <alignment horizontal="center" vertical="center"/>
    </xf>
    <xf numFmtId="49" fontId="15" fillId="2" borderId="2" xfId="0" applyNumberFormat="1" applyFont="1" applyFill="1" applyBorder="1" applyAlignment="1">
      <alignment horizontal="center" vertical="center" wrapText="1"/>
    </xf>
    <xf numFmtId="49" fontId="15" fillId="2" borderId="34" xfId="0" applyNumberFormat="1" applyFont="1" applyFill="1" applyBorder="1" applyAlignment="1">
      <alignment horizontal="center" vertical="center" wrapText="1"/>
    </xf>
    <xf numFmtId="0" fontId="22" fillId="12" borderId="2" xfId="49" applyFont="1" applyFill="1" applyBorder="1" applyAlignment="1">
      <alignment horizontal="center" vertical="center" wrapText="1"/>
    </xf>
    <xf numFmtId="0" fontId="24" fillId="12" borderId="2" xfId="0" applyNumberFormat="1" applyFont="1" applyFill="1" applyBorder="1" applyAlignment="1">
      <alignment horizontal="center" vertical="center" wrapText="1"/>
    </xf>
    <xf numFmtId="1" fontId="36" fillId="12" borderId="35" xfId="50" applyNumberFormat="1" applyFont="1" applyFill="1" applyBorder="1" applyAlignment="1">
      <alignment horizontal="center" vertical="center"/>
    </xf>
    <xf numFmtId="1" fontId="36" fillId="12" borderId="2" xfId="50" applyNumberFormat="1" applyFont="1" applyFill="1" applyBorder="1" applyAlignment="1">
      <alignment horizontal="center" vertical="center"/>
    </xf>
    <xf numFmtId="0" fontId="15" fillId="7" borderId="35" xfId="0" applyFont="1" applyFill="1" applyBorder="1" applyAlignment="1">
      <alignment horizontal="center" vertical="center" wrapText="1"/>
    </xf>
    <xf numFmtId="0" fontId="15" fillId="7" borderId="2" xfId="0" applyFont="1" applyFill="1" applyBorder="1" applyAlignment="1">
      <alignment horizontal="center" vertical="center"/>
    </xf>
    <xf numFmtId="0" fontId="22" fillId="2" borderId="19" xfId="0" applyFont="1" applyFill="1" applyBorder="1" applyAlignment="1">
      <alignment horizontal="center" vertical="center" wrapText="1"/>
    </xf>
    <xf numFmtId="0" fontId="15" fillId="7" borderId="2" xfId="0" applyFont="1" applyFill="1" applyBorder="1" applyAlignment="1">
      <alignment horizontal="center" vertical="center" wrapText="1"/>
    </xf>
    <xf numFmtId="3" fontId="15" fillId="7" borderId="2" xfId="0" applyNumberFormat="1" applyFont="1" applyFill="1" applyBorder="1" applyAlignment="1">
      <alignment horizontal="center" vertical="center" wrapText="1"/>
    </xf>
    <xf numFmtId="0" fontId="24" fillId="2" borderId="2" xfId="0" applyFont="1" applyFill="1" applyBorder="1" applyAlignment="1">
      <alignment vertical="center" wrapText="1"/>
    </xf>
    <xf numFmtId="0" fontId="24" fillId="2" borderId="2" xfId="0" applyNumberFormat="1" applyFont="1" applyFill="1" applyBorder="1" applyAlignment="1">
      <alignment vertical="center" wrapText="1"/>
    </xf>
    <xf numFmtId="9" fontId="24" fillId="2" borderId="2" xfId="0" applyNumberFormat="1" applyFont="1" applyFill="1" applyBorder="1" applyAlignment="1">
      <alignment vertical="center" wrapText="1"/>
    </xf>
    <xf numFmtId="1" fontId="15" fillId="12" borderId="1" xfId="0" applyNumberFormat="1" applyFont="1" applyFill="1" applyBorder="1" applyAlignment="1">
      <alignment horizontal="center" vertical="center" wrapText="1"/>
    </xf>
    <xf numFmtId="3" fontId="1" fillId="12" borderId="1" xfId="0" applyNumberFormat="1" applyFont="1" applyFill="1" applyBorder="1" applyAlignment="1">
      <alignment horizontal="center" vertical="center" wrapText="1"/>
    </xf>
    <xf numFmtId="0" fontId="15" fillId="2" borderId="1" xfId="0" applyFont="1" applyFill="1" applyBorder="1" applyAlignment="1">
      <alignment horizontal="left" vertical="center"/>
    </xf>
    <xf numFmtId="10" fontId="22" fillId="0" borderId="26" xfId="26" applyNumberFormat="1" applyFont="1" applyBorder="1" applyAlignment="1">
      <alignment horizontal="center" vertical="center" wrapText="1"/>
    </xf>
    <xf numFmtId="10" fontId="22" fillId="0" borderId="27" xfId="26" applyNumberFormat="1" applyFont="1" applyBorder="1" applyAlignment="1">
      <alignment horizontal="center" vertical="center" wrapText="1"/>
    </xf>
    <xf numFmtId="10" fontId="22" fillId="0" borderId="2" xfId="26" applyNumberFormat="1" applyFont="1" applyBorder="1" applyAlignment="1">
      <alignment horizontal="center" vertical="center" wrapText="1"/>
    </xf>
    <xf numFmtId="10" fontId="22" fillId="2" borderId="26" xfId="26" applyNumberFormat="1" applyFont="1" applyFill="1" applyBorder="1" applyAlignment="1">
      <alignment horizontal="center" vertical="center" wrapText="1"/>
    </xf>
    <xf numFmtId="10" fontId="22" fillId="2" borderId="27" xfId="26" applyNumberFormat="1" applyFont="1" applyFill="1" applyBorder="1" applyAlignment="1">
      <alignment horizontal="center" vertical="center" wrapText="1"/>
    </xf>
    <xf numFmtId="10" fontId="22" fillId="2" borderId="2" xfId="26" applyNumberFormat="1" applyFont="1" applyFill="1" applyBorder="1" applyAlignment="1">
      <alignment horizontal="center" vertical="center" wrapText="1"/>
    </xf>
    <xf numFmtId="10" fontId="15" fillId="8" borderId="26" xfId="26" applyNumberFormat="1" applyFont="1" applyFill="1" applyBorder="1" applyAlignment="1">
      <alignment horizontal="center" vertical="center"/>
    </xf>
    <xf numFmtId="10" fontId="15" fillId="8" borderId="27" xfId="26" applyNumberFormat="1" applyFont="1" applyFill="1" applyBorder="1" applyAlignment="1">
      <alignment horizontal="center" vertical="center"/>
    </xf>
    <xf numFmtId="10" fontId="15" fillId="8" borderId="2" xfId="26" applyNumberFormat="1" applyFont="1" applyFill="1" applyBorder="1" applyAlignment="1">
      <alignment horizontal="center" vertical="center"/>
    </xf>
    <xf numFmtId="10" fontId="22" fillId="2" borderId="26" xfId="26" applyNumberFormat="1" applyFont="1" applyFill="1" applyBorder="1" applyAlignment="1">
      <alignment horizontal="center" vertical="center"/>
    </xf>
    <xf numFmtId="10" fontId="22" fillId="2" borderId="27" xfId="26" applyNumberFormat="1" applyFont="1" applyFill="1" applyBorder="1" applyAlignment="1">
      <alignment horizontal="center" vertical="center"/>
    </xf>
    <xf numFmtId="10" fontId="22" fillId="2" borderId="2" xfId="26" applyNumberFormat="1" applyFont="1" applyFill="1" applyBorder="1" applyAlignment="1">
      <alignment horizontal="center" vertical="center"/>
    </xf>
    <xf numFmtId="10" fontId="15" fillId="7" borderId="26" xfId="26" applyNumberFormat="1" applyFont="1" applyFill="1" applyBorder="1" applyAlignment="1">
      <alignment horizontal="center" vertical="center" wrapText="1"/>
    </xf>
    <xf numFmtId="10" fontId="15" fillId="7" borderId="27" xfId="26" applyNumberFormat="1" applyFont="1" applyFill="1" applyBorder="1" applyAlignment="1">
      <alignment horizontal="center" vertical="center" wrapText="1"/>
    </xf>
    <xf numFmtId="10" fontId="15" fillId="7" borderId="2" xfId="26" applyNumberFormat="1" applyFont="1" applyFill="1" applyBorder="1" applyAlignment="1">
      <alignment horizontal="center" vertical="center" wrapText="1"/>
    </xf>
    <xf numFmtId="10" fontId="15" fillId="7" borderId="26" xfId="26" applyNumberFormat="1" applyFont="1" applyFill="1" applyBorder="1" applyAlignment="1">
      <alignment horizontal="center" vertical="center"/>
    </xf>
    <xf numFmtId="10" fontId="15" fillId="7" borderId="2" xfId="26" applyNumberFormat="1" applyFont="1" applyFill="1" applyBorder="1" applyAlignment="1">
      <alignment horizontal="center" vertical="center"/>
    </xf>
    <xf numFmtId="10" fontId="15" fillId="7" borderId="27" xfId="26" applyNumberFormat="1" applyFont="1" applyFill="1" applyBorder="1" applyAlignment="1">
      <alignment horizontal="center" vertical="center"/>
    </xf>
    <xf numFmtId="10" fontId="27" fillId="0" borderId="26" xfId="26" applyNumberFormat="1" applyFont="1" applyFill="1" applyBorder="1" applyAlignment="1">
      <alignment horizontal="center" vertical="center"/>
    </xf>
    <xf numFmtId="10" fontId="27" fillId="0" borderId="27" xfId="26" applyNumberFormat="1" applyFont="1" applyFill="1" applyBorder="1" applyAlignment="1">
      <alignment horizontal="center" vertical="center"/>
    </xf>
    <xf numFmtId="10" fontId="27" fillId="0" borderId="2" xfId="26" applyNumberFormat="1" applyFont="1" applyFill="1" applyBorder="1" applyAlignment="1">
      <alignment horizontal="center" vertical="center"/>
    </xf>
    <xf numFmtId="10" fontId="15" fillId="2" borderId="26" xfId="26" applyNumberFormat="1" applyFont="1" applyFill="1" applyBorder="1" applyAlignment="1">
      <alignment horizontal="center" vertical="center"/>
    </xf>
    <xf numFmtId="10" fontId="15" fillId="2" borderId="27" xfId="26" applyNumberFormat="1" applyFont="1" applyFill="1" applyBorder="1" applyAlignment="1">
      <alignment horizontal="center" vertical="center"/>
    </xf>
    <xf numFmtId="10" fontId="15" fillId="2" borderId="2" xfId="26" applyNumberFormat="1" applyFont="1" applyFill="1" applyBorder="1" applyAlignment="1">
      <alignment horizontal="center" vertical="center"/>
    </xf>
    <xf numFmtId="10" fontId="27" fillId="0" borderId="26" xfId="26" applyNumberFormat="1" applyFont="1" applyBorder="1" applyAlignment="1">
      <alignment horizontal="center" vertical="center"/>
    </xf>
    <xf numFmtId="10" fontId="27" fillId="0" borderId="27" xfId="26" applyNumberFormat="1" applyFont="1" applyBorder="1" applyAlignment="1">
      <alignment horizontal="center" vertical="center"/>
    </xf>
    <xf numFmtId="10" fontId="27" fillId="0" borderId="2" xfId="26" applyNumberFormat="1" applyFont="1" applyBorder="1" applyAlignment="1">
      <alignment horizontal="center" vertical="center"/>
    </xf>
    <xf numFmtId="10" fontId="15" fillId="0" borderId="26" xfId="26" applyNumberFormat="1" applyFont="1" applyBorder="1" applyAlignment="1">
      <alignment horizontal="center" vertical="center"/>
    </xf>
    <xf numFmtId="10" fontId="15" fillId="0" borderId="27" xfId="26" applyNumberFormat="1" applyFont="1" applyBorder="1" applyAlignment="1">
      <alignment horizontal="center" vertical="center"/>
    </xf>
    <xf numFmtId="10" fontId="15" fillId="0" borderId="2" xfId="26" applyNumberFormat="1" applyFont="1" applyBorder="1" applyAlignment="1">
      <alignment horizontal="center" vertical="center"/>
    </xf>
    <xf numFmtId="0" fontId="13" fillId="4" borderId="1" xfId="1" applyFont="1" applyFill="1" applyBorder="1" applyAlignment="1">
      <alignment horizontal="center" vertical="center"/>
    </xf>
    <xf numFmtId="0" fontId="13" fillId="4" borderId="1" xfId="0" applyFont="1" applyFill="1" applyBorder="1" applyAlignment="1">
      <alignment horizontal="center"/>
    </xf>
    <xf numFmtId="0" fontId="13" fillId="4" borderId="1" xfId="1" applyFont="1" applyFill="1" applyBorder="1" applyAlignment="1">
      <alignment horizontal="center" vertical="center" wrapText="1"/>
    </xf>
    <xf numFmtId="0" fontId="20" fillId="0" borderId="16" xfId="0" applyFont="1" applyBorder="1" applyAlignment="1">
      <alignment horizontal="center" vertical="center"/>
    </xf>
    <xf numFmtId="0" fontId="20" fillId="0" borderId="24" xfId="0" applyFont="1" applyBorder="1" applyAlignment="1">
      <alignment horizontal="center" vertical="center"/>
    </xf>
    <xf numFmtId="0" fontId="20" fillId="0" borderId="24" xfId="0" applyFont="1" applyBorder="1" applyAlignment="1">
      <alignment horizontal="center" vertical="center" wrapText="1"/>
    </xf>
    <xf numFmtId="0" fontId="13" fillId="4" borderId="1" xfId="0" applyFont="1" applyFill="1" applyBorder="1" applyAlignment="1">
      <alignment horizontal="center" vertical="center"/>
    </xf>
    <xf numFmtId="0" fontId="13" fillId="5" borderId="1" xfId="0" applyFont="1" applyFill="1" applyBorder="1" applyAlignment="1">
      <alignment horizontal="center"/>
    </xf>
    <xf numFmtId="0" fontId="13" fillId="5" borderId="1" xfId="1" applyFont="1" applyFill="1" applyBorder="1" applyAlignment="1">
      <alignment horizontal="center" vertical="center" wrapText="1"/>
    </xf>
    <xf numFmtId="0" fontId="13" fillId="0" borderId="1" xfId="1" applyFont="1" applyBorder="1" applyAlignment="1">
      <alignment horizontal="left" vertical="center" wrapText="1"/>
    </xf>
    <xf numFmtId="0" fontId="13" fillId="0" borderId="3" xfId="0" applyFont="1" applyBorder="1" applyAlignment="1">
      <alignment horizontal="left" vertical="center" wrapText="1"/>
    </xf>
    <xf numFmtId="0" fontId="15" fillId="0" borderId="1" xfId="0" applyFont="1" applyBorder="1" applyAlignment="1">
      <alignment wrapText="1"/>
    </xf>
    <xf numFmtId="0" fontId="15" fillId="0" borderId="5" xfId="0" applyFont="1" applyBorder="1" applyAlignment="1">
      <alignment wrapText="1"/>
    </xf>
    <xf numFmtId="0" fontId="13" fillId="4" borderId="6" xfId="1" applyFont="1" applyFill="1" applyBorder="1" applyAlignment="1">
      <alignment horizontal="center" vertical="center" wrapText="1"/>
    </xf>
    <xf numFmtId="0" fontId="13" fillId="4" borderId="12" xfId="1" applyFont="1" applyFill="1" applyBorder="1" applyAlignment="1">
      <alignment horizontal="center" vertical="center" wrapText="1"/>
    </xf>
    <xf numFmtId="0" fontId="15" fillId="0" borderId="1" xfId="1" applyFont="1" applyBorder="1" applyAlignment="1">
      <alignment horizontal="center" vertical="center" wrapText="1"/>
    </xf>
    <xf numFmtId="0" fontId="15" fillId="2" borderId="1" xfId="1" applyFont="1" applyFill="1" applyBorder="1" applyAlignment="1">
      <alignment horizontal="left" vertical="center" wrapText="1"/>
    </xf>
    <xf numFmtId="0" fontId="16" fillId="4" borderId="22" xfId="0" applyFont="1" applyFill="1" applyBorder="1" applyAlignment="1">
      <alignment horizontal="center" vertical="center"/>
    </xf>
    <xf numFmtId="0" fontId="16" fillId="4" borderId="20" xfId="0" applyFont="1" applyFill="1" applyBorder="1" applyAlignment="1">
      <alignment horizontal="center" vertical="center"/>
    </xf>
    <xf numFmtId="0" fontId="16" fillId="4" borderId="23" xfId="0" applyFont="1" applyFill="1" applyBorder="1" applyAlignment="1">
      <alignment horizontal="center" vertical="center"/>
    </xf>
    <xf numFmtId="0" fontId="14" fillId="3" borderId="21" xfId="1" applyFont="1" applyFill="1" applyBorder="1" applyAlignment="1">
      <alignment horizontal="center" vertical="center" wrapText="1"/>
    </xf>
    <xf numFmtId="0" fontId="14" fillId="3" borderId="19" xfId="1" applyFont="1" applyFill="1" applyBorder="1" applyAlignment="1">
      <alignment horizontal="center" vertical="center" wrapText="1"/>
    </xf>
    <xf numFmtId="0" fontId="21" fillId="2" borderId="18" xfId="1" applyFont="1" applyFill="1" applyBorder="1" applyAlignment="1">
      <alignment horizontal="center" vertical="center"/>
    </xf>
    <xf numFmtId="0" fontId="21" fillId="2" borderId="7" xfId="1" applyFont="1" applyFill="1" applyBorder="1" applyAlignment="1">
      <alignment horizontal="center" vertical="center"/>
    </xf>
    <xf numFmtId="0" fontId="21" fillId="2" borderId="8" xfId="1" applyFont="1" applyFill="1" applyBorder="1" applyAlignment="1">
      <alignment horizontal="center" vertical="center"/>
    </xf>
    <xf numFmtId="0" fontId="12" fillId="2" borderId="21" xfId="1" applyFont="1" applyFill="1" applyBorder="1" applyAlignment="1">
      <alignment horizontal="center" vertical="center" wrapText="1"/>
    </xf>
    <xf numFmtId="0" fontId="12" fillId="2" borderId="0" xfId="1" applyFont="1" applyFill="1" applyBorder="1" applyAlignment="1">
      <alignment horizontal="center" vertical="center" wrapText="1"/>
    </xf>
    <xf numFmtId="0" fontId="12" fillId="2" borderId="17" xfId="1" applyFont="1" applyFill="1" applyBorder="1" applyAlignment="1">
      <alignment horizontal="center" vertical="center" wrapText="1"/>
    </xf>
    <xf numFmtId="0" fontId="12" fillId="2" borderId="13" xfId="1" applyFont="1" applyFill="1" applyBorder="1" applyAlignment="1">
      <alignment horizontal="center" vertical="center" wrapText="1"/>
    </xf>
    <xf numFmtId="0" fontId="12" fillId="2" borderId="14" xfId="1" applyFont="1" applyFill="1" applyBorder="1" applyAlignment="1">
      <alignment horizontal="center" vertical="center" wrapText="1"/>
    </xf>
    <xf numFmtId="0" fontId="12" fillId="2" borderId="15" xfId="1" applyFont="1" applyFill="1" applyBorder="1" applyAlignment="1">
      <alignment horizontal="center" vertical="center" wrapText="1"/>
    </xf>
    <xf numFmtId="0" fontId="1" fillId="0" borderId="1" xfId="0" applyFont="1" applyFill="1" applyBorder="1" applyAlignment="1">
      <alignment horizontal="left" vertical="center" wrapText="1"/>
    </xf>
  </cellXfs>
  <cellStyles count="97">
    <cellStyle name="Cabecera 1" xfId="3"/>
    <cellStyle name="Cabecera 2" xfId="4"/>
    <cellStyle name="Comma" xfId="5"/>
    <cellStyle name="Comma [0]_PIB" xfId="6"/>
    <cellStyle name="Comma_confisGOBjul2500" xfId="7"/>
    <cellStyle name="Comma0" xfId="8"/>
    <cellStyle name="Currency" xfId="9"/>
    <cellStyle name="Currency [0]_PIB" xfId="10"/>
    <cellStyle name="Currency_confisGOBjul2500" xfId="11"/>
    <cellStyle name="Currency0" xfId="12"/>
    <cellStyle name="Date" xfId="13"/>
    <cellStyle name="Euro" xfId="14"/>
    <cellStyle name="Fecha" xfId="15"/>
    <cellStyle name="Fijo" xfId="16"/>
    <cellStyle name="Fixed" xfId="17"/>
    <cellStyle name="Heading 1" xfId="18"/>
    <cellStyle name="Heading 2" xfId="19"/>
    <cellStyle name="Heading1" xfId="20"/>
    <cellStyle name="Heading2" xfId="21"/>
    <cellStyle name="Hipervínculo" xfId="78" builtinId="8"/>
    <cellStyle name="Hipervínculo 2" xfId="48"/>
    <cellStyle name="Hipervínculo 3" xfId="56"/>
    <cellStyle name="Millares" xfId="79" builtinId="3"/>
    <cellStyle name="Millares [0]" xfId="52" builtinId="6"/>
    <cellStyle name="Millares [0] 2" xfId="50"/>
    <cellStyle name="Millares [0] 2 2" xfId="65"/>
    <cellStyle name="Millares [0] 2 2 2" xfId="77"/>
    <cellStyle name="Millares [0] 2 2 2 2" xfId="87"/>
    <cellStyle name="Millares [0] 2 2 2 3" xfId="94"/>
    <cellStyle name="Millares [0] 2 2 3" xfId="84"/>
    <cellStyle name="Millares [0] 2 2 4" xfId="91"/>
    <cellStyle name="Millares [0] 2 3" xfId="68"/>
    <cellStyle name="Millares [0] 2 3 2" xfId="85"/>
    <cellStyle name="Millares [0] 2 3 3" xfId="92"/>
    <cellStyle name="Millares [0] 2 4" xfId="81"/>
    <cellStyle name="Millares [0] 2 5" xfId="88"/>
    <cellStyle name="Millares [0] 3" xfId="54"/>
    <cellStyle name="Millares [0] 4" xfId="69"/>
    <cellStyle name="Millares [0] 4 2" xfId="86"/>
    <cellStyle name="Millares [0] 4 3" xfId="93"/>
    <cellStyle name="Millares [0] 5" xfId="82"/>
    <cellStyle name="Millares [0] 6" xfId="89"/>
    <cellStyle name="Millares 2" xfId="22"/>
    <cellStyle name="Millares 3" xfId="64"/>
    <cellStyle name="Millares 4" xfId="66"/>
    <cellStyle name="Millares 5" xfId="63"/>
    <cellStyle name="Moneda" xfId="95" builtinId="4"/>
    <cellStyle name="Moneda [0]" xfId="46" builtinId="7"/>
    <cellStyle name="Moneda [0] 2" xfId="55"/>
    <cellStyle name="Moneda [0] 2 2" xfId="70"/>
    <cellStyle name="Moneda [0] 3" xfId="53"/>
    <cellStyle name="Moneda [0] 7" xfId="61"/>
    <cellStyle name="Moneda [0] 7 2" xfId="75"/>
    <cellStyle name="Moneda 2" xfId="57"/>
    <cellStyle name="Moneda 2 2" xfId="71"/>
    <cellStyle name="Moneda 3" xfId="58"/>
    <cellStyle name="Moneda 3 2" xfId="72"/>
    <cellStyle name="Moneda 4" xfId="59"/>
    <cellStyle name="Moneda 4 2" xfId="73"/>
    <cellStyle name="Moneda 5" xfId="62"/>
    <cellStyle name="Moneda 5 2" xfId="76"/>
    <cellStyle name="Moneda 6" xfId="83"/>
    <cellStyle name="Moneda 7" xfId="60"/>
    <cellStyle name="Moneda 7 2" xfId="74"/>
    <cellStyle name="Moneda 8" xfId="80"/>
    <cellStyle name="Moneda 9" xfId="90"/>
    <cellStyle name="Monetario" xfId="23"/>
    <cellStyle name="Monetario0" xfId="24"/>
    <cellStyle name="Neutral" xfId="96" builtinId="28"/>
    <cellStyle name="Normal" xfId="0" builtinId="0"/>
    <cellStyle name="Normal 2" xfId="1"/>
    <cellStyle name="Normal 2 2" xfId="42"/>
    <cellStyle name="Normal 2 3 2 2" xfId="51"/>
    <cellStyle name="Normal 3" xfId="2"/>
    <cellStyle name="Normal 3 2" xfId="45"/>
    <cellStyle name="Normal 4" xfId="47"/>
    <cellStyle name="Normal 6 2" xfId="49"/>
    <cellStyle name="Normal 7" xfId="43"/>
    <cellStyle name="Percent" xfId="25"/>
    <cellStyle name="Porcentaje" xfId="44" builtinId="5"/>
    <cellStyle name="Porcentaje 2" xfId="26"/>
    <cellStyle name="Punto" xfId="27"/>
    <cellStyle name="Punto0" xfId="28"/>
    <cellStyle name="Punto0 2" xfId="67"/>
    <cellStyle name="Resumen" xfId="29"/>
    <cellStyle name="Text" xfId="30"/>
    <cellStyle name="Total 2" xfId="31"/>
    <cellStyle name="ДАТА" xfId="32"/>
    <cellStyle name="ДЕНЕЖНЫЙ_BOPENGC" xfId="33"/>
    <cellStyle name="ЗАГОЛОВОК1" xfId="34"/>
    <cellStyle name="ЗАГОЛОВОК2" xfId="35"/>
    <cellStyle name="ИТОГОВЫЙ" xfId="36"/>
    <cellStyle name="Обычный_BOPENGC" xfId="37"/>
    <cellStyle name="ПРОЦЕНТНЫЙ_BOPENGC" xfId="38"/>
    <cellStyle name="ТЕКСТ" xfId="39"/>
    <cellStyle name="ФИКСИРОВАННЫЙ" xfId="40"/>
    <cellStyle name="ФИНАНСОВЫЙ_BOPENGC" xfId="41"/>
  </cellStyles>
  <dxfs count="0"/>
  <tableStyles count="0" defaultTableStyle="TableStyleMedium2" defaultPivotStyle="PivotStyleLight16"/>
  <colors>
    <mruColors>
      <color rgb="FF93AFE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persons/person.xml><?xml version="1.0" encoding="utf-8"?>
<personList xmlns="http://schemas.microsoft.com/office/spreadsheetml/2018/threadedcomments" xmlns:x="http://schemas.openxmlformats.org/spreadsheetml/2006/main">
  <person displayName="MTT" id="{20150DF4-F859-4A33-88AC-5BB44ECD03FA}" userId="MTT" providerId="None"/>
  <person displayName="Lopez Barrera, Astrid" id="{3B4CF307-1811-4E52-8CA9-50EB5ABA9C09}" userId="Lopez Barrera, Astrid" providerId="None"/>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L68" personId="{3B4CF307-1811-4E52-8CA9-50EB5ABA9C09}" id="{1E6F6538-F11C-41D8-95E8-0644476F705F}">
    <text>no aplica lo escrito</text>
  </threadedComment>
  <threadedComment ref="R95" personId="{20150DF4-F859-4A33-88AC-5BB44ECD03FA}" id="{9554E1C1-25DD-4361-80BB-DECA2AD19B94}">
    <text>Lo que se ha hecho del  productos</text>
  </threadedComment>
</ThreadedComments>
</file>

<file path=xl/worksheets/_rels/sheet1.xml.rels><?xml version="1.0" encoding="UTF-8" standalone="yes"?>
<Relationships xmlns="http://schemas.openxmlformats.org/package/2006/relationships"><Relationship Id="rId26" Type="http://schemas.openxmlformats.org/officeDocument/2006/relationships/hyperlink" Target="mailto:mcardenas@desarrolloeconomico.gov.co" TargetMode="External"/><Relationship Id="rId21" Type="http://schemas.openxmlformats.org/officeDocument/2006/relationships/hyperlink" Target="mailto:jpardo@participacionbogota.gov.co" TargetMode="External"/><Relationship Id="rId42" Type="http://schemas.openxmlformats.org/officeDocument/2006/relationships/hyperlink" Target="mailto:sfernandezg@sdis.gov.co" TargetMode="External"/><Relationship Id="rId47" Type="http://schemas.openxmlformats.org/officeDocument/2006/relationships/hyperlink" Target="mailto:jerson.parra@canalcapital.gov.co" TargetMode="External"/><Relationship Id="rId63" Type="http://schemas.openxmlformats.org/officeDocument/2006/relationships/hyperlink" Target="mailto:jpachont@sdis.gov.co" TargetMode="External"/><Relationship Id="rId68" Type="http://schemas.openxmlformats.org/officeDocument/2006/relationships/hyperlink" Target="mailto:Isabel.ramirez@scj.gov.co" TargetMode="External"/><Relationship Id="rId16" Type="http://schemas.openxmlformats.org/officeDocument/2006/relationships/hyperlink" Target="mailto:planeacion@proteccionanimalbogota.gov.co" TargetMode="External"/><Relationship Id="rId11" Type="http://schemas.openxmlformats.org/officeDocument/2006/relationships/hyperlink" Target="mailto:catalina.rivera@proteccionanimalbogota.gov.co" TargetMode="External"/><Relationship Id="rId24" Type="http://schemas.openxmlformats.org/officeDocument/2006/relationships/hyperlink" Target="mailto:osanchez@desarrolloeconomico.gov.co" TargetMode="External"/><Relationship Id="rId32" Type="http://schemas.openxmlformats.org/officeDocument/2006/relationships/hyperlink" Target="mailto:cigarcias@educacionbogota.gov.co" TargetMode="External"/><Relationship Id="rId37" Type="http://schemas.openxmlformats.org/officeDocument/2006/relationships/hyperlink" Target="mailto:sfernandezg@sdis.gov.co" TargetMode="External"/><Relationship Id="rId40" Type="http://schemas.openxmlformats.org/officeDocument/2006/relationships/hyperlink" Target="mailto:sfernandezg@sdis.gov.co" TargetMode="External"/><Relationship Id="rId45" Type="http://schemas.openxmlformats.org/officeDocument/2006/relationships/hyperlink" Target="mailto:sfernandezg@sdis.gov.co" TargetMode="External"/><Relationship Id="rId53" Type="http://schemas.openxmlformats.org/officeDocument/2006/relationships/hyperlink" Target="mailto:leyla.castillo@idartes.gov.co" TargetMode="External"/><Relationship Id="rId58" Type="http://schemas.openxmlformats.org/officeDocument/2006/relationships/hyperlink" Target="mailto:giovanni.monroy@idrd.gov.co" TargetMode="External"/><Relationship Id="rId66" Type="http://schemas.openxmlformats.org/officeDocument/2006/relationships/hyperlink" Target="mailto:Isabel.ramirez@scj.gov.co" TargetMode="External"/><Relationship Id="rId74" Type="http://schemas.openxmlformats.org/officeDocument/2006/relationships/hyperlink" Target="mailto:gaquintero@alcaldiabogota.gov.co" TargetMode="External"/><Relationship Id="rId79" Type="http://schemas.openxmlformats.org/officeDocument/2006/relationships/printerSettings" Target="../printerSettings/printerSettings1.bin"/><Relationship Id="rId5" Type="http://schemas.openxmlformats.org/officeDocument/2006/relationships/hyperlink" Target="mailto:parce@saludcapital.gov.co" TargetMode="External"/><Relationship Id="rId61" Type="http://schemas.openxmlformats.org/officeDocument/2006/relationships/hyperlink" Target="mailto:cigarcias@educacionbogota.gov.co" TargetMode="External"/><Relationship Id="rId82" Type="http://schemas.microsoft.com/office/2017/10/relationships/threadedComment" Target="../threadedComments/threadedComment1.xml"/><Relationship Id="rId19" Type="http://schemas.openxmlformats.org/officeDocument/2006/relationships/hyperlink" Target="mailto:gaquintero@alcaldiabogota.gov.co" TargetMode="External"/><Relationship Id="rId14" Type="http://schemas.openxmlformats.org/officeDocument/2006/relationships/hyperlink" Target="mailto:sfernandezg@sdis.gov.co" TargetMode="External"/><Relationship Id="rId22" Type="http://schemas.openxmlformats.org/officeDocument/2006/relationships/hyperlink" Target="mailto:iforero@participacionbogota.gov.co" TargetMode="External"/><Relationship Id="rId27" Type="http://schemas.openxmlformats.org/officeDocument/2006/relationships/hyperlink" Target="mailto:Armando.ojeda@habitatbogota.gov.co" TargetMode="External"/><Relationship Id="rId30" Type="http://schemas.openxmlformats.org/officeDocument/2006/relationships/hyperlink" Target="mailto:psierra@sdis.gov.co" TargetMode="External"/><Relationship Id="rId35" Type="http://schemas.openxmlformats.org/officeDocument/2006/relationships/hyperlink" Target="mailto:ifernandes@educacionbogota.gov.co" TargetMode="External"/><Relationship Id="rId43" Type="http://schemas.openxmlformats.org/officeDocument/2006/relationships/hyperlink" Target="mailto:sfernandezg@sdis.gov.co" TargetMode="External"/><Relationship Id="rId48" Type="http://schemas.openxmlformats.org/officeDocument/2006/relationships/hyperlink" Target="mailto:henry.murrain@scrd.gov.co" TargetMode="External"/><Relationship Id="rId56" Type="http://schemas.openxmlformats.org/officeDocument/2006/relationships/hyperlink" Target="mailto:astrid.angulo@idartes.gov.co" TargetMode="External"/><Relationship Id="rId64" Type="http://schemas.openxmlformats.org/officeDocument/2006/relationships/hyperlink" Target="mailto:felipe.rodriguez@gobiernobogota.gov.co" TargetMode="External"/><Relationship Id="rId69" Type="http://schemas.openxmlformats.org/officeDocument/2006/relationships/hyperlink" Target="mailto:ivan.torres@scj.gov.co" TargetMode="External"/><Relationship Id="rId77" Type="http://schemas.openxmlformats.org/officeDocument/2006/relationships/hyperlink" Target="mailto:mauricio.diaz@scj.gov.co" TargetMode="External"/><Relationship Id="rId8" Type="http://schemas.openxmlformats.org/officeDocument/2006/relationships/hyperlink" Target="mailto:parce@saludcapital.gov.co" TargetMode="External"/><Relationship Id="rId51" Type="http://schemas.openxmlformats.org/officeDocument/2006/relationships/hyperlink" Target="mailto:liliana.gonzalez@scrd.gov.co" TargetMode="External"/><Relationship Id="rId72" Type="http://schemas.openxmlformats.org/officeDocument/2006/relationships/hyperlink" Target="mailto:linda.gomez@gobiernobogota.gov.co" TargetMode="External"/><Relationship Id="rId3" Type="http://schemas.openxmlformats.org/officeDocument/2006/relationships/hyperlink" Target="mailto:parce@saludcapital.gov.co" TargetMode="External"/><Relationship Id="rId12" Type="http://schemas.openxmlformats.org/officeDocument/2006/relationships/hyperlink" Target="mailto:alix.montes@ambientebogota.gov.co" TargetMode="External"/><Relationship Id="rId17" Type="http://schemas.openxmlformats.org/officeDocument/2006/relationships/hyperlink" Target="mailto:gaquintero@alcaldiabogota.gov.co" TargetMode="External"/><Relationship Id="rId25" Type="http://schemas.openxmlformats.org/officeDocument/2006/relationships/hyperlink" Target="mailto:asegura@desarrolloeconomico.gov.co" TargetMode="External"/><Relationship Id="rId33" Type="http://schemas.openxmlformats.org/officeDocument/2006/relationships/hyperlink" Target="mailto:mforero@educacionbogota.gov.co" TargetMode="External"/><Relationship Id="rId38" Type="http://schemas.openxmlformats.org/officeDocument/2006/relationships/hyperlink" Target="mailto:sfernandezg@sdis.gov.co" TargetMode="External"/><Relationship Id="rId46" Type="http://schemas.openxmlformats.org/officeDocument/2006/relationships/hyperlink" Target="mailto:sfernandezg@sdis.gov.co" TargetMode="External"/><Relationship Id="rId59" Type="http://schemas.openxmlformats.org/officeDocument/2006/relationships/hyperlink" Target="mailto:cigarcias@educacionbogota.gov.co" TargetMode="External"/><Relationship Id="rId67" Type="http://schemas.openxmlformats.org/officeDocument/2006/relationships/hyperlink" Target="mailto:alejandro.londono@scj.gov.co" TargetMode="External"/><Relationship Id="rId20" Type="http://schemas.openxmlformats.org/officeDocument/2006/relationships/hyperlink" Target="mailto:emprender@idipron.gov.co" TargetMode="External"/><Relationship Id="rId41" Type="http://schemas.openxmlformats.org/officeDocument/2006/relationships/hyperlink" Target="mailto:sfernandezg@sdis.gov.co" TargetMode="External"/><Relationship Id="rId54" Type="http://schemas.openxmlformats.org/officeDocument/2006/relationships/hyperlink" Target="mailto:leyla.castillo@idartes.gov.co" TargetMode="External"/><Relationship Id="rId62" Type="http://schemas.openxmlformats.org/officeDocument/2006/relationships/hyperlink" Target="mailto:ncviloria@educacionbogota.gov.co" TargetMode="External"/><Relationship Id="rId70" Type="http://schemas.openxmlformats.org/officeDocument/2006/relationships/hyperlink" Target="mailto:ivan.torres@scj.gov.co" TargetMode="External"/><Relationship Id="rId75" Type="http://schemas.openxmlformats.org/officeDocument/2006/relationships/hyperlink" Target="mailto:mauricio.diaz@scj.gov.co" TargetMode="External"/><Relationship Id="rId1" Type="http://schemas.openxmlformats.org/officeDocument/2006/relationships/hyperlink" Target="mailto:parce@saludcapital.gov.co" TargetMode="External"/><Relationship Id="rId6" Type="http://schemas.openxmlformats.org/officeDocument/2006/relationships/hyperlink" Target="mailto:parce@saludcapital.gov.co" TargetMode="External"/><Relationship Id="rId15" Type="http://schemas.openxmlformats.org/officeDocument/2006/relationships/hyperlink" Target="mailto:jpachont@sdis.gov.co" TargetMode="External"/><Relationship Id="rId23" Type="http://schemas.openxmlformats.org/officeDocument/2006/relationships/hyperlink" Target="mailto:jpardo@participacionbogota.gov.co" TargetMode="External"/><Relationship Id="rId28" Type="http://schemas.openxmlformats.org/officeDocument/2006/relationships/hyperlink" Target="mailto:mavic.hernandez@habitatbogota.gov.co" TargetMode="External"/><Relationship Id="rId36" Type="http://schemas.openxmlformats.org/officeDocument/2006/relationships/hyperlink" Target="mailto:gurregos@educacionbogota.gov.co" TargetMode="External"/><Relationship Id="rId49" Type="http://schemas.openxmlformats.org/officeDocument/2006/relationships/hyperlink" Target="mailto:cdelvalle@ofb.gov.co" TargetMode="External"/><Relationship Id="rId57" Type="http://schemas.openxmlformats.org/officeDocument/2006/relationships/hyperlink" Target="mailto:giovanni.monroy@idrd.gov.co" TargetMode="External"/><Relationship Id="rId10" Type="http://schemas.openxmlformats.org/officeDocument/2006/relationships/hyperlink" Target="mailto:parce@saludcapital.gov.co" TargetMode="External"/><Relationship Id="rId31" Type="http://schemas.openxmlformats.org/officeDocument/2006/relationships/hyperlink" Target="mailto:gscoppeta@participacionbogota.gov.co" TargetMode="External"/><Relationship Id="rId44" Type="http://schemas.openxmlformats.org/officeDocument/2006/relationships/hyperlink" Target="mailto:sfernandezg@sdis.gov.co" TargetMode="External"/><Relationship Id="rId52" Type="http://schemas.openxmlformats.org/officeDocument/2006/relationships/hyperlink" Target="mailto:alvaro.vargas@scrd.gov.co" TargetMode="External"/><Relationship Id="rId60" Type="http://schemas.openxmlformats.org/officeDocument/2006/relationships/hyperlink" Target="mailto:cigarcias@educacionbogota.gov.co" TargetMode="External"/><Relationship Id="rId65" Type="http://schemas.openxmlformats.org/officeDocument/2006/relationships/hyperlink" Target="mailto:sfernandezg@sdis.gov.co" TargetMode="External"/><Relationship Id="rId73" Type="http://schemas.openxmlformats.org/officeDocument/2006/relationships/hyperlink" Target="mailto:andres.arbelaez@gobiernobogota.gov.co" TargetMode="External"/><Relationship Id="rId78" Type="http://schemas.openxmlformats.org/officeDocument/2006/relationships/hyperlink" Target="mailto:natalia.munoz@scj.gov.co" TargetMode="External"/><Relationship Id="rId4" Type="http://schemas.openxmlformats.org/officeDocument/2006/relationships/hyperlink" Target="mailto:parce@saludcapital.gov.co" TargetMode="External"/><Relationship Id="rId9" Type="http://schemas.openxmlformats.org/officeDocument/2006/relationships/hyperlink" Target="mailto:parce@saludcapital.gov.co" TargetMode="External"/><Relationship Id="rId13" Type="http://schemas.openxmlformats.org/officeDocument/2006/relationships/hyperlink" Target="mailto:Armando.ojeda@habitatbogota.gov.co" TargetMode="External"/><Relationship Id="rId18" Type="http://schemas.openxmlformats.org/officeDocument/2006/relationships/hyperlink" Target="mailto:gaquintero@alcaldiabogota.gov.co" TargetMode="External"/><Relationship Id="rId39" Type="http://schemas.openxmlformats.org/officeDocument/2006/relationships/hyperlink" Target="mailto:sfernandezg@sdis.gov.co" TargetMode="External"/><Relationship Id="rId34" Type="http://schemas.openxmlformats.org/officeDocument/2006/relationships/hyperlink" Target="mailto:mforero@educacionbogota.gov.co" TargetMode="External"/><Relationship Id="rId50" Type="http://schemas.openxmlformats.org/officeDocument/2006/relationships/hyperlink" Target="mailto:alvaro.vargas@scrd.gov.co" TargetMode="External"/><Relationship Id="rId55" Type="http://schemas.openxmlformats.org/officeDocument/2006/relationships/hyperlink" Target="mailto:astrid.angulo@idartes.gov.co" TargetMode="External"/><Relationship Id="rId76" Type="http://schemas.openxmlformats.org/officeDocument/2006/relationships/hyperlink" Target="mailto:mauricio.diaz@scj.gov.co" TargetMode="External"/><Relationship Id="rId7" Type="http://schemas.openxmlformats.org/officeDocument/2006/relationships/hyperlink" Target="mailto:parce@saludcapital.gov.co" TargetMode="External"/><Relationship Id="rId71" Type="http://schemas.openxmlformats.org/officeDocument/2006/relationships/hyperlink" Target="mailto:claudia.davila@gobiernobogota.gov.co" TargetMode="External"/><Relationship Id="rId2" Type="http://schemas.openxmlformats.org/officeDocument/2006/relationships/hyperlink" Target="mailto:parce@saludcapital.gov.co" TargetMode="External"/><Relationship Id="rId29" Type="http://schemas.openxmlformats.org/officeDocument/2006/relationships/hyperlink" Target="mailto:mcardenas@desarrolloeconomico.gov.co"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DK114"/>
  <sheetViews>
    <sheetView tabSelected="1" topLeftCell="A11" zoomScale="46" zoomScaleNormal="46" workbookViewId="0">
      <pane ySplit="1" topLeftCell="A12" activePane="bottomLeft" state="frozen"/>
      <selection activeCell="R11" sqref="R11"/>
      <selection pane="bottomLeft" activeCell="N12" sqref="N12"/>
    </sheetView>
  </sheetViews>
  <sheetFormatPr baseColWidth="10" defaultColWidth="11.42578125" defaultRowHeight="16.5"/>
  <cols>
    <col min="1" max="1" width="48" style="8" customWidth="1"/>
    <col min="2" max="2" width="11.7109375" style="23" customWidth="1"/>
    <col min="3" max="3" width="27.7109375" style="23" customWidth="1"/>
    <col min="4" max="4" width="17.42578125" style="23" customWidth="1"/>
    <col min="5" max="5" width="17.85546875" style="23" customWidth="1"/>
    <col min="6" max="6" width="31.42578125" style="23" customWidth="1"/>
    <col min="7" max="7" width="14.140625" style="24" customWidth="1"/>
    <col min="8" max="12" width="11.7109375" style="23" customWidth="1"/>
    <col min="13" max="13" width="12.42578125" style="23" customWidth="1"/>
    <col min="14" max="14" width="58.28515625" style="8" customWidth="1"/>
    <col min="15" max="15" width="27.7109375" style="8" customWidth="1"/>
    <col min="16" max="16" width="74.28515625" style="8" customWidth="1"/>
    <col min="17" max="17" width="87.140625" style="8" customWidth="1"/>
    <col min="18" max="18" width="42" style="8" customWidth="1"/>
    <col min="19" max="19" width="16.42578125" style="8" customWidth="1"/>
    <col min="20" max="20" width="20.85546875" style="8" customWidth="1"/>
    <col min="21" max="21" width="24.140625" style="8" customWidth="1"/>
    <col min="22" max="22" width="13.7109375" style="8" customWidth="1"/>
    <col min="23" max="24" width="12.7109375" style="11" customWidth="1"/>
    <col min="25" max="26" width="11.7109375" style="8" customWidth="1"/>
    <col min="27" max="29" width="12.7109375" style="8" customWidth="1"/>
    <col min="30" max="31" width="12.42578125" style="8" customWidth="1"/>
    <col min="32" max="32" width="16.42578125" style="8" customWidth="1"/>
    <col min="33" max="33" width="25.7109375" style="8" customWidth="1"/>
    <col min="34" max="34" width="19.28515625" style="8" customWidth="1"/>
    <col min="35" max="35" width="150" style="8" customWidth="1"/>
    <col min="36" max="36" width="104.28515625" style="8" customWidth="1"/>
    <col min="37" max="37" width="17" style="8" customWidth="1"/>
    <col min="38" max="38" width="24.140625" style="8" customWidth="1"/>
    <col min="39" max="39" width="20.85546875" style="8" customWidth="1"/>
    <col min="40" max="40" width="57.85546875" style="8" customWidth="1"/>
    <col min="41" max="41" width="29.28515625" style="8" customWidth="1"/>
    <col min="42" max="42" width="20.42578125" style="8" customWidth="1"/>
    <col min="43" max="44" width="15.42578125" style="703" customWidth="1"/>
    <col min="45" max="45" width="20.42578125" style="8" customWidth="1"/>
    <col min="46" max="46" width="31.85546875" style="8" customWidth="1"/>
    <col min="47" max="16384" width="11.42578125" style="8"/>
  </cols>
  <sheetData>
    <row r="1" spans="1:115">
      <c r="A1" s="916" t="s">
        <v>83</v>
      </c>
      <c r="B1" s="917"/>
      <c r="C1" s="917"/>
      <c r="D1" s="917"/>
      <c r="E1" s="917"/>
      <c r="F1" s="917"/>
      <c r="G1" s="917"/>
      <c r="H1" s="917"/>
      <c r="I1" s="917"/>
      <c r="J1" s="917"/>
      <c r="K1" s="917"/>
      <c r="L1" s="917"/>
      <c r="M1" s="917"/>
      <c r="N1" s="917"/>
      <c r="O1" s="917"/>
      <c r="P1" s="917"/>
      <c r="Q1" s="917"/>
      <c r="R1" s="917"/>
      <c r="S1" s="917"/>
      <c r="T1" s="917"/>
      <c r="U1" s="917"/>
      <c r="V1" s="917"/>
      <c r="W1" s="917"/>
      <c r="X1" s="917"/>
      <c r="Y1" s="917"/>
      <c r="Z1" s="917"/>
      <c r="AA1" s="917"/>
      <c r="AB1" s="917"/>
      <c r="AC1" s="917"/>
      <c r="AD1" s="917"/>
      <c r="AE1" s="917"/>
      <c r="AF1" s="917"/>
      <c r="AG1" s="917"/>
      <c r="AH1" s="917"/>
      <c r="AI1" s="917"/>
      <c r="AJ1" s="917"/>
      <c r="AK1" s="917"/>
      <c r="AL1" s="917"/>
      <c r="AM1" s="917"/>
      <c r="AN1" s="917"/>
      <c r="AO1" s="917"/>
      <c r="AP1" s="917"/>
      <c r="AQ1" s="918"/>
      <c r="AR1" s="918"/>
      <c r="AS1" s="917"/>
      <c r="AT1" s="917"/>
    </row>
    <row r="2" spans="1:115">
      <c r="A2" s="922" t="s">
        <v>325</v>
      </c>
      <c r="B2" s="922"/>
      <c r="C2" s="922"/>
      <c r="D2" s="922"/>
      <c r="E2" s="922"/>
      <c r="F2" s="922"/>
      <c r="G2" s="922"/>
      <c r="H2" s="922"/>
      <c r="I2" s="922"/>
      <c r="J2" s="922"/>
      <c r="K2" s="922"/>
      <c r="L2" s="922"/>
      <c r="M2" s="922"/>
      <c r="N2" s="922"/>
      <c r="O2" s="922"/>
      <c r="P2" s="922"/>
      <c r="Q2" s="922"/>
      <c r="R2" s="922"/>
      <c r="S2" s="922"/>
      <c r="T2" s="922"/>
      <c r="U2" s="922"/>
      <c r="V2" s="922"/>
      <c r="W2" s="922"/>
      <c r="X2" s="922"/>
      <c r="Y2" s="922"/>
      <c r="Z2" s="922"/>
      <c r="AA2" s="922"/>
      <c r="AB2" s="922"/>
      <c r="AC2" s="922"/>
      <c r="AD2" s="922"/>
      <c r="AE2" s="922"/>
      <c r="AF2" s="922"/>
      <c r="AG2" s="922"/>
      <c r="AH2" s="922"/>
      <c r="AI2" s="922"/>
      <c r="AJ2" s="922"/>
      <c r="AK2" s="922"/>
      <c r="AL2" s="922"/>
      <c r="AM2" s="922"/>
      <c r="AN2" s="922"/>
      <c r="AO2" s="922"/>
      <c r="AP2" s="922"/>
      <c r="AQ2" s="922"/>
      <c r="AR2" s="922"/>
      <c r="AS2" s="922"/>
      <c r="AT2" s="922"/>
    </row>
    <row r="3" spans="1:115">
      <c r="A3" s="923" t="s">
        <v>330</v>
      </c>
      <c r="B3" s="924"/>
      <c r="C3" s="924"/>
      <c r="D3" s="924"/>
      <c r="E3" s="924"/>
      <c r="F3" s="924"/>
      <c r="G3" s="924"/>
      <c r="H3" s="924"/>
      <c r="I3" s="924"/>
      <c r="J3" s="924"/>
      <c r="K3" s="924"/>
      <c r="L3" s="924"/>
      <c r="M3" s="924"/>
      <c r="N3" s="924"/>
      <c r="O3" s="924"/>
      <c r="P3" s="924"/>
      <c r="Q3" s="924"/>
      <c r="R3" s="924"/>
      <c r="S3" s="924"/>
      <c r="T3" s="924"/>
      <c r="U3" s="924"/>
      <c r="V3" s="924"/>
      <c r="W3" s="924"/>
      <c r="X3" s="924"/>
      <c r="Y3" s="924"/>
      <c r="Z3" s="924"/>
      <c r="AA3" s="924"/>
      <c r="AB3" s="924"/>
      <c r="AC3" s="924"/>
      <c r="AD3" s="924"/>
      <c r="AE3" s="924"/>
      <c r="AF3" s="924"/>
      <c r="AG3" s="924"/>
      <c r="AH3" s="924"/>
      <c r="AI3" s="924"/>
      <c r="AJ3" s="924"/>
      <c r="AK3" s="924"/>
      <c r="AL3" s="924"/>
      <c r="AM3" s="924"/>
      <c r="AN3" s="924"/>
      <c r="AO3" s="924"/>
      <c r="AP3" s="924"/>
      <c r="AQ3" s="924"/>
      <c r="AR3" s="924"/>
      <c r="AS3" s="924"/>
      <c r="AT3" s="924"/>
      <c r="AU3" s="924"/>
      <c r="AV3" s="924"/>
      <c r="AW3" s="924"/>
      <c r="AX3" s="924"/>
      <c r="AY3" s="924"/>
      <c r="AZ3" s="924"/>
      <c r="BA3" s="924"/>
      <c r="BB3" s="924"/>
      <c r="BC3" s="924"/>
      <c r="BD3" s="924"/>
      <c r="BE3" s="924"/>
      <c r="BF3" s="924"/>
      <c r="BG3" s="924"/>
      <c r="BH3" s="924"/>
      <c r="BI3" s="924"/>
      <c r="BJ3" s="924"/>
      <c r="BK3" s="924"/>
      <c r="BL3" s="924"/>
      <c r="BM3" s="924"/>
      <c r="BN3" s="924"/>
      <c r="BO3" s="924"/>
      <c r="BP3" s="924"/>
      <c r="BQ3" s="924"/>
      <c r="BR3" s="924"/>
      <c r="BS3" s="924"/>
      <c r="BT3" s="924"/>
      <c r="BU3" s="924"/>
      <c r="BV3" s="924"/>
      <c r="BW3" s="924"/>
      <c r="BX3" s="924"/>
      <c r="BY3" s="924"/>
      <c r="BZ3" s="924"/>
      <c r="CA3" s="924"/>
      <c r="CB3" s="924"/>
      <c r="CC3" s="924"/>
      <c r="CD3" s="924"/>
      <c r="CE3" s="924"/>
      <c r="CF3" s="924"/>
      <c r="CG3" s="924"/>
      <c r="CH3" s="924"/>
      <c r="CI3" s="924"/>
      <c r="CJ3" s="924"/>
      <c r="CK3" s="924"/>
      <c r="CL3" s="924"/>
      <c r="CM3" s="924"/>
      <c r="CN3" s="924"/>
      <c r="CO3" s="924"/>
      <c r="CP3" s="924"/>
      <c r="CQ3" s="924"/>
      <c r="CR3" s="924"/>
      <c r="CS3" s="924"/>
      <c r="CT3" s="924"/>
      <c r="CU3" s="924"/>
      <c r="CV3" s="924"/>
      <c r="CW3" s="924"/>
      <c r="CX3" s="924"/>
      <c r="CY3" s="924"/>
      <c r="CZ3" s="924"/>
      <c r="DA3" s="924"/>
      <c r="DB3" s="924"/>
      <c r="DC3" s="924"/>
      <c r="DD3" s="924"/>
      <c r="DE3" s="924"/>
      <c r="DF3" s="924"/>
      <c r="DG3" s="924"/>
      <c r="DH3" s="924"/>
      <c r="DI3" s="924"/>
      <c r="DJ3" s="924"/>
      <c r="DK3" s="925"/>
    </row>
    <row r="4" spans="1:115">
      <c r="A4" s="922" t="s">
        <v>326</v>
      </c>
      <c r="B4" s="922"/>
      <c r="C4" s="922"/>
      <c r="D4" s="922"/>
      <c r="E4" s="922"/>
      <c r="F4" s="922"/>
      <c r="G4" s="922"/>
      <c r="H4" s="922"/>
      <c r="I4" s="922"/>
      <c r="J4" s="922"/>
      <c r="K4" s="922"/>
      <c r="L4" s="922"/>
      <c r="M4" s="922"/>
      <c r="N4" s="922"/>
      <c r="O4" s="922"/>
      <c r="P4" s="922"/>
      <c r="Q4" s="922"/>
      <c r="R4" s="922"/>
      <c r="S4" s="922"/>
      <c r="T4" s="922"/>
      <c r="U4" s="922"/>
      <c r="V4" s="922"/>
      <c r="W4" s="922"/>
      <c r="X4" s="922"/>
      <c r="Y4" s="922"/>
      <c r="Z4" s="922"/>
      <c r="AA4" s="922"/>
      <c r="AB4" s="922"/>
      <c r="AC4" s="922"/>
      <c r="AD4" s="922"/>
      <c r="AE4" s="922"/>
      <c r="AF4" s="922"/>
      <c r="AG4" s="922"/>
      <c r="AH4" s="922"/>
      <c r="AI4" s="922"/>
      <c r="AJ4" s="922"/>
      <c r="AK4" s="922"/>
      <c r="AL4" s="922"/>
      <c r="AM4" s="922"/>
      <c r="AN4" s="922"/>
      <c r="AO4" s="922"/>
      <c r="AP4" s="922"/>
      <c r="AQ4" s="922"/>
      <c r="AR4" s="922"/>
      <c r="AS4" s="922"/>
      <c r="AT4" s="922"/>
    </row>
    <row r="5" spans="1:115">
      <c r="A5" s="19" t="s">
        <v>327</v>
      </c>
      <c r="B5" s="14"/>
      <c r="C5" s="12"/>
      <c r="D5" s="928"/>
      <c r="E5" s="928"/>
      <c r="F5" s="928"/>
      <c r="G5" s="928"/>
      <c r="H5" s="928"/>
      <c r="I5" s="928"/>
      <c r="J5" s="928"/>
      <c r="K5" s="928"/>
      <c r="L5" s="928"/>
      <c r="M5" s="928"/>
      <c r="N5" s="928"/>
      <c r="O5" s="928"/>
      <c r="P5" s="928"/>
      <c r="Q5" s="928"/>
      <c r="R5" s="928"/>
      <c r="S5" s="928"/>
      <c r="T5" s="928"/>
      <c r="U5" s="928"/>
      <c r="V5" s="928"/>
      <c r="W5" s="928"/>
      <c r="X5" s="928"/>
      <c r="Y5" s="928"/>
      <c r="Z5" s="928"/>
      <c r="AA5" s="928"/>
      <c r="AB5" s="928"/>
      <c r="AC5" s="928"/>
      <c r="AD5" s="928"/>
      <c r="AE5" s="928"/>
      <c r="AF5" s="928"/>
      <c r="AG5" s="928"/>
      <c r="AH5" s="928"/>
      <c r="AI5" s="928"/>
      <c r="AJ5" s="928"/>
      <c r="AK5" s="928"/>
      <c r="AL5" s="928"/>
      <c r="AM5" s="928"/>
      <c r="AN5" s="928"/>
      <c r="AO5" s="928"/>
      <c r="AP5" s="928"/>
      <c r="AQ5" s="928"/>
      <c r="AR5" s="928"/>
      <c r="AS5" s="928"/>
      <c r="AT5" s="928"/>
    </row>
    <row r="6" spans="1:115">
      <c r="A6" s="19" t="s">
        <v>0</v>
      </c>
      <c r="B6" s="20"/>
      <c r="C6" s="12"/>
      <c r="D6" s="928"/>
      <c r="E6" s="928"/>
      <c r="F6" s="928"/>
      <c r="G6" s="928"/>
      <c r="H6" s="928"/>
      <c r="I6" s="928"/>
      <c r="J6" s="928"/>
      <c r="K6" s="928"/>
      <c r="L6" s="928"/>
      <c r="M6" s="928"/>
      <c r="N6" s="928"/>
      <c r="O6" s="928"/>
      <c r="P6" s="928"/>
      <c r="Q6" s="928"/>
      <c r="R6" s="928"/>
      <c r="S6" s="928"/>
      <c r="T6" s="928"/>
      <c r="U6" s="928"/>
      <c r="V6" s="928"/>
      <c r="W6" s="928"/>
      <c r="X6" s="928"/>
      <c r="Y6" s="928"/>
      <c r="Z6" s="928"/>
      <c r="AA6" s="928"/>
      <c r="AB6" s="928"/>
      <c r="AC6" s="928"/>
      <c r="AD6" s="928"/>
      <c r="AE6" s="928"/>
      <c r="AF6" s="928"/>
      <c r="AG6" s="928"/>
      <c r="AH6" s="928"/>
      <c r="AI6" s="928"/>
      <c r="AJ6" s="928"/>
      <c r="AK6" s="928"/>
      <c r="AL6" s="928"/>
      <c r="AM6" s="928"/>
      <c r="AN6" s="928"/>
      <c r="AO6" s="928"/>
      <c r="AP6" s="928"/>
      <c r="AQ6" s="928"/>
      <c r="AR6" s="928"/>
      <c r="AS6" s="928"/>
      <c r="AT6" s="928"/>
    </row>
    <row r="7" spans="1:115">
      <c r="A7" s="19" t="s">
        <v>329</v>
      </c>
      <c r="B7" s="14"/>
      <c r="C7" s="12"/>
      <c r="D7" s="928"/>
      <c r="E7" s="928"/>
      <c r="F7" s="928"/>
      <c r="G7" s="928"/>
      <c r="H7" s="928"/>
      <c r="I7" s="928"/>
      <c r="J7" s="928"/>
      <c r="K7" s="928"/>
      <c r="L7" s="928"/>
      <c r="M7" s="928"/>
      <c r="N7" s="928"/>
      <c r="O7" s="928"/>
      <c r="P7" s="928"/>
      <c r="Q7" s="928"/>
      <c r="R7" s="928"/>
      <c r="S7" s="928"/>
      <c r="T7" s="928"/>
      <c r="U7" s="928"/>
      <c r="V7" s="928"/>
      <c r="W7" s="928"/>
      <c r="X7" s="928"/>
      <c r="Y7" s="928"/>
      <c r="Z7" s="928"/>
      <c r="AA7" s="928"/>
      <c r="AB7" s="928"/>
      <c r="AC7" s="928"/>
      <c r="AD7" s="928"/>
      <c r="AE7" s="928"/>
      <c r="AF7" s="928"/>
      <c r="AG7" s="928"/>
      <c r="AH7" s="928"/>
      <c r="AI7" s="928"/>
      <c r="AJ7" s="928"/>
      <c r="AK7" s="928"/>
      <c r="AL7" s="928"/>
      <c r="AM7" s="928"/>
      <c r="AN7" s="928"/>
      <c r="AO7" s="928"/>
      <c r="AP7" s="928"/>
      <c r="AQ7" s="928"/>
      <c r="AR7" s="928"/>
      <c r="AS7" s="928"/>
      <c r="AT7" s="928"/>
    </row>
    <row r="8" spans="1:115" ht="12" customHeight="1">
      <c r="A8" s="18" t="s">
        <v>328</v>
      </c>
      <c r="B8" s="929"/>
      <c r="C8" s="929"/>
      <c r="D8" s="929"/>
      <c r="E8" s="929"/>
      <c r="F8" s="18" t="s">
        <v>101</v>
      </c>
      <c r="G8" s="27"/>
      <c r="H8" s="27"/>
      <c r="I8" s="27"/>
      <c r="J8" s="21"/>
      <c r="K8" s="21"/>
      <c r="L8" s="21"/>
      <c r="M8" s="13"/>
      <c r="N8" s="13"/>
      <c r="O8" s="13"/>
      <c r="P8" s="13"/>
      <c r="Q8" s="13"/>
      <c r="R8" s="13"/>
      <c r="S8" s="13"/>
      <c r="T8" s="13"/>
      <c r="U8" s="13"/>
      <c r="V8" s="13"/>
      <c r="W8" s="13"/>
      <c r="X8" s="13"/>
      <c r="Y8" s="13"/>
      <c r="Z8" s="13"/>
      <c r="AA8" s="13"/>
      <c r="AB8" s="13"/>
      <c r="AC8" s="13"/>
      <c r="AD8" s="13"/>
      <c r="AE8" s="13"/>
      <c r="AF8" s="13"/>
      <c r="AG8" s="13"/>
      <c r="AH8" s="13"/>
      <c r="AI8" s="13"/>
      <c r="AJ8" s="13"/>
      <c r="AK8" s="13"/>
      <c r="AL8" s="13"/>
      <c r="AM8" s="13"/>
      <c r="AN8" s="13"/>
      <c r="AO8" s="13"/>
      <c r="AP8" s="13"/>
      <c r="AQ8" s="13"/>
      <c r="AR8" s="195"/>
      <c r="AS8" s="13"/>
      <c r="AT8" s="13"/>
    </row>
    <row r="9" spans="1:115">
      <c r="A9" s="913" t="s">
        <v>14</v>
      </c>
      <c r="B9" s="915" t="s">
        <v>23</v>
      </c>
      <c r="C9" s="914" t="s">
        <v>13</v>
      </c>
      <c r="D9" s="914"/>
      <c r="E9" s="914"/>
      <c r="F9" s="914"/>
      <c r="G9" s="914"/>
      <c r="H9" s="914"/>
      <c r="I9" s="914"/>
      <c r="J9" s="914"/>
      <c r="K9" s="914"/>
      <c r="L9" s="914"/>
      <c r="M9" s="914"/>
      <c r="N9" s="920" t="s">
        <v>838</v>
      </c>
      <c r="O9" s="920"/>
      <c r="P9" s="920"/>
      <c r="Q9" s="920"/>
      <c r="R9" s="913" t="s">
        <v>15</v>
      </c>
      <c r="S9" s="913"/>
      <c r="T9" s="913"/>
      <c r="U9" s="913"/>
      <c r="V9" s="913"/>
      <c r="W9" s="913"/>
      <c r="X9" s="913"/>
      <c r="Y9" s="913"/>
      <c r="Z9" s="913"/>
      <c r="AA9" s="913" t="s">
        <v>4</v>
      </c>
      <c r="AB9" s="913"/>
      <c r="AC9" s="28"/>
      <c r="AD9" s="22"/>
      <c r="AE9" s="590"/>
      <c r="AF9" s="590"/>
      <c r="AG9" s="920" t="s">
        <v>838</v>
      </c>
      <c r="AH9" s="920"/>
      <c r="AI9" s="920"/>
      <c r="AJ9" s="920"/>
      <c r="AK9" s="920"/>
      <c r="AL9" s="920"/>
      <c r="AM9" s="920"/>
      <c r="AN9" s="920"/>
      <c r="AO9" s="913" t="s">
        <v>3</v>
      </c>
      <c r="AP9" s="913"/>
      <c r="AQ9" s="915"/>
      <c r="AR9" s="915"/>
      <c r="AS9" s="913"/>
      <c r="AT9" s="913"/>
    </row>
    <row r="10" spans="1:115" ht="48.75" customHeight="1">
      <c r="A10" s="913"/>
      <c r="B10" s="915"/>
      <c r="C10" s="915" t="s">
        <v>85</v>
      </c>
      <c r="D10" s="915" t="s">
        <v>24</v>
      </c>
      <c r="E10" s="915" t="s">
        <v>1</v>
      </c>
      <c r="F10" s="915" t="s">
        <v>16</v>
      </c>
      <c r="G10" s="915" t="s">
        <v>102</v>
      </c>
      <c r="H10" s="915" t="s">
        <v>2</v>
      </c>
      <c r="I10" s="915"/>
      <c r="J10" s="915" t="s">
        <v>4</v>
      </c>
      <c r="K10" s="915"/>
      <c r="L10" s="915" t="s">
        <v>134</v>
      </c>
      <c r="M10" s="915"/>
      <c r="N10" s="921" t="s">
        <v>112</v>
      </c>
      <c r="O10" s="921"/>
      <c r="P10" s="921"/>
      <c r="Q10" s="921"/>
      <c r="R10" s="915" t="s">
        <v>86</v>
      </c>
      <c r="S10" s="915" t="s">
        <v>25</v>
      </c>
      <c r="T10" s="915" t="s">
        <v>11</v>
      </c>
      <c r="U10" s="915" t="s">
        <v>12</v>
      </c>
      <c r="V10" s="915" t="s">
        <v>103</v>
      </c>
      <c r="W10" s="915" t="s">
        <v>102</v>
      </c>
      <c r="X10" s="915" t="s">
        <v>87</v>
      </c>
      <c r="Y10" s="919" t="s">
        <v>2</v>
      </c>
      <c r="Z10" s="919"/>
      <c r="AA10" s="915" t="s">
        <v>7</v>
      </c>
      <c r="AB10" s="915" t="s">
        <v>8</v>
      </c>
      <c r="AC10" s="926" t="s">
        <v>136</v>
      </c>
      <c r="AD10" s="927"/>
      <c r="AE10" s="591"/>
      <c r="AF10" s="591"/>
      <c r="AG10" s="921" t="s">
        <v>111</v>
      </c>
      <c r="AH10" s="921"/>
      <c r="AI10" s="921"/>
      <c r="AJ10" s="921"/>
      <c r="AK10" s="921" t="s">
        <v>138</v>
      </c>
      <c r="AL10" s="921"/>
      <c r="AM10" s="921"/>
      <c r="AN10" s="921"/>
      <c r="AO10" s="913" t="s">
        <v>81</v>
      </c>
      <c r="AP10" s="913" t="s">
        <v>5</v>
      </c>
      <c r="AQ10" s="915" t="s">
        <v>6</v>
      </c>
      <c r="AR10" s="915" t="s">
        <v>84</v>
      </c>
      <c r="AS10" s="915" t="s">
        <v>92</v>
      </c>
      <c r="AT10" s="915" t="s">
        <v>91</v>
      </c>
    </row>
    <row r="11" spans="1:115" ht="147.94999999999999" customHeight="1">
      <c r="A11" s="913"/>
      <c r="B11" s="915"/>
      <c r="C11" s="915"/>
      <c r="D11" s="915"/>
      <c r="E11" s="915"/>
      <c r="F11" s="915"/>
      <c r="G11" s="915"/>
      <c r="H11" s="22" t="s">
        <v>9</v>
      </c>
      <c r="I11" s="22" t="s">
        <v>10</v>
      </c>
      <c r="J11" s="22" t="s">
        <v>7</v>
      </c>
      <c r="K11" s="22" t="s">
        <v>8</v>
      </c>
      <c r="L11" s="22" t="s">
        <v>133</v>
      </c>
      <c r="M11" s="22" t="s">
        <v>139</v>
      </c>
      <c r="N11" s="25" t="s">
        <v>118</v>
      </c>
      <c r="O11" s="25" t="s">
        <v>119</v>
      </c>
      <c r="P11" s="25" t="s">
        <v>115</v>
      </c>
      <c r="Q11" s="25" t="s">
        <v>135</v>
      </c>
      <c r="R11" s="915"/>
      <c r="S11" s="915"/>
      <c r="T11" s="915"/>
      <c r="U11" s="915"/>
      <c r="V11" s="915"/>
      <c r="W11" s="915"/>
      <c r="X11" s="915"/>
      <c r="Y11" s="26" t="s">
        <v>9</v>
      </c>
      <c r="Z11" s="26" t="s">
        <v>10</v>
      </c>
      <c r="AA11" s="915"/>
      <c r="AB11" s="915"/>
      <c r="AC11" s="22" t="s">
        <v>137</v>
      </c>
      <c r="AD11" s="22" t="s">
        <v>139</v>
      </c>
      <c r="AE11" s="668" t="s">
        <v>1167</v>
      </c>
      <c r="AF11" s="668" t="s">
        <v>1168</v>
      </c>
      <c r="AG11" s="25" t="s">
        <v>118</v>
      </c>
      <c r="AH11" s="25" t="s">
        <v>119</v>
      </c>
      <c r="AI11" s="25" t="s">
        <v>140</v>
      </c>
      <c r="AJ11" s="25" t="s">
        <v>141</v>
      </c>
      <c r="AK11" s="25" t="s">
        <v>130</v>
      </c>
      <c r="AL11" s="25" t="s">
        <v>131</v>
      </c>
      <c r="AM11" s="25" t="s">
        <v>132</v>
      </c>
      <c r="AN11" s="25" t="s">
        <v>142</v>
      </c>
      <c r="AO11" s="913"/>
      <c r="AP11" s="913"/>
      <c r="AQ11" s="915"/>
      <c r="AR11" s="915"/>
      <c r="AS11" s="915"/>
      <c r="AT11" s="915"/>
    </row>
    <row r="12" spans="1:115" ht="409.5" customHeight="1">
      <c r="A12" s="29" t="s">
        <v>150</v>
      </c>
      <c r="B12" s="895">
        <v>0.14285714285714299</v>
      </c>
      <c r="C12" s="39" t="s">
        <v>155</v>
      </c>
      <c r="D12" s="895">
        <v>3.5714285714285698E-2</v>
      </c>
      <c r="E12" s="30" t="s">
        <v>156</v>
      </c>
      <c r="F12" s="32" t="s">
        <v>157</v>
      </c>
      <c r="G12" s="32" t="s">
        <v>99</v>
      </c>
      <c r="H12" s="40">
        <v>0.60299999999999998</v>
      </c>
      <c r="I12" s="32">
        <v>2017</v>
      </c>
      <c r="J12" s="32">
        <v>2020</v>
      </c>
      <c r="K12" s="32">
        <v>2030</v>
      </c>
      <c r="L12" s="186">
        <v>0.72</v>
      </c>
      <c r="M12" s="327">
        <v>0.62</v>
      </c>
      <c r="N12" s="508" t="s">
        <v>338</v>
      </c>
      <c r="O12" s="509" t="s">
        <v>338</v>
      </c>
      <c r="P12" s="486" t="s">
        <v>987</v>
      </c>
      <c r="Q12" s="510" t="s">
        <v>988</v>
      </c>
      <c r="R12" s="54" t="s">
        <v>171</v>
      </c>
      <c r="S12" s="158">
        <v>8.9285714285714298E-3</v>
      </c>
      <c r="T12" s="202" t="s">
        <v>172</v>
      </c>
      <c r="U12" s="202" t="s">
        <v>173</v>
      </c>
      <c r="V12" s="204" t="s">
        <v>177</v>
      </c>
      <c r="W12" s="202" t="s">
        <v>98</v>
      </c>
      <c r="X12" s="38" t="s">
        <v>151</v>
      </c>
      <c r="Y12" s="225">
        <v>0</v>
      </c>
      <c r="Z12" s="202">
        <v>2019</v>
      </c>
      <c r="AA12" s="202">
        <v>2019</v>
      </c>
      <c r="AB12" s="202">
        <v>2030</v>
      </c>
      <c r="AC12" s="226">
        <v>20000</v>
      </c>
      <c r="AD12" s="340">
        <v>20000</v>
      </c>
      <c r="AE12" s="679">
        <v>0.21</v>
      </c>
      <c r="AF12" s="669" t="s">
        <v>1169</v>
      </c>
      <c r="AG12" s="434">
        <v>4200</v>
      </c>
      <c r="AH12" s="511" t="s">
        <v>978</v>
      </c>
      <c r="AI12" s="512" t="s">
        <v>985</v>
      </c>
      <c r="AJ12" s="513" t="s">
        <v>986</v>
      </c>
      <c r="AK12" s="521">
        <v>351.32220000000001</v>
      </c>
      <c r="AL12" s="522">
        <v>361.84399999999999</v>
      </c>
      <c r="AM12" s="522">
        <v>362</v>
      </c>
      <c r="AN12" s="508" t="s">
        <v>1062</v>
      </c>
      <c r="AO12" s="199" t="s">
        <v>210</v>
      </c>
      <c r="AP12" s="36" t="s">
        <v>211</v>
      </c>
      <c r="AQ12" s="36" t="s">
        <v>212</v>
      </c>
      <c r="AR12" s="199" t="s">
        <v>213</v>
      </c>
      <c r="AS12" s="36" t="s">
        <v>214</v>
      </c>
      <c r="AT12" s="227" t="s">
        <v>215</v>
      </c>
      <c r="AU12" s="43"/>
      <c r="AV12" s="43"/>
      <c r="AW12" s="43"/>
    </row>
    <row r="13" spans="1:115" ht="166.5" customHeight="1">
      <c r="A13" s="29" t="s">
        <v>150</v>
      </c>
      <c r="B13" s="896"/>
      <c r="C13" s="39" t="s">
        <v>155</v>
      </c>
      <c r="D13" s="896"/>
      <c r="E13" s="30" t="s">
        <v>156</v>
      </c>
      <c r="F13" s="32" t="s">
        <v>157</v>
      </c>
      <c r="G13" s="32" t="s">
        <v>99</v>
      </c>
      <c r="H13" s="40">
        <v>0.60299999999999998</v>
      </c>
      <c r="I13" s="32">
        <v>2017</v>
      </c>
      <c r="J13" s="32">
        <v>2020</v>
      </c>
      <c r="K13" s="32">
        <v>2030</v>
      </c>
      <c r="L13" s="178">
        <v>0.72</v>
      </c>
      <c r="M13" s="327">
        <v>0.62</v>
      </c>
      <c r="N13" s="508" t="s">
        <v>338</v>
      </c>
      <c r="O13" s="509" t="s">
        <v>338</v>
      </c>
      <c r="P13" s="486" t="s">
        <v>987</v>
      </c>
      <c r="Q13" s="510" t="s">
        <v>988</v>
      </c>
      <c r="R13" s="54" t="s">
        <v>174</v>
      </c>
      <c r="S13" s="158">
        <v>8.9285714285714298E-3</v>
      </c>
      <c r="T13" s="202" t="s">
        <v>175</v>
      </c>
      <c r="U13" s="202" t="s">
        <v>176</v>
      </c>
      <c r="V13" s="204" t="s">
        <v>178</v>
      </c>
      <c r="W13" s="202" t="s">
        <v>99</v>
      </c>
      <c r="X13" s="42" t="s">
        <v>89</v>
      </c>
      <c r="Y13" s="225">
        <v>19848</v>
      </c>
      <c r="Z13" s="225">
        <v>2017</v>
      </c>
      <c r="AA13" s="225">
        <v>2019</v>
      </c>
      <c r="AB13" s="225">
        <v>2030</v>
      </c>
      <c r="AC13" s="225">
        <v>28500</v>
      </c>
      <c r="AD13" s="341">
        <v>23500</v>
      </c>
      <c r="AE13" s="680">
        <v>0.495</v>
      </c>
      <c r="AF13" s="341" t="s">
        <v>1171</v>
      </c>
      <c r="AG13" s="487">
        <v>11655</v>
      </c>
      <c r="AH13" s="509" t="s">
        <v>978</v>
      </c>
      <c r="AI13" s="484" t="s">
        <v>1052</v>
      </c>
      <c r="AJ13" s="484" t="s">
        <v>1112</v>
      </c>
      <c r="AK13" s="523">
        <v>97.447999999999993</v>
      </c>
      <c r="AL13" s="524">
        <v>97.447999999999993</v>
      </c>
      <c r="AM13" s="524">
        <v>97</v>
      </c>
      <c r="AN13" s="525" t="s">
        <v>1063</v>
      </c>
      <c r="AO13" s="199" t="s">
        <v>210</v>
      </c>
      <c r="AP13" s="36" t="s">
        <v>211</v>
      </c>
      <c r="AQ13" s="36" t="s">
        <v>212</v>
      </c>
      <c r="AR13" s="199" t="s">
        <v>213</v>
      </c>
      <c r="AS13" s="36" t="s">
        <v>216</v>
      </c>
      <c r="AT13" s="227" t="s">
        <v>215</v>
      </c>
      <c r="AU13" s="43"/>
      <c r="AV13" s="43"/>
      <c r="AW13" s="43"/>
    </row>
    <row r="14" spans="1:115" ht="166.5" customHeight="1">
      <c r="A14" s="29" t="s">
        <v>150</v>
      </c>
      <c r="B14" s="896"/>
      <c r="C14" s="39" t="s">
        <v>155</v>
      </c>
      <c r="D14" s="896"/>
      <c r="E14" s="30" t="s">
        <v>156</v>
      </c>
      <c r="F14" s="32" t="s">
        <v>157</v>
      </c>
      <c r="G14" s="32" t="s">
        <v>99</v>
      </c>
      <c r="H14" s="40">
        <v>0.60299999999999998</v>
      </c>
      <c r="I14" s="32">
        <v>2017</v>
      </c>
      <c r="J14" s="32">
        <v>2020</v>
      </c>
      <c r="K14" s="32">
        <v>2030</v>
      </c>
      <c r="L14" s="178">
        <v>0.72</v>
      </c>
      <c r="M14" s="327">
        <v>0.62</v>
      </c>
      <c r="N14" s="508" t="s">
        <v>338</v>
      </c>
      <c r="O14" s="509" t="s">
        <v>338</v>
      </c>
      <c r="P14" s="486" t="s">
        <v>987</v>
      </c>
      <c r="Q14" s="510" t="s">
        <v>988</v>
      </c>
      <c r="R14" s="706" t="s">
        <v>353</v>
      </c>
      <c r="S14" s="158">
        <v>8.9285714285714298E-3</v>
      </c>
      <c r="T14" s="97" t="s">
        <v>354</v>
      </c>
      <c r="U14" s="98" t="s">
        <v>355</v>
      </c>
      <c r="V14" s="99" t="s">
        <v>107</v>
      </c>
      <c r="W14" s="203" t="s">
        <v>98</v>
      </c>
      <c r="X14" s="38" t="s">
        <v>151</v>
      </c>
      <c r="Y14" s="681">
        <v>2471</v>
      </c>
      <c r="Z14" s="681">
        <v>2018</v>
      </c>
      <c r="AA14" s="682">
        <v>43466</v>
      </c>
      <c r="AB14" s="228">
        <v>47848</v>
      </c>
      <c r="AC14" s="194">
        <v>2500</v>
      </c>
      <c r="AD14" s="341">
        <v>2500</v>
      </c>
      <c r="AE14" s="707" t="s">
        <v>1201</v>
      </c>
      <c r="AF14" s="707" t="s">
        <v>1173</v>
      </c>
      <c r="AG14" s="496"/>
      <c r="AH14" s="593"/>
      <c r="AI14" s="496"/>
      <c r="AJ14" s="496"/>
      <c r="AK14" s="594"/>
      <c r="AL14" s="595"/>
      <c r="AM14" s="595"/>
      <c r="AN14" s="401"/>
      <c r="AO14" s="193" t="s">
        <v>210</v>
      </c>
      <c r="AP14" s="36" t="s">
        <v>211</v>
      </c>
      <c r="AQ14" s="194" t="s">
        <v>663</v>
      </c>
      <c r="AR14" s="219" t="s">
        <v>862</v>
      </c>
      <c r="AS14" s="229">
        <v>3279797</v>
      </c>
      <c r="AT14" s="426" t="s">
        <v>863</v>
      </c>
      <c r="AU14" s="44"/>
      <c r="AV14" s="41"/>
      <c r="AW14" s="45"/>
    </row>
    <row r="15" spans="1:115" ht="166.5" customHeight="1">
      <c r="A15" s="29" t="s">
        <v>150</v>
      </c>
      <c r="B15" s="896"/>
      <c r="C15" s="39" t="s">
        <v>155</v>
      </c>
      <c r="D15" s="897"/>
      <c r="E15" s="30" t="s">
        <v>156</v>
      </c>
      <c r="F15" s="32" t="s">
        <v>157</v>
      </c>
      <c r="G15" s="32" t="s">
        <v>99</v>
      </c>
      <c r="H15" s="40">
        <v>0.60299999999999998</v>
      </c>
      <c r="I15" s="32">
        <v>2017</v>
      </c>
      <c r="J15" s="32">
        <v>2020</v>
      </c>
      <c r="K15" s="32">
        <v>2030</v>
      </c>
      <c r="L15" s="178">
        <v>0.72</v>
      </c>
      <c r="M15" s="327">
        <v>0.62</v>
      </c>
      <c r="N15" s="508" t="s">
        <v>338</v>
      </c>
      <c r="O15" s="509" t="s">
        <v>338</v>
      </c>
      <c r="P15" s="486" t="s">
        <v>987</v>
      </c>
      <c r="Q15" s="510" t="s">
        <v>988</v>
      </c>
      <c r="R15" s="330" t="s">
        <v>356</v>
      </c>
      <c r="S15" s="158">
        <v>8.9285714285714298E-3</v>
      </c>
      <c r="T15" s="97" t="s">
        <v>357</v>
      </c>
      <c r="U15" s="100" t="s">
        <v>358</v>
      </c>
      <c r="V15" s="101" t="s">
        <v>359</v>
      </c>
      <c r="W15" s="218" t="s">
        <v>97</v>
      </c>
      <c r="X15" s="42" t="s">
        <v>89</v>
      </c>
      <c r="Y15" s="220">
        <v>4492</v>
      </c>
      <c r="Z15" s="220">
        <v>2018</v>
      </c>
      <c r="AA15" s="220">
        <v>2019</v>
      </c>
      <c r="AB15" s="220">
        <v>2030</v>
      </c>
      <c r="AC15" s="342">
        <v>78531</v>
      </c>
      <c r="AD15" s="218">
        <v>6148</v>
      </c>
      <c r="AE15" s="841">
        <v>9.5000000000000001E-2</v>
      </c>
      <c r="AF15" s="218" t="s">
        <v>1169</v>
      </c>
      <c r="AG15" s="417">
        <v>589</v>
      </c>
      <c r="AH15" s="400">
        <v>44561</v>
      </c>
      <c r="AI15" s="423" t="s">
        <v>860</v>
      </c>
      <c r="AJ15" s="423" t="s">
        <v>861</v>
      </c>
      <c r="AK15" s="527">
        <v>35.130000000000003</v>
      </c>
      <c r="AL15" s="524">
        <v>32.78</v>
      </c>
      <c r="AM15" s="524">
        <v>33</v>
      </c>
      <c r="AN15" s="508" t="s">
        <v>1064</v>
      </c>
      <c r="AO15" s="193" t="s">
        <v>210</v>
      </c>
      <c r="AP15" s="36" t="s">
        <v>211</v>
      </c>
      <c r="AQ15" s="194" t="s">
        <v>663</v>
      </c>
      <c r="AR15" s="219" t="s">
        <v>862</v>
      </c>
      <c r="AS15" s="175">
        <v>3279797</v>
      </c>
      <c r="AT15" s="426" t="s">
        <v>863</v>
      </c>
      <c r="AU15" s="46"/>
      <c r="AV15" s="46"/>
      <c r="AW15" s="46"/>
    </row>
    <row r="16" spans="1:115" ht="188.1" customHeight="1" thickBot="1">
      <c r="A16" s="29" t="s">
        <v>150</v>
      </c>
      <c r="B16" s="896"/>
      <c r="C16" s="37" t="s">
        <v>160</v>
      </c>
      <c r="D16" s="895">
        <v>3.5714285714285698E-2</v>
      </c>
      <c r="E16" s="32" t="s">
        <v>163</v>
      </c>
      <c r="F16" s="32" t="s">
        <v>164</v>
      </c>
      <c r="G16" s="32" t="s">
        <v>99</v>
      </c>
      <c r="H16" s="40">
        <v>0.313</v>
      </c>
      <c r="I16" s="32">
        <v>2017</v>
      </c>
      <c r="J16" s="32">
        <v>2020</v>
      </c>
      <c r="K16" s="32">
        <v>2030</v>
      </c>
      <c r="L16" s="179">
        <v>0.42299999999999999</v>
      </c>
      <c r="M16" s="328">
        <v>0.32300000000000001</v>
      </c>
      <c r="N16" s="683" t="s">
        <v>338</v>
      </c>
      <c r="O16" s="509" t="s">
        <v>338</v>
      </c>
      <c r="P16" s="412" t="s">
        <v>1019</v>
      </c>
      <c r="Q16" s="510" t="s">
        <v>981</v>
      </c>
      <c r="R16" s="54" t="s">
        <v>179</v>
      </c>
      <c r="S16" s="158">
        <v>4.4642857142857097E-3</v>
      </c>
      <c r="T16" s="202" t="s">
        <v>180</v>
      </c>
      <c r="U16" s="202" t="s">
        <v>181</v>
      </c>
      <c r="V16" s="204" t="s">
        <v>107</v>
      </c>
      <c r="W16" s="202" t="s">
        <v>97</v>
      </c>
      <c r="X16" s="42" t="s">
        <v>89</v>
      </c>
      <c r="Y16" s="225">
        <v>900</v>
      </c>
      <c r="Z16" s="225">
        <v>2018</v>
      </c>
      <c r="AA16" s="225">
        <v>2020</v>
      </c>
      <c r="AB16" s="202">
        <v>2030</v>
      </c>
      <c r="AC16" s="230">
        <v>11400</v>
      </c>
      <c r="AD16" s="204">
        <v>900</v>
      </c>
      <c r="AE16" s="347">
        <v>0.89</v>
      </c>
      <c r="AF16" s="204" t="s">
        <v>1172</v>
      </c>
      <c r="AG16" s="163">
        <v>800</v>
      </c>
      <c r="AH16" s="403" t="s">
        <v>984</v>
      </c>
      <c r="AI16" s="404" t="s">
        <v>982</v>
      </c>
      <c r="AJ16" s="402" t="s">
        <v>983</v>
      </c>
      <c r="AK16" s="526">
        <v>400</v>
      </c>
      <c r="AL16" s="524">
        <v>105.89</v>
      </c>
      <c r="AM16" s="524">
        <v>106</v>
      </c>
      <c r="AN16" s="508" t="s">
        <v>1062</v>
      </c>
      <c r="AO16" s="199" t="s">
        <v>210</v>
      </c>
      <c r="AP16" s="36" t="s">
        <v>211</v>
      </c>
      <c r="AQ16" s="36" t="s">
        <v>212</v>
      </c>
      <c r="AR16" s="199" t="s">
        <v>213</v>
      </c>
      <c r="AS16" s="36" t="s">
        <v>216</v>
      </c>
      <c r="AT16" s="227" t="s">
        <v>215</v>
      </c>
    </row>
    <row r="17" spans="1:46" ht="136.5" customHeight="1">
      <c r="A17" s="29" t="s">
        <v>150</v>
      </c>
      <c r="B17" s="896"/>
      <c r="C17" s="37" t="s">
        <v>160</v>
      </c>
      <c r="D17" s="896"/>
      <c r="E17" s="32" t="s">
        <v>163</v>
      </c>
      <c r="F17" s="32" t="s">
        <v>164</v>
      </c>
      <c r="G17" s="32" t="s">
        <v>99</v>
      </c>
      <c r="H17" s="40">
        <v>0.313</v>
      </c>
      <c r="I17" s="32">
        <v>2017</v>
      </c>
      <c r="J17" s="32">
        <v>2020</v>
      </c>
      <c r="K17" s="32">
        <v>2030</v>
      </c>
      <c r="L17" s="179">
        <v>0.42299999999999999</v>
      </c>
      <c r="M17" s="328">
        <v>0.32300000000000001</v>
      </c>
      <c r="N17" s="683" t="s">
        <v>338</v>
      </c>
      <c r="O17" s="509" t="s">
        <v>338</v>
      </c>
      <c r="P17" s="412" t="s">
        <v>1019</v>
      </c>
      <c r="Q17" s="510" t="s">
        <v>981</v>
      </c>
      <c r="R17" s="53" t="s">
        <v>360</v>
      </c>
      <c r="S17" s="158">
        <v>4.4642857142857097E-3</v>
      </c>
      <c r="T17" s="53" t="s">
        <v>361</v>
      </c>
      <c r="U17" s="54" t="s">
        <v>362</v>
      </c>
      <c r="V17" s="204" t="s">
        <v>107</v>
      </c>
      <c r="W17" s="198" t="s">
        <v>97</v>
      </c>
      <c r="X17" s="38" t="s">
        <v>151</v>
      </c>
      <c r="Y17" s="225">
        <v>0</v>
      </c>
      <c r="Z17" s="231">
        <v>2018</v>
      </c>
      <c r="AA17" s="232">
        <v>2019</v>
      </c>
      <c r="AB17" s="233">
        <v>2030</v>
      </c>
      <c r="AC17" s="42">
        <v>120</v>
      </c>
      <c r="AD17" s="202">
        <v>10</v>
      </c>
      <c r="AE17" s="250">
        <v>5.5</v>
      </c>
      <c r="AF17" s="202" t="s">
        <v>1172</v>
      </c>
      <c r="AG17" s="397">
        <v>55</v>
      </c>
      <c r="AH17" s="684" t="s">
        <v>978</v>
      </c>
      <c r="AI17" s="407" t="s">
        <v>1021</v>
      </c>
      <c r="AJ17" s="506" t="s">
        <v>1022</v>
      </c>
      <c r="AK17" s="528">
        <v>154.80000000000001</v>
      </c>
      <c r="AL17" s="529">
        <v>100</v>
      </c>
      <c r="AM17" s="529">
        <v>99.2</v>
      </c>
      <c r="AN17" s="484" t="s">
        <v>1066</v>
      </c>
      <c r="AO17" s="235" t="s">
        <v>664</v>
      </c>
      <c r="AP17" s="209" t="s">
        <v>62</v>
      </c>
      <c r="AQ17" s="209" t="s">
        <v>665</v>
      </c>
      <c r="AR17" s="209" t="s">
        <v>810</v>
      </c>
      <c r="AS17" s="191">
        <v>4578300</v>
      </c>
      <c r="AT17" s="192" t="s">
        <v>811</v>
      </c>
    </row>
    <row r="18" spans="1:46" ht="373.5" customHeight="1">
      <c r="A18" s="29" t="s">
        <v>150</v>
      </c>
      <c r="B18" s="896"/>
      <c r="C18" s="37" t="s">
        <v>160</v>
      </c>
      <c r="D18" s="896"/>
      <c r="E18" s="32" t="s">
        <v>163</v>
      </c>
      <c r="F18" s="32" t="s">
        <v>164</v>
      </c>
      <c r="G18" s="32" t="s">
        <v>99</v>
      </c>
      <c r="H18" s="40">
        <v>0.313</v>
      </c>
      <c r="I18" s="32">
        <v>2017</v>
      </c>
      <c r="J18" s="32">
        <v>2020</v>
      </c>
      <c r="K18" s="32">
        <v>2030</v>
      </c>
      <c r="L18" s="179">
        <v>0.42299999999999999</v>
      </c>
      <c r="M18" s="328">
        <v>0.32300000000000001</v>
      </c>
      <c r="N18" s="683" t="s">
        <v>338</v>
      </c>
      <c r="O18" s="509" t="s">
        <v>338</v>
      </c>
      <c r="P18" s="412" t="s">
        <v>1019</v>
      </c>
      <c r="Q18" s="510" t="s">
        <v>981</v>
      </c>
      <c r="R18" s="53" t="s">
        <v>182</v>
      </c>
      <c r="S18" s="158">
        <v>4.4642857142857097E-3</v>
      </c>
      <c r="T18" s="53" t="s">
        <v>183</v>
      </c>
      <c r="U18" s="54" t="s">
        <v>184</v>
      </c>
      <c r="V18" s="55" t="s">
        <v>107</v>
      </c>
      <c r="W18" s="198" t="s">
        <v>97</v>
      </c>
      <c r="X18" s="42" t="s">
        <v>89</v>
      </c>
      <c r="Y18" s="236">
        <v>0</v>
      </c>
      <c r="Z18" s="231">
        <v>2019</v>
      </c>
      <c r="AA18" s="685">
        <v>2020</v>
      </c>
      <c r="AB18" s="686">
        <v>2030</v>
      </c>
      <c r="AC18" s="42">
        <v>152</v>
      </c>
      <c r="AD18" s="202">
        <v>2</v>
      </c>
      <c r="AE18" s="250">
        <v>4</v>
      </c>
      <c r="AF18" s="202" t="s">
        <v>1172</v>
      </c>
      <c r="AG18" s="394" t="s">
        <v>977</v>
      </c>
      <c r="AH18" s="489" t="s">
        <v>978</v>
      </c>
      <c r="AI18" s="514" t="s">
        <v>979</v>
      </c>
      <c r="AJ18" s="394" t="s">
        <v>980</v>
      </c>
      <c r="AK18" s="527">
        <v>35.130000000000003</v>
      </c>
      <c r="AL18" s="524">
        <v>32.78</v>
      </c>
      <c r="AM18" s="524">
        <v>33</v>
      </c>
      <c r="AN18" s="508" t="s">
        <v>1064</v>
      </c>
      <c r="AO18" s="199" t="s">
        <v>210</v>
      </c>
      <c r="AP18" s="36" t="s">
        <v>211</v>
      </c>
      <c r="AQ18" s="36" t="s">
        <v>212</v>
      </c>
      <c r="AR18" s="199" t="s">
        <v>213</v>
      </c>
      <c r="AS18" s="36" t="s">
        <v>216</v>
      </c>
      <c r="AT18" s="227" t="s">
        <v>215</v>
      </c>
    </row>
    <row r="19" spans="1:46" ht="120" customHeight="1">
      <c r="A19" s="29" t="s">
        <v>150</v>
      </c>
      <c r="B19" s="896"/>
      <c r="C19" s="37" t="s">
        <v>160</v>
      </c>
      <c r="D19" s="896"/>
      <c r="E19" s="32" t="s">
        <v>163</v>
      </c>
      <c r="F19" s="32" t="s">
        <v>164</v>
      </c>
      <c r="G19" s="32" t="s">
        <v>99</v>
      </c>
      <c r="H19" s="40">
        <v>0.313</v>
      </c>
      <c r="I19" s="32">
        <v>2017</v>
      </c>
      <c r="J19" s="32">
        <v>2020</v>
      </c>
      <c r="K19" s="32">
        <v>2030</v>
      </c>
      <c r="L19" s="179">
        <v>0.42299999999999999</v>
      </c>
      <c r="M19" s="328">
        <v>0.32300000000000001</v>
      </c>
      <c r="N19" s="683" t="s">
        <v>338</v>
      </c>
      <c r="O19" s="509" t="s">
        <v>338</v>
      </c>
      <c r="P19" s="412" t="s">
        <v>1019</v>
      </c>
      <c r="Q19" s="510" t="s">
        <v>981</v>
      </c>
      <c r="R19" s="54" t="s">
        <v>185</v>
      </c>
      <c r="S19" s="158">
        <v>4.4642857142857097E-3</v>
      </c>
      <c r="T19" s="202" t="s">
        <v>186</v>
      </c>
      <c r="U19" s="202" t="s">
        <v>187</v>
      </c>
      <c r="V19" s="204" t="s">
        <v>107</v>
      </c>
      <c r="W19" s="202" t="s">
        <v>97</v>
      </c>
      <c r="X19" s="38" t="s">
        <v>151</v>
      </c>
      <c r="Y19" s="225">
        <v>21</v>
      </c>
      <c r="Z19" s="225">
        <v>2019</v>
      </c>
      <c r="AA19" s="225">
        <v>2019</v>
      </c>
      <c r="AB19" s="202">
        <v>2030</v>
      </c>
      <c r="AC19" s="237">
        <v>331</v>
      </c>
      <c r="AD19" s="204">
        <v>25</v>
      </c>
      <c r="AE19" s="347">
        <v>0.32</v>
      </c>
      <c r="AF19" s="204" t="s">
        <v>1171</v>
      </c>
      <c r="AG19" s="487">
        <v>8</v>
      </c>
      <c r="AH19" s="489" t="s">
        <v>978</v>
      </c>
      <c r="AI19" s="394" t="s">
        <v>1053</v>
      </c>
      <c r="AJ19" s="394" t="s">
        <v>1054</v>
      </c>
      <c r="AK19" s="520">
        <v>673.78</v>
      </c>
      <c r="AL19" s="524">
        <v>100</v>
      </c>
      <c r="AM19" s="524">
        <v>11</v>
      </c>
      <c r="AN19" s="525" t="s">
        <v>1065</v>
      </c>
      <c r="AO19" s="199" t="s">
        <v>210</v>
      </c>
      <c r="AP19" s="36" t="s">
        <v>211</v>
      </c>
      <c r="AQ19" s="36" t="s">
        <v>212</v>
      </c>
      <c r="AR19" s="199" t="s">
        <v>213</v>
      </c>
      <c r="AS19" s="36" t="s">
        <v>216</v>
      </c>
      <c r="AT19" s="227" t="s">
        <v>215</v>
      </c>
    </row>
    <row r="20" spans="1:46" ht="198">
      <c r="A20" s="29" t="s">
        <v>150</v>
      </c>
      <c r="B20" s="896"/>
      <c r="C20" s="37" t="s">
        <v>160</v>
      </c>
      <c r="D20" s="896"/>
      <c r="E20" s="32" t="s">
        <v>163</v>
      </c>
      <c r="F20" s="32" t="s">
        <v>164</v>
      </c>
      <c r="G20" s="32" t="s">
        <v>99</v>
      </c>
      <c r="H20" s="40">
        <v>0.313</v>
      </c>
      <c r="I20" s="32">
        <v>2017</v>
      </c>
      <c r="J20" s="32">
        <v>2020</v>
      </c>
      <c r="K20" s="32">
        <v>2030</v>
      </c>
      <c r="L20" s="179">
        <v>0.42299999999999999</v>
      </c>
      <c r="M20" s="328">
        <v>0.32300000000000001</v>
      </c>
      <c r="N20" s="683" t="s">
        <v>338</v>
      </c>
      <c r="O20" s="509" t="s">
        <v>338</v>
      </c>
      <c r="P20" s="412" t="s">
        <v>1019</v>
      </c>
      <c r="Q20" s="510" t="s">
        <v>981</v>
      </c>
      <c r="R20" s="54" t="s">
        <v>188</v>
      </c>
      <c r="S20" s="158">
        <v>4.4642857142857097E-3</v>
      </c>
      <c r="T20" s="202" t="s">
        <v>189</v>
      </c>
      <c r="U20" s="202" t="s">
        <v>190</v>
      </c>
      <c r="V20" s="204" t="s">
        <v>178</v>
      </c>
      <c r="W20" s="202" t="s">
        <v>99</v>
      </c>
      <c r="X20" s="38" t="s">
        <v>151</v>
      </c>
      <c r="Y20" s="225">
        <v>1292</v>
      </c>
      <c r="Z20" s="225">
        <v>2018</v>
      </c>
      <c r="AA20" s="225">
        <v>2019</v>
      </c>
      <c r="AB20" s="202">
        <v>2030</v>
      </c>
      <c r="AC20" s="237">
        <v>2400</v>
      </c>
      <c r="AD20" s="204">
        <v>1400</v>
      </c>
      <c r="AE20" s="347">
        <v>0.73199999999999998</v>
      </c>
      <c r="AF20" s="204" t="s">
        <v>1171</v>
      </c>
      <c r="AG20" s="484" t="s">
        <v>994</v>
      </c>
      <c r="AH20" s="485">
        <v>44196</v>
      </c>
      <c r="AI20" s="486" t="s">
        <v>995</v>
      </c>
      <c r="AJ20" s="486" t="s">
        <v>996</v>
      </c>
      <c r="AK20" s="528">
        <v>154.80000000000001</v>
      </c>
      <c r="AL20" s="529">
        <v>100</v>
      </c>
      <c r="AM20" s="529">
        <v>99.2</v>
      </c>
      <c r="AN20" s="484" t="s">
        <v>1066</v>
      </c>
      <c r="AO20" s="199" t="s">
        <v>210</v>
      </c>
      <c r="AP20" s="36" t="s">
        <v>211</v>
      </c>
      <c r="AQ20" s="36" t="s">
        <v>212</v>
      </c>
      <c r="AR20" s="199" t="s">
        <v>213</v>
      </c>
      <c r="AS20" s="36" t="s">
        <v>216</v>
      </c>
      <c r="AT20" s="227" t="s">
        <v>215</v>
      </c>
    </row>
    <row r="21" spans="1:46" ht="225" customHeight="1">
      <c r="A21" s="29" t="s">
        <v>150</v>
      </c>
      <c r="B21" s="896"/>
      <c r="C21" s="37" t="s">
        <v>160</v>
      </c>
      <c r="D21" s="896"/>
      <c r="E21" s="32" t="s">
        <v>163</v>
      </c>
      <c r="F21" s="32" t="s">
        <v>164</v>
      </c>
      <c r="G21" s="32" t="s">
        <v>99</v>
      </c>
      <c r="H21" s="40">
        <v>0.313</v>
      </c>
      <c r="I21" s="32">
        <v>2017</v>
      </c>
      <c r="J21" s="32">
        <v>2020</v>
      </c>
      <c r="K21" s="32">
        <v>2030</v>
      </c>
      <c r="L21" s="179">
        <v>0.42299999999999999</v>
      </c>
      <c r="M21" s="328">
        <v>0.32300000000000001</v>
      </c>
      <c r="N21" s="683" t="s">
        <v>338</v>
      </c>
      <c r="O21" s="509" t="s">
        <v>338</v>
      </c>
      <c r="P21" s="412" t="s">
        <v>1019</v>
      </c>
      <c r="Q21" s="510" t="s">
        <v>981</v>
      </c>
      <c r="R21" s="102" t="s">
        <v>363</v>
      </c>
      <c r="S21" s="158">
        <v>4.4642857142857097E-3</v>
      </c>
      <c r="T21" s="103" t="s">
        <v>364</v>
      </c>
      <c r="U21" s="103" t="s">
        <v>365</v>
      </c>
      <c r="V21" s="104" t="s">
        <v>107</v>
      </c>
      <c r="W21" s="105" t="s">
        <v>99</v>
      </c>
      <c r="X21" s="38" t="s">
        <v>151</v>
      </c>
      <c r="Y21" s="687">
        <v>0</v>
      </c>
      <c r="Z21" s="687">
        <v>2019</v>
      </c>
      <c r="AA21" s="688">
        <v>2020</v>
      </c>
      <c r="AB21" s="689">
        <v>2022</v>
      </c>
      <c r="AC21" s="690">
        <v>1</v>
      </c>
      <c r="AD21" s="343">
        <v>0.25</v>
      </c>
      <c r="AE21" s="343">
        <v>0</v>
      </c>
      <c r="AF21" s="343" t="s">
        <v>1169</v>
      </c>
      <c r="AG21" s="507">
        <v>0</v>
      </c>
      <c r="AH21" s="684" t="s">
        <v>978</v>
      </c>
      <c r="AI21" s="407" t="s">
        <v>1023</v>
      </c>
      <c r="AJ21" s="407" t="s">
        <v>1024</v>
      </c>
      <c r="AK21" s="519" t="s">
        <v>149</v>
      </c>
      <c r="AL21" s="520" t="s">
        <v>149</v>
      </c>
      <c r="AM21" s="519" t="s">
        <v>149</v>
      </c>
      <c r="AN21" s="519" t="s">
        <v>149</v>
      </c>
      <c r="AO21" s="235" t="s">
        <v>664</v>
      </c>
      <c r="AP21" s="105" t="s">
        <v>666</v>
      </c>
      <c r="AQ21" s="202" t="s">
        <v>667</v>
      </c>
      <c r="AR21" s="202" t="s">
        <v>812</v>
      </c>
      <c r="AS21" s="60" t="s">
        <v>668</v>
      </c>
      <c r="AT21" s="238" t="s">
        <v>813</v>
      </c>
    </row>
    <row r="22" spans="1:46" ht="214.5">
      <c r="A22" s="29" t="s">
        <v>150</v>
      </c>
      <c r="B22" s="896"/>
      <c r="C22" s="37" t="s">
        <v>160</v>
      </c>
      <c r="D22" s="896"/>
      <c r="E22" s="32" t="s">
        <v>163</v>
      </c>
      <c r="F22" s="32" t="s">
        <v>164</v>
      </c>
      <c r="G22" s="32" t="s">
        <v>99</v>
      </c>
      <c r="H22" s="40">
        <v>0.313</v>
      </c>
      <c r="I22" s="32">
        <v>2017</v>
      </c>
      <c r="J22" s="47">
        <v>2020</v>
      </c>
      <c r="K22" s="47">
        <v>2030</v>
      </c>
      <c r="L22" s="179">
        <v>0.42299999999999999</v>
      </c>
      <c r="M22" s="328">
        <v>0.32300000000000001</v>
      </c>
      <c r="N22" s="683" t="s">
        <v>338</v>
      </c>
      <c r="O22" s="509" t="s">
        <v>338</v>
      </c>
      <c r="P22" s="412" t="s">
        <v>1019</v>
      </c>
      <c r="Q22" s="510" t="s">
        <v>981</v>
      </c>
      <c r="R22" s="53" t="s">
        <v>366</v>
      </c>
      <c r="S22" s="158">
        <v>4.4642857142857097E-3</v>
      </c>
      <c r="T22" s="197" t="s">
        <v>367</v>
      </c>
      <c r="U22" s="197" t="s">
        <v>368</v>
      </c>
      <c r="V22" s="211" t="s">
        <v>369</v>
      </c>
      <c r="W22" s="197" t="s">
        <v>194</v>
      </c>
      <c r="X22" s="212" t="s">
        <v>370</v>
      </c>
      <c r="Y22" s="239">
        <v>0</v>
      </c>
      <c r="Z22" s="240">
        <v>2018</v>
      </c>
      <c r="AA22" s="241">
        <v>2019</v>
      </c>
      <c r="AB22" s="242">
        <v>2030</v>
      </c>
      <c r="AC22" s="203">
        <v>12</v>
      </c>
      <c r="AD22" s="344">
        <v>1</v>
      </c>
      <c r="AE22" s="693" t="s">
        <v>1202</v>
      </c>
      <c r="AF22" s="344" t="s">
        <v>1173</v>
      </c>
      <c r="AG22" s="691" t="s">
        <v>338</v>
      </c>
      <c r="AH22" s="691" t="s">
        <v>338</v>
      </c>
      <c r="AI22" s="692" t="s">
        <v>969</v>
      </c>
      <c r="AJ22" s="692" t="s">
        <v>970</v>
      </c>
      <c r="AK22" s="532">
        <v>400</v>
      </c>
      <c r="AL22" s="531">
        <v>400</v>
      </c>
      <c r="AM22" s="531">
        <v>0</v>
      </c>
      <c r="AN22" s="525" t="s">
        <v>1067</v>
      </c>
      <c r="AO22" s="198" t="s">
        <v>80</v>
      </c>
      <c r="AP22" s="198" t="s">
        <v>669</v>
      </c>
      <c r="AQ22" s="198" t="s">
        <v>670</v>
      </c>
      <c r="AR22" s="198" t="s">
        <v>671</v>
      </c>
      <c r="AS22" s="207">
        <v>3169001</v>
      </c>
      <c r="AT22" s="211" t="s">
        <v>672</v>
      </c>
    </row>
    <row r="23" spans="1:46" ht="214.5">
      <c r="A23" s="29" t="s">
        <v>150</v>
      </c>
      <c r="B23" s="896"/>
      <c r="C23" s="37" t="s">
        <v>160</v>
      </c>
      <c r="D23" s="897"/>
      <c r="E23" s="32" t="s">
        <v>163</v>
      </c>
      <c r="F23" s="32" t="s">
        <v>164</v>
      </c>
      <c r="G23" s="32" t="s">
        <v>99</v>
      </c>
      <c r="H23" s="40">
        <v>0.313</v>
      </c>
      <c r="I23" s="32">
        <v>2017</v>
      </c>
      <c r="J23" s="47">
        <v>2020</v>
      </c>
      <c r="K23" s="47">
        <v>2030</v>
      </c>
      <c r="L23" s="179">
        <v>0.42299999999999999</v>
      </c>
      <c r="M23" s="328">
        <v>0.32300000000000001</v>
      </c>
      <c r="N23" s="683" t="s">
        <v>338</v>
      </c>
      <c r="O23" s="509" t="s">
        <v>338</v>
      </c>
      <c r="P23" s="412" t="s">
        <v>1019</v>
      </c>
      <c r="Q23" s="510" t="s">
        <v>981</v>
      </c>
      <c r="R23" s="53" t="s">
        <v>371</v>
      </c>
      <c r="S23" s="158">
        <v>4.4642857142857097E-3</v>
      </c>
      <c r="T23" s="198" t="s">
        <v>372</v>
      </c>
      <c r="U23" s="198" t="s">
        <v>373</v>
      </c>
      <c r="V23" s="106" t="s">
        <v>369</v>
      </c>
      <c r="W23" s="207" t="s">
        <v>98</v>
      </c>
      <c r="X23" s="38" t="s">
        <v>151</v>
      </c>
      <c r="Y23" s="244">
        <v>0</v>
      </c>
      <c r="Z23" s="245">
        <v>2018</v>
      </c>
      <c r="AA23" s="241">
        <v>2019</v>
      </c>
      <c r="AB23" s="242">
        <v>2030</v>
      </c>
      <c r="AC23" s="246">
        <v>12</v>
      </c>
      <c r="AD23" s="345">
        <v>1</v>
      </c>
      <c r="AE23" s="693" t="s">
        <v>1202</v>
      </c>
      <c r="AF23" s="344" t="s">
        <v>1173</v>
      </c>
      <c r="AG23" s="694" t="s">
        <v>338</v>
      </c>
      <c r="AH23" s="695" t="s">
        <v>149</v>
      </c>
      <c r="AI23" s="696" t="s">
        <v>971</v>
      </c>
      <c r="AJ23" s="543" t="s">
        <v>972</v>
      </c>
      <c r="AK23" s="544" t="s">
        <v>338</v>
      </c>
      <c r="AL23" s="544" t="s">
        <v>338</v>
      </c>
      <c r="AM23" s="544" t="s">
        <v>338</v>
      </c>
      <c r="AN23" s="544" t="s">
        <v>338</v>
      </c>
      <c r="AO23" s="198" t="s">
        <v>80</v>
      </c>
      <c r="AP23" s="198" t="s">
        <v>669</v>
      </c>
      <c r="AQ23" s="198" t="s">
        <v>670</v>
      </c>
      <c r="AR23" s="198" t="s">
        <v>671</v>
      </c>
      <c r="AS23" s="207">
        <v>3169001</v>
      </c>
      <c r="AT23" s="211" t="s">
        <v>672</v>
      </c>
    </row>
    <row r="24" spans="1:46" ht="409.5">
      <c r="A24" s="29" t="s">
        <v>150</v>
      </c>
      <c r="B24" s="896"/>
      <c r="C24" s="59" t="s">
        <v>217</v>
      </c>
      <c r="D24" s="895">
        <v>3.5714285714285698E-2</v>
      </c>
      <c r="E24" s="32" t="s">
        <v>253</v>
      </c>
      <c r="F24" s="32" t="s">
        <v>254</v>
      </c>
      <c r="G24" s="32" t="s">
        <v>99</v>
      </c>
      <c r="H24" s="80">
        <v>0.1</v>
      </c>
      <c r="I24" s="32">
        <v>2017</v>
      </c>
      <c r="J24" s="32">
        <v>2020</v>
      </c>
      <c r="K24" s="32">
        <v>2030</v>
      </c>
      <c r="L24" s="180">
        <v>0.12</v>
      </c>
      <c r="M24" s="697">
        <v>0.1</v>
      </c>
      <c r="N24" s="546" t="s">
        <v>338</v>
      </c>
      <c r="O24" s="509" t="s">
        <v>338</v>
      </c>
      <c r="P24" s="546" t="s">
        <v>880</v>
      </c>
      <c r="Q24" s="699" t="s">
        <v>968</v>
      </c>
      <c r="R24" s="200" t="s">
        <v>374</v>
      </c>
      <c r="S24" s="158">
        <v>7.14285714285714E-3</v>
      </c>
      <c r="T24" s="107" t="s">
        <v>375</v>
      </c>
      <c r="U24" s="107" t="s">
        <v>376</v>
      </c>
      <c r="V24" s="108" t="s">
        <v>377</v>
      </c>
      <c r="W24" s="199" t="s">
        <v>97</v>
      </c>
      <c r="X24" s="38" t="s">
        <v>151</v>
      </c>
      <c r="Y24" s="236">
        <v>34</v>
      </c>
      <c r="Z24" s="245">
        <v>2018</v>
      </c>
      <c r="AA24" s="701">
        <v>2020</v>
      </c>
      <c r="AB24" s="701">
        <v>2030</v>
      </c>
      <c r="AC24" s="198">
        <v>55</v>
      </c>
      <c r="AD24" s="345">
        <v>5</v>
      </c>
      <c r="AE24" s="702">
        <v>4.2</v>
      </c>
      <c r="AF24" s="671" t="s">
        <v>1172</v>
      </c>
      <c r="AG24" s="401">
        <v>21</v>
      </c>
      <c r="AH24" s="406" t="s">
        <v>882</v>
      </c>
      <c r="AI24" s="418" t="s">
        <v>883</v>
      </c>
      <c r="AJ24" s="419" t="s">
        <v>884</v>
      </c>
      <c r="AK24" s="427">
        <v>29000000</v>
      </c>
      <c r="AL24" s="428">
        <v>2128101186</v>
      </c>
      <c r="AM24" s="391" t="s">
        <v>885</v>
      </c>
      <c r="AN24" s="399" t="s">
        <v>886</v>
      </c>
      <c r="AO24" s="63" t="s">
        <v>31</v>
      </c>
      <c r="AP24" s="199" t="s">
        <v>34</v>
      </c>
      <c r="AQ24" s="199" t="s">
        <v>673</v>
      </c>
      <c r="AR24" s="199" t="s">
        <v>674</v>
      </c>
      <c r="AS24" s="164">
        <v>2417900</v>
      </c>
      <c r="AT24" s="165" t="s">
        <v>675</v>
      </c>
    </row>
    <row r="25" spans="1:46" ht="280.5">
      <c r="A25" s="29" t="s">
        <v>150</v>
      </c>
      <c r="B25" s="896"/>
      <c r="C25" s="59" t="s">
        <v>217</v>
      </c>
      <c r="D25" s="896"/>
      <c r="E25" s="32" t="s">
        <v>253</v>
      </c>
      <c r="F25" s="32" t="s">
        <v>254</v>
      </c>
      <c r="G25" s="32" t="s">
        <v>99</v>
      </c>
      <c r="H25" s="80">
        <v>0.1</v>
      </c>
      <c r="I25" s="32">
        <v>2017</v>
      </c>
      <c r="J25" s="32">
        <v>2020</v>
      </c>
      <c r="K25" s="32">
        <v>2030</v>
      </c>
      <c r="L25" s="180">
        <v>0.12</v>
      </c>
      <c r="M25" s="329">
        <v>0.1</v>
      </c>
      <c r="N25" s="492" t="s">
        <v>338</v>
      </c>
      <c r="O25" s="509" t="s">
        <v>338</v>
      </c>
      <c r="P25" s="546" t="s">
        <v>880</v>
      </c>
      <c r="Q25" s="699" t="s">
        <v>968</v>
      </c>
      <c r="R25" s="200" t="s">
        <v>378</v>
      </c>
      <c r="S25" s="158">
        <v>7.14285714285714E-3</v>
      </c>
      <c r="T25" s="109" t="s">
        <v>379</v>
      </c>
      <c r="U25" s="109" t="s">
        <v>380</v>
      </c>
      <c r="V25" s="110" t="s">
        <v>381</v>
      </c>
      <c r="W25" s="111" t="s">
        <v>98</v>
      </c>
      <c r="X25" s="38" t="s">
        <v>151</v>
      </c>
      <c r="Y25" s="236" t="s">
        <v>657</v>
      </c>
      <c r="Z25" s="245">
        <v>2019</v>
      </c>
      <c r="AA25" s="701">
        <v>2020</v>
      </c>
      <c r="AB25" s="701">
        <v>2030</v>
      </c>
      <c r="AC25" s="198">
        <v>21</v>
      </c>
      <c r="AD25" s="211">
        <v>21</v>
      </c>
      <c r="AE25" s="704">
        <v>0.95</v>
      </c>
      <c r="AF25" s="672" t="s">
        <v>1172</v>
      </c>
      <c r="AG25" s="420">
        <v>20</v>
      </c>
      <c r="AH25" s="413" t="s">
        <v>881</v>
      </c>
      <c r="AI25" s="421" t="s">
        <v>887</v>
      </c>
      <c r="AJ25" s="421" t="s">
        <v>888</v>
      </c>
      <c r="AK25" s="429">
        <v>36000000</v>
      </c>
      <c r="AL25" s="430">
        <v>2116928400</v>
      </c>
      <c r="AM25" s="431" t="s">
        <v>889</v>
      </c>
      <c r="AN25" s="419" t="s">
        <v>890</v>
      </c>
      <c r="AO25" s="111" t="s">
        <v>31</v>
      </c>
      <c r="AP25" s="199" t="s">
        <v>34</v>
      </c>
      <c r="AQ25" s="36" t="s">
        <v>676</v>
      </c>
      <c r="AR25" s="36" t="s">
        <v>677</v>
      </c>
      <c r="AS25" s="166">
        <v>2417900</v>
      </c>
      <c r="AT25" s="165" t="s">
        <v>678</v>
      </c>
    </row>
    <row r="26" spans="1:46" ht="214.5">
      <c r="A26" s="29" t="s">
        <v>150</v>
      </c>
      <c r="B26" s="896"/>
      <c r="C26" s="59" t="s">
        <v>217</v>
      </c>
      <c r="D26" s="896"/>
      <c r="E26" s="32" t="s">
        <v>253</v>
      </c>
      <c r="F26" s="32" t="s">
        <v>254</v>
      </c>
      <c r="G26" s="32" t="s">
        <v>99</v>
      </c>
      <c r="H26" s="80">
        <v>0.1</v>
      </c>
      <c r="I26" s="32">
        <v>2017</v>
      </c>
      <c r="J26" s="32">
        <v>2020</v>
      </c>
      <c r="K26" s="32">
        <v>2030</v>
      </c>
      <c r="L26" s="180">
        <v>0.12</v>
      </c>
      <c r="M26" s="329">
        <v>0.1</v>
      </c>
      <c r="N26" s="698" t="s">
        <v>338</v>
      </c>
      <c r="O26" s="509" t="s">
        <v>338</v>
      </c>
      <c r="P26" s="546" t="s">
        <v>880</v>
      </c>
      <c r="Q26" s="699" t="s">
        <v>968</v>
      </c>
      <c r="R26" s="200" t="s">
        <v>382</v>
      </c>
      <c r="S26" s="158">
        <v>7.14285714285714E-3</v>
      </c>
      <c r="T26" s="198" t="s">
        <v>383</v>
      </c>
      <c r="U26" s="198" t="s">
        <v>384</v>
      </c>
      <c r="V26" s="211" t="s">
        <v>369</v>
      </c>
      <c r="W26" s="197" t="s">
        <v>385</v>
      </c>
      <c r="X26" s="38" t="s">
        <v>151</v>
      </c>
      <c r="Y26" s="247">
        <v>27.5</v>
      </c>
      <c r="Z26" s="236">
        <v>2019</v>
      </c>
      <c r="AA26" s="247">
        <v>2019</v>
      </c>
      <c r="AB26" s="247">
        <v>2030</v>
      </c>
      <c r="AC26" s="198">
        <v>12</v>
      </c>
      <c r="AD26" s="346">
        <v>1</v>
      </c>
      <c r="AE26" s="693" t="s">
        <v>1202</v>
      </c>
      <c r="AF26" s="344" t="s">
        <v>1173</v>
      </c>
      <c r="AG26" s="691" t="s">
        <v>338</v>
      </c>
      <c r="AH26" s="691" t="s">
        <v>338</v>
      </c>
      <c r="AI26" s="543" t="s">
        <v>973</v>
      </c>
      <c r="AJ26" s="542" t="s">
        <v>974</v>
      </c>
      <c r="AK26" s="545" t="s">
        <v>338</v>
      </c>
      <c r="AL26" s="545" t="s">
        <v>338</v>
      </c>
      <c r="AM26" s="545" t="s">
        <v>338</v>
      </c>
      <c r="AN26" s="545" t="s">
        <v>338</v>
      </c>
      <c r="AO26" s="198" t="s">
        <v>80</v>
      </c>
      <c r="AP26" s="198" t="s">
        <v>669</v>
      </c>
      <c r="AQ26" s="198" t="s">
        <v>670</v>
      </c>
      <c r="AR26" s="198" t="s">
        <v>671</v>
      </c>
      <c r="AS26" s="207">
        <v>3169001</v>
      </c>
      <c r="AT26" s="211" t="s">
        <v>672</v>
      </c>
    </row>
    <row r="27" spans="1:46" ht="130.5" customHeight="1">
      <c r="A27" s="29" t="s">
        <v>150</v>
      </c>
      <c r="B27" s="896"/>
      <c r="C27" s="59" t="s">
        <v>217</v>
      </c>
      <c r="D27" s="896"/>
      <c r="E27" s="32" t="s">
        <v>253</v>
      </c>
      <c r="F27" s="32" t="s">
        <v>254</v>
      </c>
      <c r="G27" s="32" t="s">
        <v>99</v>
      </c>
      <c r="H27" s="80">
        <v>0.1</v>
      </c>
      <c r="I27" s="32">
        <v>2017</v>
      </c>
      <c r="J27" s="32">
        <v>2020</v>
      </c>
      <c r="K27" s="32">
        <v>2030</v>
      </c>
      <c r="L27" s="180">
        <v>0.12</v>
      </c>
      <c r="M27" s="329">
        <v>0.1</v>
      </c>
      <c r="N27" s="492" t="s">
        <v>338</v>
      </c>
      <c r="O27" s="509" t="s">
        <v>338</v>
      </c>
      <c r="P27" s="546" t="s">
        <v>880</v>
      </c>
      <c r="Q27" s="582" t="s">
        <v>849</v>
      </c>
      <c r="R27" s="700" t="s">
        <v>386</v>
      </c>
      <c r="S27" s="158">
        <v>7.14285714285714E-3</v>
      </c>
      <c r="T27" s="112" t="s">
        <v>387</v>
      </c>
      <c r="U27" s="112" t="s">
        <v>388</v>
      </c>
      <c r="V27" s="113" t="s">
        <v>381</v>
      </c>
      <c r="W27" s="111" t="s">
        <v>97</v>
      </c>
      <c r="X27" s="38" t="s">
        <v>151</v>
      </c>
      <c r="Y27" s="245">
        <v>40</v>
      </c>
      <c r="Z27" s="245">
        <v>2019</v>
      </c>
      <c r="AA27" s="247">
        <v>2019</v>
      </c>
      <c r="AB27" s="247">
        <v>2030</v>
      </c>
      <c r="AC27" s="236">
        <v>180</v>
      </c>
      <c r="AD27" s="345">
        <v>15</v>
      </c>
      <c r="AE27" s="702">
        <v>1.66</v>
      </c>
      <c r="AF27" s="671" t="s">
        <v>1172</v>
      </c>
      <c r="AG27" s="420">
        <v>25</v>
      </c>
      <c r="AH27" s="414" t="s">
        <v>881</v>
      </c>
      <c r="AI27" s="421" t="s">
        <v>891</v>
      </c>
      <c r="AJ27" s="432" t="s">
        <v>892</v>
      </c>
      <c r="AK27" s="429">
        <v>63000000</v>
      </c>
      <c r="AL27" s="430">
        <v>2116928400</v>
      </c>
      <c r="AM27" s="431" t="s">
        <v>893</v>
      </c>
      <c r="AN27" s="433" t="s">
        <v>894</v>
      </c>
      <c r="AO27" s="36" t="s">
        <v>31</v>
      </c>
      <c r="AP27" s="199" t="s">
        <v>34</v>
      </c>
      <c r="AQ27" s="36" t="s">
        <v>676</v>
      </c>
      <c r="AR27" s="36" t="s">
        <v>677</v>
      </c>
      <c r="AS27" s="36">
        <v>2417900</v>
      </c>
      <c r="AT27" s="167" t="s">
        <v>678</v>
      </c>
    </row>
    <row r="28" spans="1:46" ht="214.5">
      <c r="A28" s="29" t="s">
        <v>150</v>
      </c>
      <c r="B28" s="896"/>
      <c r="C28" s="59" t="s">
        <v>217</v>
      </c>
      <c r="D28" s="897"/>
      <c r="E28" s="32" t="s">
        <v>253</v>
      </c>
      <c r="F28" s="32" t="s">
        <v>254</v>
      </c>
      <c r="G28" s="32" t="s">
        <v>99</v>
      </c>
      <c r="H28" s="80">
        <v>0.1</v>
      </c>
      <c r="I28" s="32">
        <v>2017</v>
      </c>
      <c r="J28" s="32">
        <v>2020</v>
      </c>
      <c r="K28" s="32">
        <v>2030</v>
      </c>
      <c r="L28" s="180">
        <v>0.12</v>
      </c>
      <c r="M28" s="329">
        <v>0.1</v>
      </c>
      <c r="N28" s="698" t="s">
        <v>338</v>
      </c>
      <c r="O28" s="509" t="s">
        <v>338</v>
      </c>
      <c r="P28" s="546" t="s">
        <v>880</v>
      </c>
      <c r="Q28" s="699" t="s">
        <v>968</v>
      </c>
      <c r="R28" s="200" t="s">
        <v>389</v>
      </c>
      <c r="S28" s="158">
        <v>7.14285714285714E-3</v>
      </c>
      <c r="T28" s="51" t="s">
        <v>390</v>
      </c>
      <c r="U28" s="51" t="s">
        <v>391</v>
      </c>
      <c r="V28" s="114" t="s">
        <v>369</v>
      </c>
      <c r="W28" s="197" t="s">
        <v>385</v>
      </c>
      <c r="X28" s="42" t="s">
        <v>89</v>
      </c>
      <c r="Y28" s="247">
        <v>3</v>
      </c>
      <c r="Z28" s="236">
        <v>2019</v>
      </c>
      <c r="AA28" s="247">
        <v>2019</v>
      </c>
      <c r="AB28" s="247">
        <v>2030</v>
      </c>
      <c r="AC28" s="236">
        <v>12</v>
      </c>
      <c r="AD28" s="346">
        <v>1</v>
      </c>
      <c r="AE28" s="693" t="s">
        <v>1202</v>
      </c>
      <c r="AF28" s="344" t="s">
        <v>1173</v>
      </c>
      <c r="AG28" s="691" t="s">
        <v>338</v>
      </c>
      <c r="AH28" s="691" t="s">
        <v>338</v>
      </c>
      <c r="AI28" s="543" t="s">
        <v>975</v>
      </c>
      <c r="AJ28" s="543" t="s">
        <v>976</v>
      </c>
      <c r="AK28" s="545" t="s">
        <v>338</v>
      </c>
      <c r="AL28" s="545" t="s">
        <v>338</v>
      </c>
      <c r="AM28" s="545" t="s">
        <v>338</v>
      </c>
      <c r="AN28" s="545" t="s">
        <v>338</v>
      </c>
      <c r="AO28" s="198" t="s">
        <v>80</v>
      </c>
      <c r="AP28" s="198" t="s">
        <v>669</v>
      </c>
      <c r="AQ28" s="198" t="s">
        <v>670</v>
      </c>
      <c r="AR28" s="198" t="s">
        <v>671</v>
      </c>
      <c r="AS28" s="207">
        <v>3169001</v>
      </c>
      <c r="AT28" s="211" t="s">
        <v>672</v>
      </c>
    </row>
    <row r="29" spans="1:46" ht="132.75" customHeight="1">
      <c r="A29" s="29" t="s">
        <v>150</v>
      </c>
      <c r="B29" s="896"/>
      <c r="C29" s="37" t="s">
        <v>152</v>
      </c>
      <c r="D29" s="895">
        <v>3.5714285714285698E-2</v>
      </c>
      <c r="E29" s="30" t="s">
        <v>153</v>
      </c>
      <c r="F29" s="30" t="s">
        <v>154</v>
      </c>
      <c r="G29" s="32" t="s">
        <v>99</v>
      </c>
      <c r="H29" s="36">
        <v>0</v>
      </c>
      <c r="I29" s="36">
        <v>2021</v>
      </c>
      <c r="J29" s="32">
        <v>2020</v>
      </c>
      <c r="K29" s="32">
        <v>2030</v>
      </c>
      <c r="L29" s="90">
        <v>50</v>
      </c>
      <c r="M29" s="705">
        <v>0</v>
      </c>
      <c r="N29" s="492">
        <v>0</v>
      </c>
      <c r="O29" s="488" t="s">
        <v>1057</v>
      </c>
      <c r="P29" s="515" t="s">
        <v>1058</v>
      </c>
      <c r="Q29" s="492" t="s">
        <v>849</v>
      </c>
      <c r="R29" s="54" t="s">
        <v>191</v>
      </c>
      <c r="S29" s="158">
        <v>1.1904761904761901E-2</v>
      </c>
      <c r="T29" s="202" t="s">
        <v>192</v>
      </c>
      <c r="U29" s="115" t="s">
        <v>193</v>
      </c>
      <c r="V29" s="204" t="s">
        <v>107</v>
      </c>
      <c r="W29" s="202" t="s">
        <v>194</v>
      </c>
      <c r="X29" s="38" t="s">
        <v>151</v>
      </c>
      <c r="Y29" s="249">
        <v>0.8</v>
      </c>
      <c r="Z29" s="225">
        <v>2018</v>
      </c>
      <c r="AA29" s="225">
        <v>2020</v>
      </c>
      <c r="AB29" s="202">
        <v>2030</v>
      </c>
      <c r="AC29" s="250">
        <v>1</v>
      </c>
      <c r="AD29" s="347">
        <v>1</v>
      </c>
      <c r="AE29" s="347">
        <v>0.91</v>
      </c>
      <c r="AF29" s="347" t="s">
        <v>1172</v>
      </c>
      <c r="AG29" s="461">
        <v>0.91</v>
      </c>
      <c r="AH29" s="489" t="s">
        <v>978</v>
      </c>
      <c r="AI29" s="394" t="s">
        <v>1055</v>
      </c>
      <c r="AJ29" s="90" t="s">
        <v>1056</v>
      </c>
      <c r="AK29" s="530">
        <v>1500</v>
      </c>
      <c r="AL29" s="531">
        <v>562.80700000000002</v>
      </c>
      <c r="AM29" s="531">
        <v>563</v>
      </c>
      <c r="AN29" s="394" t="s">
        <v>1062</v>
      </c>
      <c r="AO29" s="199" t="s">
        <v>210</v>
      </c>
      <c r="AP29" s="36" t="s">
        <v>211</v>
      </c>
      <c r="AQ29" s="36" t="s">
        <v>212</v>
      </c>
      <c r="AR29" s="199" t="s">
        <v>213</v>
      </c>
      <c r="AS29" s="36" t="s">
        <v>216</v>
      </c>
      <c r="AT29" s="227" t="s">
        <v>215</v>
      </c>
    </row>
    <row r="30" spans="1:46" ht="116.25" customHeight="1">
      <c r="A30" s="29" t="s">
        <v>150</v>
      </c>
      <c r="B30" s="896"/>
      <c r="C30" s="37" t="s">
        <v>152</v>
      </c>
      <c r="D30" s="896"/>
      <c r="E30" s="30" t="s">
        <v>153</v>
      </c>
      <c r="F30" s="30" t="s">
        <v>154</v>
      </c>
      <c r="G30" s="32" t="s">
        <v>99</v>
      </c>
      <c r="H30" s="36">
        <v>0</v>
      </c>
      <c r="I30" s="36">
        <v>2021</v>
      </c>
      <c r="J30" s="32">
        <v>2020</v>
      </c>
      <c r="K30" s="32">
        <v>2030</v>
      </c>
      <c r="L30" s="90">
        <v>50</v>
      </c>
      <c r="M30" s="705">
        <v>0</v>
      </c>
      <c r="N30" s="547">
        <v>0</v>
      </c>
      <c r="O30" s="548" t="s">
        <v>881</v>
      </c>
      <c r="P30" s="549" t="s">
        <v>857</v>
      </c>
      <c r="Q30" s="550" t="s">
        <v>849</v>
      </c>
      <c r="R30" s="331" t="s">
        <v>392</v>
      </c>
      <c r="S30" s="158">
        <v>1.1904761904761901E-2</v>
      </c>
      <c r="T30" s="116" t="s">
        <v>393</v>
      </c>
      <c r="U30" s="117" t="s">
        <v>394</v>
      </c>
      <c r="V30" s="110" t="s">
        <v>381</v>
      </c>
      <c r="W30" s="118" t="s">
        <v>395</v>
      </c>
      <c r="X30" s="119" t="s">
        <v>396</v>
      </c>
      <c r="Y30" s="251" t="s">
        <v>149</v>
      </c>
      <c r="Z30" s="251" t="s">
        <v>149</v>
      </c>
      <c r="AA30" s="225">
        <v>2020</v>
      </c>
      <c r="AB30" s="202">
        <v>2030</v>
      </c>
      <c r="AC30" s="116">
        <v>50</v>
      </c>
      <c r="AD30" s="211">
        <v>0</v>
      </c>
      <c r="AE30" s="672" t="s">
        <v>840</v>
      </c>
      <c r="AF30" s="672" t="s">
        <v>840</v>
      </c>
      <c r="AG30" s="420" t="s">
        <v>855</v>
      </c>
      <c r="AH30" s="414" t="s">
        <v>881</v>
      </c>
      <c r="AI30" s="421" t="s">
        <v>895</v>
      </c>
      <c r="AJ30" s="413" t="s">
        <v>849</v>
      </c>
      <c r="AK30" s="420">
        <v>0</v>
      </c>
      <c r="AL30" s="392">
        <v>0</v>
      </c>
      <c r="AM30" s="392">
        <v>0</v>
      </c>
      <c r="AN30" s="413" t="s">
        <v>849</v>
      </c>
      <c r="AO30" s="36" t="s">
        <v>31</v>
      </c>
      <c r="AP30" s="199" t="s">
        <v>34</v>
      </c>
      <c r="AQ30" s="36" t="s">
        <v>679</v>
      </c>
      <c r="AR30" s="121" t="s">
        <v>680</v>
      </c>
      <c r="AS30" s="36">
        <v>2417900</v>
      </c>
      <c r="AT30" s="168" t="s">
        <v>681</v>
      </c>
    </row>
    <row r="31" spans="1:46" ht="90">
      <c r="A31" s="29" t="s">
        <v>150</v>
      </c>
      <c r="B31" s="897"/>
      <c r="C31" s="37" t="s">
        <v>152</v>
      </c>
      <c r="D31" s="897"/>
      <c r="E31" s="30" t="s">
        <v>153</v>
      </c>
      <c r="F31" s="30" t="s">
        <v>154</v>
      </c>
      <c r="G31" s="32" t="s">
        <v>99</v>
      </c>
      <c r="H31" s="36">
        <v>0</v>
      </c>
      <c r="I31" s="36">
        <v>2021</v>
      </c>
      <c r="J31" s="32">
        <v>2020</v>
      </c>
      <c r="K31" s="32">
        <v>2030</v>
      </c>
      <c r="L31" s="90">
        <v>50</v>
      </c>
      <c r="M31" s="705">
        <v>0</v>
      </c>
      <c r="N31" s="492">
        <v>0</v>
      </c>
      <c r="O31" s="488" t="s">
        <v>1057</v>
      </c>
      <c r="P31" s="515" t="s">
        <v>1058</v>
      </c>
      <c r="Q31" s="492" t="s">
        <v>849</v>
      </c>
      <c r="R31" s="54" t="s">
        <v>195</v>
      </c>
      <c r="S31" s="158">
        <v>1.1904761904761901E-2</v>
      </c>
      <c r="T31" s="202" t="s">
        <v>196</v>
      </c>
      <c r="U31" s="202" t="s">
        <v>197</v>
      </c>
      <c r="V31" s="204" t="s">
        <v>107</v>
      </c>
      <c r="W31" s="202" t="s">
        <v>98</v>
      </c>
      <c r="X31" s="201" t="s">
        <v>198</v>
      </c>
      <c r="Y31" s="225">
        <v>0</v>
      </c>
      <c r="Z31" s="225">
        <v>2019</v>
      </c>
      <c r="AA31" s="225">
        <v>2021</v>
      </c>
      <c r="AB31" s="202">
        <v>2030</v>
      </c>
      <c r="AC31" s="230">
        <v>7</v>
      </c>
      <c r="AD31" s="204">
        <v>0</v>
      </c>
      <c r="AE31" s="204" t="s">
        <v>840</v>
      </c>
      <c r="AF31" s="204" t="s">
        <v>840</v>
      </c>
      <c r="AG31" s="390" t="s">
        <v>149</v>
      </c>
      <c r="AH31" s="390" t="s">
        <v>149</v>
      </c>
      <c r="AI31" s="393" t="s">
        <v>1068</v>
      </c>
      <c r="AJ31" s="393" t="s">
        <v>149</v>
      </c>
      <c r="AK31" s="533" t="s">
        <v>149</v>
      </c>
      <c r="AL31" s="534" t="s">
        <v>149</v>
      </c>
      <c r="AM31" s="535" t="s">
        <v>149</v>
      </c>
      <c r="AN31" s="535" t="s">
        <v>149</v>
      </c>
      <c r="AO31" s="199" t="s">
        <v>210</v>
      </c>
      <c r="AP31" s="36" t="s">
        <v>211</v>
      </c>
      <c r="AQ31" s="36" t="s">
        <v>212</v>
      </c>
      <c r="AR31" s="199" t="s">
        <v>213</v>
      </c>
      <c r="AS31" s="36" t="s">
        <v>216</v>
      </c>
      <c r="AT31" s="172" t="s">
        <v>215</v>
      </c>
    </row>
    <row r="32" spans="1:46" ht="127.5">
      <c r="A32" s="47" t="s">
        <v>218</v>
      </c>
      <c r="B32" s="898">
        <v>0.14285714285714299</v>
      </c>
      <c r="C32" s="47" t="s">
        <v>219</v>
      </c>
      <c r="D32" s="898">
        <v>2.04081632653061E-2</v>
      </c>
      <c r="E32" s="32" t="s">
        <v>255</v>
      </c>
      <c r="F32" s="32" t="s">
        <v>256</v>
      </c>
      <c r="G32" s="63" t="s">
        <v>98</v>
      </c>
      <c r="H32" s="81">
        <v>0.92400000000000004</v>
      </c>
      <c r="I32" s="63">
        <v>2018</v>
      </c>
      <c r="J32" s="63">
        <v>2019</v>
      </c>
      <c r="K32" s="63">
        <v>2030</v>
      </c>
      <c r="L32" s="179">
        <v>0.92400000000000004</v>
      </c>
      <c r="M32" s="81">
        <v>0.92400000000000004</v>
      </c>
      <c r="N32" s="551" t="s">
        <v>338</v>
      </c>
      <c r="O32" s="552">
        <v>43830</v>
      </c>
      <c r="P32" s="553" t="s">
        <v>864</v>
      </c>
      <c r="Q32" s="553" t="s">
        <v>841</v>
      </c>
      <c r="R32" s="332" t="s">
        <v>397</v>
      </c>
      <c r="S32" s="120">
        <v>1.02040816326531E-2</v>
      </c>
      <c r="T32" s="121" t="s">
        <v>398</v>
      </c>
      <c r="U32" s="121" t="s">
        <v>399</v>
      </c>
      <c r="V32" s="122" t="s">
        <v>257</v>
      </c>
      <c r="W32" s="123" t="s">
        <v>98</v>
      </c>
      <c r="X32" s="124" t="s">
        <v>400</v>
      </c>
      <c r="Y32" s="252">
        <v>1</v>
      </c>
      <c r="Z32" s="253">
        <v>2015</v>
      </c>
      <c r="AA32" s="254">
        <v>2019</v>
      </c>
      <c r="AB32" s="255">
        <v>2030</v>
      </c>
      <c r="AC32" s="256">
        <v>1</v>
      </c>
      <c r="AD32" s="348">
        <v>1</v>
      </c>
      <c r="AE32" s="348">
        <v>1.1299999999999999</v>
      </c>
      <c r="AF32" s="348" t="s">
        <v>1172</v>
      </c>
      <c r="AG32" s="562">
        <v>1.127</v>
      </c>
      <c r="AH32" s="563">
        <v>44196</v>
      </c>
      <c r="AI32" s="564" t="s">
        <v>1074</v>
      </c>
      <c r="AJ32" s="564" t="s">
        <v>1075</v>
      </c>
      <c r="AK32" s="569">
        <v>3025.6215383700001</v>
      </c>
      <c r="AL32" s="569">
        <v>2270</v>
      </c>
      <c r="AM32" s="574">
        <v>2127</v>
      </c>
      <c r="AN32" s="564" t="s">
        <v>1076</v>
      </c>
      <c r="AO32" s="257" t="s">
        <v>682</v>
      </c>
      <c r="AP32" s="257" t="s">
        <v>683</v>
      </c>
      <c r="AQ32" s="258" t="s">
        <v>684</v>
      </c>
      <c r="AR32" s="257" t="s">
        <v>685</v>
      </c>
      <c r="AS32" s="257" t="s">
        <v>686</v>
      </c>
      <c r="AT32" s="170" t="s">
        <v>687</v>
      </c>
    </row>
    <row r="33" spans="1:46" ht="204">
      <c r="A33" s="47" t="s">
        <v>218</v>
      </c>
      <c r="B33" s="900"/>
      <c r="C33" s="47" t="s">
        <v>219</v>
      </c>
      <c r="D33" s="899"/>
      <c r="E33" s="32" t="s">
        <v>255</v>
      </c>
      <c r="F33" s="32" t="s">
        <v>256</v>
      </c>
      <c r="G33" s="63" t="s">
        <v>98</v>
      </c>
      <c r="H33" s="81">
        <v>0.92400000000000004</v>
      </c>
      <c r="I33" s="63">
        <v>2018</v>
      </c>
      <c r="J33" s="63">
        <v>2019</v>
      </c>
      <c r="K33" s="63">
        <v>2030</v>
      </c>
      <c r="L33" s="179">
        <v>0.92400000000000004</v>
      </c>
      <c r="M33" s="81">
        <v>0.92400000000000004</v>
      </c>
      <c r="N33" s="551" t="s">
        <v>338</v>
      </c>
      <c r="O33" s="552">
        <v>43830</v>
      </c>
      <c r="P33" s="553" t="s">
        <v>865</v>
      </c>
      <c r="Q33" s="553" t="s">
        <v>842</v>
      </c>
      <c r="R33" s="332" t="s">
        <v>401</v>
      </c>
      <c r="S33" s="120">
        <v>1.02040816326531E-2</v>
      </c>
      <c r="T33" s="121" t="s">
        <v>402</v>
      </c>
      <c r="U33" s="121" t="s">
        <v>403</v>
      </c>
      <c r="V33" s="57" t="s">
        <v>257</v>
      </c>
      <c r="W33" s="123" t="s">
        <v>98</v>
      </c>
      <c r="X33" s="124" t="s">
        <v>400</v>
      </c>
      <c r="Y33" s="259">
        <v>1</v>
      </c>
      <c r="Z33" s="253">
        <v>2018</v>
      </c>
      <c r="AA33" s="254">
        <v>2019</v>
      </c>
      <c r="AB33" s="255">
        <v>2030</v>
      </c>
      <c r="AC33" s="256">
        <v>1</v>
      </c>
      <c r="AD33" s="348">
        <v>1</v>
      </c>
      <c r="AE33" s="348">
        <v>1</v>
      </c>
      <c r="AF33" s="348" t="s">
        <v>1172</v>
      </c>
      <c r="AG33" s="565">
        <v>1</v>
      </c>
      <c r="AH33" s="563">
        <v>44196</v>
      </c>
      <c r="AI33" s="564" t="s">
        <v>1077</v>
      </c>
      <c r="AJ33" s="564" t="s">
        <v>1078</v>
      </c>
      <c r="AK33" s="569">
        <v>109.56</v>
      </c>
      <c r="AL33" s="569">
        <v>109.56</v>
      </c>
      <c r="AM33" s="569">
        <v>109.56</v>
      </c>
      <c r="AN33" s="564" t="s">
        <v>1079</v>
      </c>
      <c r="AO33" s="257" t="s">
        <v>682</v>
      </c>
      <c r="AP33" s="257" t="s">
        <v>683</v>
      </c>
      <c r="AQ33" s="257" t="s">
        <v>688</v>
      </c>
      <c r="AR33" s="257" t="s">
        <v>689</v>
      </c>
      <c r="AS33" s="257" t="s">
        <v>690</v>
      </c>
      <c r="AT33" s="170" t="s">
        <v>691</v>
      </c>
    </row>
    <row r="34" spans="1:46" ht="127.5">
      <c r="A34" s="47" t="s">
        <v>218</v>
      </c>
      <c r="B34" s="900"/>
      <c r="C34" s="47" t="s">
        <v>220</v>
      </c>
      <c r="D34" s="898">
        <v>2.04081632653061E-2</v>
      </c>
      <c r="E34" s="32" t="s">
        <v>258</v>
      </c>
      <c r="F34" s="32" t="s">
        <v>259</v>
      </c>
      <c r="G34" s="63" t="s">
        <v>98</v>
      </c>
      <c r="H34" s="81">
        <v>0.82299999999999995</v>
      </c>
      <c r="I34" s="63">
        <v>2018</v>
      </c>
      <c r="J34" s="63">
        <v>2019</v>
      </c>
      <c r="K34" s="63">
        <v>2030</v>
      </c>
      <c r="L34" s="179">
        <v>0.82299999999999995</v>
      </c>
      <c r="M34" s="81">
        <v>0.82299999999999995</v>
      </c>
      <c r="N34" s="551" t="s">
        <v>338</v>
      </c>
      <c r="O34" s="552">
        <v>43830</v>
      </c>
      <c r="P34" s="553" t="s">
        <v>866</v>
      </c>
      <c r="Q34" s="553" t="s">
        <v>841</v>
      </c>
      <c r="R34" s="332" t="s">
        <v>404</v>
      </c>
      <c r="S34" s="120">
        <v>5.1020408163265302E-3</v>
      </c>
      <c r="T34" s="121" t="s">
        <v>405</v>
      </c>
      <c r="U34" s="121" t="s">
        <v>406</v>
      </c>
      <c r="V34" s="57" t="s">
        <v>257</v>
      </c>
      <c r="W34" s="123" t="s">
        <v>98</v>
      </c>
      <c r="X34" s="124" t="s">
        <v>400</v>
      </c>
      <c r="Y34" s="260">
        <v>1</v>
      </c>
      <c r="Z34" s="253">
        <v>2015</v>
      </c>
      <c r="AA34" s="254">
        <v>2019</v>
      </c>
      <c r="AB34" s="255">
        <v>2030</v>
      </c>
      <c r="AC34" s="256">
        <v>1</v>
      </c>
      <c r="AD34" s="348">
        <v>1</v>
      </c>
      <c r="AE34" s="348">
        <v>1</v>
      </c>
      <c r="AF34" s="348" t="s">
        <v>1172</v>
      </c>
      <c r="AG34" s="565">
        <v>1</v>
      </c>
      <c r="AH34" s="563">
        <v>44196</v>
      </c>
      <c r="AI34" s="564" t="s">
        <v>1080</v>
      </c>
      <c r="AJ34" s="564" t="s">
        <v>1081</v>
      </c>
      <c r="AK34" s="569">
        <v>103.85</v>
      </c>
      <c r="AL34" s="569">
        <v>103.85</v>
      </c>
      <c r="AM34" s="569">
        <v>101.38</v>
      </c>
      <c r="AN34" s="564" t="s">
        <v>1079</v>
      </c>
      <c r="AO34" s="257" t="s">
        <v>682</v>
      </c>
      <c r="AP34" s="257" t="s">
        <v>683</v>
      </c>
      <c r="AQ34" s="257" t="s">
        <v>688</v>
      </c>
      <c r="AR34" s="257" t="s">
        <v>689</v>
      </c>
      <c r="AS34" s="257" t="s">
        <v>690</v>
      </c>
      <c r="AT34" s="170" t="s">
        <v>691</v>
      </c>
    </row>
    <row r="35" spans="1:46" ht="114.75">
      <c r="A35" s="47" t="s">
        <v>218</v>
      </c>
      <c r="B35" s="900"/>
      <c r="C35" s="47" t="s">
        <v>220</v>
      </c>
      <c r="D35" s="900"/>
      <c r="E35" s="32" t="s">
        <v>260</v>
      </c>
      <c r="F35" s="32" t="s">
        <v>259</v>
      </c>
      <c r="G35" s="63" t="s">
        <v>98</v>
      </c>
      <c r="H35" s="81">
        <v>0.82299999999999995</v>
      </c>
      <c r="I35" s="63">
        <v>2018</v>
      </c>
      <c r="J35" s="63">
        <v>2019</v>
      </c>
      <c r="K35" s="63">
        <v>2030</v>
      </c>
      <c r="L35" s="179">
        <v>0.82299999999999995</v>
      </c>
      <c r="M35" s="81">
        <v>0.82299999999999995</v>
      </c>
      <c r="N35" s="551" t="s">
        <v>338</v>
      </c>
      <c r="O35" s="552">
        <v>43830</v>
      </c>
      <c r="P35" s="553" t="s">
        <v>866</v>
      </c>
      <c r="Q35" s="553" t="s">
        <v>841</v>
      </c>
      <c r="R35" s="332" t="s">
        <v>407</v>
      </c>
      <c r="S35" s="120">
        <v>5.1020408163265302E-3</v>
      </c>
      <c r="T35" s="121" t="s">
        <v>408</v>
      </c>
      <c r="U35" s="121" t="s">
        <v>409</v>
      </c>
      <c r="V35" s="57" t="s">
        <v>257</v>
      </c>
      <c r="W35" s="123" t="s">
        <v>99</v>
      </c>
      <c r="X35" s="124" t="s">
        <v>400</v>
      </c>
      <c r="Y35" s="253">
        <v>17422</v>
      </c>
      <c r="Z35" s="253">
        <v>2015</v>
      </c>
      <c r="AA35" s="254">
        <v>2019</v>
      </c>
      <c r="AB35" s="255">
        <v>2030</v>
      </c>
      <c r="AC35" s="123">
        <v>447694</v>
      </c>
      <c r="AD35" s="128">
        <v>29529</v>
      </c>
      <c r="AE35" s="350">
        <v>0.81299999999999994</v>
      </c>
      <c r="AF35" s="128" t="s">
        <v>1172</v>
      </c>
      <c r="AG35" s="566">
        <v>24034</v>
      </c>
      <c r="AH35" s="563">
        <v>44196</v>
      </c>
      <c r="AI35" s="564" t="s">
        <v>1082</v>
      </c>
      <c r="AJ35" s="564" t="s">
        <v>1083</v>
      </c>
      <c r="AK35" s="569">
        <v>112.82</v>
      </c>
      <c r="AL35" s="569">
        <v>112.82</v>
      </c>
      <c r="AM35" s="569">
        <v>112.82</v>
      </c>
      <c r="AN35" s="564" t="s">
        <v>1079</v>
      </c>
      <c r="AO35" s="257" t="s">
        <v>682</v>
      </c>
      <c r="AP35" s="257" t="s">
        <v>683</v>
      </c>
      <c r="AQ35" s="257" t="s">
        <v>688</v>
      </c>
      <c r="AR35" s="257" t="s">
        <v>689</v>
      </c>
      <c r="AS35" s="257" t="s">
        <v>690</v>
      </c>
      <c r="AT35" s="170" t="s">
        <v>691</v>
      </c>
    </row>
    <row r="36" spans="1:46" ht="363">
      <c r="A36" s="47" t="s">
        <v>218</v>
      </c>
      <c r="B36" s="900"/>
      <c r="C36" s="47" t="s">
        <v>220</v>
      </c>
      <c r="D36" s="900"/>
      <c r="E36" s="32" t="s">
        <v>260</v>
      </c>
      <c r="F36" s="32" t="s">
        <v>259</v>
      </c>
      <c r="G36" s="63" t="s">
        <v>98</v>
      </c>
      <c r="H36" s="81">
        <v>0.82299999999999995</v>
      </c>
      <c r="I36" s="63">
        <v>2018</v>
      </c>
      <c r="J36" s="63">
        <v>2019</v>
      </c>
      <c r="K36" s="63">
        <v>2030</v>
      </c>
      <c r="L36" s="179">
        <v>0.82299999999999995</v>
      </c>
      <c r="M36" s="81">
        <v>0.82299999999999995</v>
      </c>
      <c r="N36" s="394" t="s">
        <v>1003</v>
      </c>
      <c r="O36" s="489">
        <v>44196</v>
      </c>
      <c r="P36" s="490" t="s">
        <v>1004</v>
      </c>
      <c r="Q36" s="490" t="s">
        <v>1005</v>
      </c>
      <c r="R36" s="125" t="s">
        <v>410</v>
      </c>
      <c r="S36" s="120">
        <v>5.1020408163265302E-3</v>
      </c>
      <c r="T36" s="126" t="s">
        <v>411</v>
      </c>
      <c r="U36" s="126" t="s">
        <v>412</v>
      </c>
      <c r="V36" s="127" t="s">
        <v>413</v>
      </c>
      <c r="W36" s="63" t="s">
        <v>414</v>
      </c>
      <c r="X36" s="38" t="s">
        <v>151</v>
      </c>
      <c r="Y36" s="58">
        <v>2000</v>
      </c>
      <c r="Z36" s="58">
        <v>2018</v>
      </c>
      <c r="AA36" s="58">
        <v>2019</v>
      </c>
      <c r="AB36" s="58">
        <v>2030</v>
      </c>
      <c r="AC36" s="349">
        <v>24000</v>
      </c>
      <c r="AD36" s="63">
        <v>2000</v>
      </c>
      <c r="AE36" s="711">
        <v>7.0000000000000007E-2</v>
      </c>
      <c r="AF36" s="63" t="s">
        <v>1169</v>
      </c>
      <c r="AG36" s="394" t="s">
        <v>1006</v>
      </c>
      <c r="AH36" s="394" t="s">
        <v>978</v>
      </c>
      <c r="AI36" s="394" t="s">
        <v>1008</v>
      </c>
      <c r="AJ36" s="394" t="s">
        <v>1009</v>
      </c>
      <c r="AK36" s="394" t="s">
        <v>1010</v>
      </c>
      <c r="AL36" s="394" t="s">
        <v>1011</v>
      </c>
      <c r="AM36" s="394" t="s">
        <v>1012</v>
      </c>
      <c r="AN36" s="394" t="s">
        <v>1013</v>
      </c>
      <c r="AO36" s="199" t="s">
        <v>210</v>
      </c>
      <c r="AP36" s="58" t="s">
        <v>692</v>
      </c>
      <c r="AQ36" s="58" t="s">
        <v>693</v>
      </c>
      <c r="AR36" s="197" t="s">
        <v>149</v>
      </c>
      <c r="AS36" s="58">
        <v>3777997</v>
      </c>
      <c r="AT36" s="169" t="s">
        <v>694</v>
      </c>
    </row>
    <row r="37" spans="1:46" ht="114.75">
      <c r="A37" s="47" t="s">
        <v>218</v>
      </c>
      <c r="B37" s="900"/>
      <c r="C37" s="47" t="s">
        <v>220</v>
      </c>
      <c r="D37" s="899"/>
      <c r="E37" s="32" t="s">
        <v>260</v>
      </c>
      <c r="F37" s="32" t="s">
        <v>259</v>
      </c>
      <c r="G37" s="63" t="s">
        <v>98</v>
      </c>
      <c r="H37" s="81">
        <v>0.82299999999999995</v>
      </c>
      <c r="I37" s="63">
        <v>2018</v>
      </c>
      <c r="J37" s="63">
        <v>2019</v>
      </c>
      <c r="K37" s="63">
        <v>2030</v>
      </c>
      <c r="L37" s="179">
        <v>0.82299999999999995</v>
      </c>
      <c r="M37" s="81">
        <v>0.82299999999999995</v>
      </c>
      <c r="N37" s="551" t="s">
        <v>338</v>
      </c>
      <c r="O37" s="552">
        <v>43830</v>
      </c>
      <c r="P37" s="553" t="s">
        <v>866</v>
      </c>
      <c r="Q37" s="553" t="s">
        <v>841</v>
      </c>
      <c r="R37" s="332" t="s">
        <v>415</v>
      </c>
      <c r="S37" s="120">
        <v>5.1020408163265302E-3</v>
      </c>
      <c r="T37" s="121" t="s">
        <v>416</v>
      </c>
      <c r="U37" s="121" t="s">
        <v>417</v>
      </c>
      <c r="V37" s="128" t="s">
        <v>257</v>
      </c>
      <c r="W37" s="123" t="s">
        <v>99</v>
      </c>
      <c r="X37" s="124" t="s">
        <v>400</v>
      </c>
      <c r="Y37" s="261">
        <v>2.7E-2</v>
      </c>
      <c r="Z37" s="253">
        <v>2015</v>
      </c>
      <c r="AA37" s="58">
        <v>2019</v>
      </c>
      <c r="AB37" s="58">
        <v>2030</v>
      </c>
      <c r="AC37" s="262">
        <v>0.2</v>
      </c>
      <c r="AD37" s="350">
        <v>0.1</v>
      </c>
      <c r="AE37" s="350" t="s">
        <v>338</v>
      </c>
      <c r="AF37" s="350" t="s">
        <v>338</v>
      </c>
      <c r="AG37" s="566" t="s">
        <v>1084</v>
      </c>
      <c r="AH37" s="563">
        <v>43830</v>
      </c>
      <c r="AI37" s="564" t="s">
        <v>1085</v>
      </c>
      <c r="AJ37" s="564" t="s">
        <v>1086</v>
      </c>
      <c r="AK37" s="569">
        <v>2850</v>
      </c>
      <c r="AL37" s="569">
        <v>2426</v>
      </c>
      <c r="AM37" s="573">
        <v>2426</v>
      </c>
      <c r="AN37" s="564" t="s">
        <v>1087</v>
      </c>
      <c r="AO37" s="121" t="s">
        <v>682</v>
      </c>
      <c r="AP37" s="121" t="s">
        <v>683</v>
      </c>
      <c r="AQ37" s="202" t="s">
        <v>695</v>
      </c>
      <c r="AR37" s="121" t="s">
        <v>696</v>
      </c>
      <c r="AS37" s="121" t="s">
        <v>697</v>
      </c>
      <c r="AT37" s="170" t="s">
        <v>698</v>
      </c>
    </row>
    <row r="38" spans="1:46" ht="127.5">
      <c r="A38" s="47" t="s">
        <v>218</v>
      </c>
      <c r="B38" s="900"/>
      <c r="C38" s="47" t="s">
        <v>221</v>
      </c>
      <c r="D38" s="898">
        <v>2.04081632653061E-2</v>
      </c>
      <c r="E38" s="32" t="s">
        <v>261</v>
      </c>
      <c r="F38" s="32" t="s">
        <v>262</v>
      </c>
      <c r="G38" s="32" t="s">
        <v>263</v>
      </c>
      <c r="H38" s="81">
        <v>0.53800000000000003</v>
      </c>
      <c r="I38" s="82">
        <v>2017</v>
      </c>
      <c r="J38" s="63">
        <v>2019</v>
      </c>
      <c r="K38" s="63">
        <v>2030</v>
      </c>
      <c r="L38" s="179">
        <v>0.60300000000000009</v>
      </c>
      <c r="M38" s="708">
        <v>0.55300000000000005</v>
      </c>
      <c r="N38" s="554" t="s">
        <v>338</v>
      </c>
      <c r="O38" s="555" t="s">
        <v>843</v>
      </c>
      <c r="P38" s="556" t="s">
        <v>844</v>
      </c>
      <c r="Q38" s="710" t="s">
        <v>840</v>
      </c>
      <c r="R38" s="332" t="s">
        <v>418</v>
      </c>
      <c r="S38" s="120">
        <v>1.02040816326531E-2</v>
      </c>
      <c r="T38" s="121" t="s">
        <v>419</v>
      </c>
      <c r="U38" s="121" t="s">
        <v>420</v>
      </c>
      <c r="V38" s="129" t="s">
        <v>257</v>
      </c>
      <c r="W38" s="121" t="s">
        <v>97</v>
      </c>
      <c r="X38" s="124" t="s">
        <v>400</v>
      </c>
      <c r="Y38" s="253">
        <v>2</v>
      </c>
      <c r="Z38" s="253">
        <v>2018</v>
      </c>
      <c r="AA38" s="58">
        <v>2019</v>
      </c>
      <c r="AB38" s="58">
        <v>2030</v>
      </c>
      <c r="AC38" s="123">
        <v>24</v>
      </c>
      <c r="AD38" s="128">
        <v>2</v>
      </c>
      <c r="AE38" s="709">
        <v>0</v>
      </c>
      <c r="AF38" s="128" t="s">
        <v>1169</v>
      </c>
      <c r="AG38" s="566">
        <v>0</v>
      </c>
      <c r="AH38" s="563">
        <v>44196</v>
      </c>
      <c r="AI38" s="944" t="s">
        <v>1204</v>
      </c>
      <c r="AJ38" s="566" t="s">
        <v>1088</v>
      </c>
      <c r="AK38" s="569">
        <v>0</v>
      </c>
      <c r="AL38" s="569">
        <v>0</v>
      </c>
      <c r="AM38" s="569">
        <v>0</v>
      </c>
      <c r="AN38" s="564" t="s">
        <v>840</v>
      </c>
      <c r="AO38" s="202" t="s">
        <v>682</v>
      </c>
      <c r="AP38" s="202" t="s">
        <v>683</v>
      </c>
      <c r="AQ38" s="263" t="s">
        <v>699</v>
      </c>
      <c r="AR38" s="202" t="s">
        <v>700</v>
      </c>
      <c r="AS38" s="60" t="s">
        <v>701</v>
      </c>
      <c r="AT38" s="264" t="s">
        <v>702</v>
      </c>
    </row>
    <row r="39" spans="1:46" ht="140.25">
      <c r="A39" s="47" t="s">
        <v>218</v>
      </c>
      <c r="B39" s="900"/>
      <c r="C39" s="47" t="s">
        <v>221</v>
      </c>
      <c r="D39" s="899"/>
      <c r="E39" s="32" t="s">
        <v>261</v>
      </c>
      <c r="F39" s="32" t="s">
        <v>262</v>
      </c>
      <c r="G39" s="32" t="s">
        <v>263</v>
      </c>
      <c r="H39" s="81">
        <v>0.53800000000000003</v>
      </c>
      <c r="I39" s="82">
        <v>2017</v>
      </c>
      <c r="J39" s="63">
        <v>2019</v>
      </c>
      <c r="K39" s="63">
        <v>2030</v>
      </c>
      <c r="L39" s="179">
        <v>0.60300000000000009</v>
      </c>
      <c r="M39" s="708">
        <v>0.55300000000000005</v>
      </c>
      <c r="N39" s="554" t="s">
        <v>338</v>
      </c>
      <c r="O39" s="555" t="s">
        <v>843</v>
      </c>
      <c r="P39" s="556" t="s">
        <v>844</v>
      </c>
      <c r="Q39" s="710" t="s">
        <v>840</v>
      </c>
      <c r="R39" s="332" t="s">
        <v>421</v>
      </c>
      <c r="S39" s="120">
        <v>1.02040816326531E-2</v>
      </c>
      <c r="T39" s="121" t="s">
        <v>422</v>
      </c>
      <c r="U39" s="121" t="s">
        <v>423</v>
      </c>
      <c r="V39" s="130" t="s">
        <v>257</v>
      </c>
      <c r="W39" s="123" t="s">
        <v>98</v>
      </c>
      <c r="X39" s="124" t="s">
        <v>400</v>
      </c>
      <c r="Y39" s="265">
        <v>60</v>
      </c>
      <c r="Z39" s="123">
        <v>2018</v>
      </c>
      <c r="AA39" s="58">
        <v>2019</v>
      </c>
      <c r="AB39" s="58">
        <v>2030</v>
      </c>
      <c r="AC39" s="265">
        <v>720</v>
      </c>
      <c r="AD39" s="128">
        <v>60</v>
      </c>
      <c r="AE39" s="709">
        <v>1</v>
      </c>
      <c r="AF39" s="128" t="s">
        <v>1172</v>
      </c>
      <c r="AG39" s="567">
        <v>60</v>
      </c>
      <c r="AH39" s="563">
        <v>44196</v>
      </c>
      <c r="AI39" s="568" t="s">
        <v>1089</v>
      </c>
      <c r="AJ39" s="568" t="s">
        <v>1090</v>
      </c>
      <c r="AK39" s="569">
        <v>13</v>
      </c>
      <c r="AL39" s="569">
        <v>13</v>
      </c>
      <c r="AM39" s="569">
        <v>13</v>
      </c>
      <c r="AN39" s="568" t="s">
        <v>1091</v>
      </c>
      <c r="AO39" s="121" t="s">
        <v>682</v>
      </c>
      <c r="AP39" s="121" t="s">
        <v>683</v>
      </c>
      <c r="AQ39" s="202" t="s">
        <v>695</v>
      </c>
      <c r="AR39" s="121" t="s">
        <v>696</v>
      </c>
      <c r="AS39" s="121" t="s">
        <v>697</v>
      </c>
      <c r="AT39" s="170" t="s">
        <v>698</v>
      </c>
    </row>
    <row r="40" spans="1:46" ht="242.25">
      <c r="A40" s="47" t="s">
        <v>218</v>
      </c>
      <c r="B40" s="900"/>
      <c r="C40" s="47" t="s">
        <v>222</v>
      </c>
      <c r="D40" s="64">
        <v>2.04081632653061E-2</v>
      </c>
      <c r="E40" s="32" t="s">
        <v>264</v>
      </c>
      <c r="F40" s="32" t="s">
        <v>265</v>
      </c>
      <c r="G40" s="63" t="s">
        <v>98</v>
      </c>
      <c r="H40" s="81">
        <v>1</v>
      </c>
      <c r="I40" s="32">
        <v>2018</v>
      </c>
      <c r="J40" s="63">
        <v>2019</v>
      </c>
      <c r="K40" s="63">
        <v>2030</v>
      </c>
      <c r="L40" s="179">
        <v>1</v>
      </c>
      <c r="M40" s="711">
        <v>1</v>
      </c>
      <c r="N40" s="557">
        <v>1</v>
      </c>
      <c r="O40" s="552">
        <v>44195</v>
      </c>
      <c r="P40" s="556" t="s">
        <v>845</v>
      </c>
      <c r="Q40" s="558" t="s">
        <v>840</v>
      </c>
      <c r="R40" s="332" t="s">
        <v>424</v>
      </c>
      <c r="S40" s="120">
        <v>2.04081632653061E-2</v>
      </c>
      <c r="T40" s="121" t="s">
        <v>425</v>
      </c>
      <c r="U40" s="121" t="s">
        <v>426</v>
      </c>
      <c r="V40" s="128" t="s">
        <v>257</v>
      </c>
      <c r="W40" s="123" t="s">
        <v>98</v>
      </c>
      <c r="X40" s="124" t="s">
        <v>400</v>
      </c>
      <c r="Y40" s="266">
        <v>383</v>
      </c>
      <c r="Z40" s="253">
        <v>2019</v>
      </c>
      <c r="AA40" s="254">
        <v>2019</v>
      </c>
      <c r="AB40" s="255">
        <v>2030</v>
      </c>
      <c r="AC40" s="123">
        <v>383</v>
      </c>
      <c r="AD40" s="128">
        <v>383</v>
      </c>
      <c r="AE40" s="709">
        <v>1</v>
      </c>
      <c r="AF40" s="128" t="s">
        <v>1172</v>
      </c>
      <c r="AG40" s="566">
        <v>383</v>
      </c>
      <c r="AH40" s="552">
        <v>44196</v>
      </c>
      <c r="AI40" s="564" t="s">
        <v>1092</v>
      </c>
      <c r="AJ40" s="564" t="s">
        <v>1093</v>
      </c>
      <c r="AK40" s="570">
        <v>2426</v>
      </c>
      <c r="AL40" s="570">
        <v>2368</v>
      </c>
      <c r="AM40" s="570">
        <v>2368</v>
      </c>
      <c r="AN40" s="571" t="s">
        <v>1092</v>
      </c>
      <c r="AO40" s="121" t="s">
        <v>682</v>
      </c>
      <c r="AP40" s="121" t="s">
        <v>683</v>
      </c>
      <c r="AQ40" s="202" t="s">
        <v>695</v>
      </c>
      <c r="AR40" s="121" t="s">
        <v>696</v>
      </c>
      <c r="AS40" s="121" t="s">
        <v>697</v>
      </c>
      <c r="AT40" s="170" t="s">
        <v>698</v>
      </c>
    </row>
    <row r="41" spans="1:46" ht="165.75">
      <c r="A41" s="47" t="s">
        <v>218</v>
      </c>
      <c r="B41" s="900"/>
      <c r="C41" s="47" t="s">
        <v>223</v>
      </c>
      <c r="D41" s="64">
        <v>2.04081632653061E-2</v>
      </c>
      <c r="E41" s="32" t="s">
        <v>266</v>
      </c>
      <c r="F41" s="32" t="s">
        <v>267</v>
      </c>
      <c r="G41" s="63" t="s">
        <v>98</v>
      </c>
      <c r="H41" s="81">
        <v>0.33</v>
      </c>
      <c r="I41" s="32">
        <v>2018</v>
      </c>
      <c r="J41" s="63">
        <v>2019</v>
      </c>
      <c r="K41" s="63">
        <v>2030</v>
      </c>
      <c r="L41" s="179">
        <v>0.32160804020100497</v>
      </c>
      <c r="M41" s="712">
        <v>0.32160804020100497</v>
      </c>
      <c r="N41" s="559">
        <v>0.35</v>
      </c>
      <c r="O41" s="552">
        <v>44195</v>
      </c>
      <c r="P41" s="556" t="s">
        <v>867</v>
      </c>
      <c r="Q41" s="556" t="s">
        <v>868</v>
      </c>
      <c r="R41" s="332" t="s">
        <v>427</v>
      </c>
      <c r="S41" s="120">
        <v>2.04081632653061E-2</v>
      </c>
      <c r="T41" s="121" t="s">
        <v>428</v>
      </c>
      <c r="U41" s="121" t="s">
        <v>429</v>
      </c>
      <c r="V41" s="128" t="s">
        <v>257</v>
      </c>
      <c r="W41" s="123" t="s">
        <v>98</v>
      </c>
      <c r="X41" s="124" t="s">
        <v>370</v>
      </c>
      <c r="Y41" s="266">
        <v>64</v>
      </c>
      <c r="Z41" s="253">
        <v>2018</v>
      </c>
      <c r="AA41" s="58">
        <v>2019</v>
      </c>
      <c r="AB41" s="58">
        <v>2030</v>
      </c>
      <c r="AC41" s="123">
        <v>128</v>
      </c>
      <c r="AD41" s="713">
        <v>128</v>
      </c>
      <c r="AE41" s="709">
        <v>1</v>
      </c>
      <c r="AF41" s="351" t="s">
        <v>1172</v>
      </c>
      <c r="AG41" s="566">
        <v>128</v>
      </c>
      <c r="AH41" s="572">
        <v>44196</v>
      </c>
      <c r="AI41" s="564" t="s">
        <v>1094</v>
      </c>
      <c r="AJ41" s="564" t="s">
        <v>1095</v>
      </c>
      <c r="AK41" s="569">
        <v>316</v>
      </c>
      <c r="AL41" s="569">
        <v>76</v>
      </c>
      <c r="AM41" s="569">
        <v>73</v>
      </c>
      <c r="AN41" s="564" t="s">
        <v>1096</v>
      </c>
      <c r="AO41" s="121" t="s">
        <v>682</v>
      </c>
      <c r="AP41" s="121" t="s">
        <v>683</v>
      </c>
      <c r="AQ41" s="202" t="s">
        <v>695</v>
      </c>
      <c r="AR41" s="121" t="s">
        <v>696</v>
      </c>
      <c r="AS41" s="121" t="s">
        <v>697</v>
      </c>
      <c r="AT41" s="170" t="s">
        <v>698</v>
      </c>
    </row>
    <row r="42" spans="1:46" ht="129">
      <c r="A42" s="47" t="s">
        <v>218</v>
      </c>
      <c r="B42" s="900"/>
      <c r="C42" s="47" t="s">
        <v>224</v>
      </c>
      <c r="D42" s="898">
        <v>2.04081632653061E-2</v>
      </c>
      <c r="E42" s="32" t="s">
        <v>268</v>
      </c>
      <c r="F42" s="32" t="s">
        <v>269</v>
      </c>
      <c r="G42" s="63" t="s">
        <v>98</v>
      </c>
      <c r="H42" s="81">
        <v>1.55E-2</v>
      </c>
      <c r="I42" s="82">
        <v>2017</v>
      </c>
      <c r="J42" s="63">
        <v>2019</v>
      </c>
      <c r="K42" s="63">
        <v>2030</v>
      </c>
      <c r="L42" s="179">
        <v>1.5299999999999999E-2</v>
      </c>
      <c r="M42" s="63">
        <v>1.53</v>
      </c>
      <c r="N42" s="560" t="s">
        <v>338</v>
      </c>
      <c r="O42" s="561" t="s">
        <v>869</v>
      </c>
      <c r="P42" s="561" t="s">
        <v>869</v>
      </c>
      <c r="Q42" s="710" t="s">
        <v>840</v>
      </c>
      <c r="R42" s="714" t="s">
        <v>430</v>
      </c>
      <c r="S42" s="120">
        <v>1.02040816326531E-2</v>
      </c>
      <c r="T42" s="121" t="s">
        <v>431</v>
      </c>
      <c r="U42" s="121" t="s">
        <v>432</v>
      </c>
      <c r="V42" s="129" t="s">
        <v>257</v>
      </c>
      <c r="W42" s="121" t="s">
        <v>97</v>
      </c>
      <c r="X42" s="124" t="s">
        <v>370</v>
      </c>
      <c r="Y42" s="266">
        <v>60</v>
      </c>
      <c r="Z42" s="253">
        <v>2018</v>
      </c>
      <c r="AA42" s="254">
        <v>2019</v>
      </c>
      <c r="AB42" s="255">
        <v>2030</v>
      </c>
      <c r="AC42" s="253">
        <v>720</v>
      </c>
      <c r="AD42" s="128">
        <v>60</v>
      </c>
      <c r="AE42" s="709">
        <v>1.31</v>
      </c>
      <c r="AF42" s="128" t="s">
        <v>1172</v>
      </c>
      <c r="AG42" s="567">
        <v>79</v>
      </c>
      <c r="AH42" s="572">
        <v>44196</v>
      </c>
      <c r="AI42" s="564" t="s">
        <v>1097</v>
      </c>
      <c r="AJ42" s="568" t="s">
        <v>1098</v>
      </c>
      <c r="AK42" s="569">
        <v>39.448107</v>
      </c>
      <c r="AL42" s="569">
        <f>(24583000+21166667)/1000000</f>
        <v>45.749667000000002</v>
      </c>
      <c r="AM42" s="569">
        <f>(24583000+21166667)/1000000</f>
        <v>45.749667000000002</v>
      </c>
      <c r="AN42" s="568" t="s">
        <v>1099</v>
      </c>
      <c r="AO42" s="121" t="s">
        <v>682</v>
      </c>
      <c r="AP42" s="121" t="s">
        <v>683</v>
      </c>
      <c r="AQ42" s="121" t="s">
        <v>703</v>
      </c>
      <c r="AR42" s="121" t="s">
        <v>704</v>
      </c>
      <c r="AS42" s="121">
        <v>3241000</v>
      </c>
      <c r="AT42" s="170" t="s">
        <v>705</v>
      </c>
    </row>
    <row r="43" spans="1:46" ht="153">
      <c r="A43" s="47" t="s">
        <v>218</v>
      </c>
      <c r="B43" s="900"/>
      <c r="C43" s="47" t="s">
        <v>224</v>
      </c>
      <c r="D43" s="899"/>
      <c r="E43" s="32" t="s">
        <v>268</v>
      </c>
      <c r="F43" s="32" t="s">
        <v>269</v>
      </c>
      <c r="G43" s="63" t="s">
        <v>98</v>
      </c>
      <c r="H43" s="81">
        <v>1.55E-2</v>
      </c>
      <c r="I43" s="82">
        <v>2017</v>
      </c>
      <c r="J43" s="63">
        <v>2019</v>
      </c>
      <c r="K43" s="63">
        <v>2030</v>
      </c>
      <c r="L43" s="179">
        <v>1.5299999999999999E-2</v>
      </c>
      <c r="M43" s="63">
        <v>1.53</v>
      </c>
      <c r="N43" s="560" t="s">
        <v>338</v>
      </c>
      <c r="O43" s="561" t="s">
        <v>870</v>
      </c>
      <c r="P43" s="561" t="s">
        <v>871</v>
      </c>
      <c r="Q43" s="710" t="s">
        <v>839</v>
      </c>
      <c r="R43" s="714" t="s">
        <v>433</v>
      </c>
      <c r="S43" s="120">
        <v>1.02040816326531E-2</v>
      </c>
      <c r="T43" s="121" t="s">
        <v>434</v>
      </c>
      <c r="U43" s="121" t="s">
        <v>435</v>
      </c>
      <c r="V43" s="129" t="s">
        <v>257</v>
      </c>
      <c r="W43" s="123" t="s">
        <v>98</v>
      </c>
      <c r="X43" s="124" t="s">
        <v>370</v>
      </c>
      <c r="Y43" s="259">
        <v>1</v>
      </c>
      <c r="Z43" s="253">
        <v>2018</v>
      </c>
      <c r="AA43" s="58">
        <v>2019</v>
      </c>
      <c r="AB43" s="58">
        <v>2030</v>
      </c>
      <c r="AC43" s="256">
        <v>1</v>
      </c>
      <c r="AD43" s="348">
        <v>1</v>
      </c>
      <c r="AE43" s="348">
        <v>1</v>
      </c>
      <c r="AF43" s="348" t="s">
        <v>1172</v>
      </c>
      <c r="AG43" s="565">
        <v>1</v>
      </c>
      <c r="AH43" s="563">
        <v>44196</v>
      </c>
      <c r="AI43" s="564" t="s">
        <v>1100</v>
      </c>
      <c r="AJ43" s="564" t="s">
        <v>1101</v>
      </c>
      <c r="AK43" s="569">
        <f>48.24225+50.85</f>
        <v>99.092250000000007</v>
      </c>
      <c r="AL43" s="569">
        <f>438766541/1000000</f>
        <v>438.76654100000002</v>
      </c>
      <c r="AM43" s="569">
        <f>438766541/1000000</f>
        <v>438.76654100000002</v>
      </c>
      <c r="AN43" s="564" t="s">
        <v>1102</v>
      </c>
      <c r="AO43" s="121" t="s">
        <v>682</v>
      </c>
      <c r="AP43" s="121" t="s">
        <v>683</v>
      </c>
      <c r="AQ43" s="121" t="s">
        <v>688</v>
      </c>
      <c r="AR43" s="121" t="s">
        <v>689</v>
      </c>
      <c r="AS43" s="121" t="s">
        <v>690</v>
      </c>
      <c r="AT43" s="170" t="s">
        <v>691</v>
      </c>
    </row>
    <row r="44" spans="1:46" ht="135">
      <c r="A44" s="47" t="s">
        <v>218</v>
      </c>
      <c r="B44" s="900"/>
      <c r="C44" s="60" t="s">
        <v>225</v>
      </c>
      <c r="D44" s="898">
        <v>2.04081632653061E-2</v>
      </c>
      <c r="E44" s="60" t="s">
        <v>270</v>
      </c>
      <c r="F44" s="60" t="s">
        <v>271</v>
      </c>
      <c r="G44" s="65" t="s">
        <v>100</v>
      </c>
      <c r="H44" s="50">
        <v>0.45200000000000001</v>
      </c>
      <c r="I44" s="34">
        <v>2015</v>
      </c>
      <c r="J44" s="63">
        <v>2019</v>
      </c>
      <c r="K44" s="35">
        <v>2030</v>
      </c>
      <c r="L44" s="181">
        <v>0.45079999999999998</v>
      </c>
      <c r="M44" s="50">
        <v>0.45179999999999998</v>
      </c>
      <c r="N44" s="710" t="s">
        <v>846</v>
      </c>
      <c r="O44" s="558" t="s">
        <v>872</v>
      </c>
      <c r="P44" s="710" t="s">
        <v>839</v>
      </c>
      <c r="Q44" s="710" t="s">
        <v>839</v>
      </c>
      <c r="R44" s="332" t="s">
        <v>436</v>
      </c>
      <c r="S44" s="120">
        <v>6.8027210884353704E-3</v>
      </c>
      <c r="T44" s="121" t="s">
        <v>437</v>
      </c>
      <c r="U44" s="121" t="s">
        <v>438</v>
      </c>
      <c r="V44" s="129" t="s">
        <v>257</v>
      </c>
      <c r="W44" s="123" t="s">
        <v>439</v>
      </c>
      <c r="X44" s="124" t="s">
        <v>370</v>
      </c>
      <c r="Y44" s="252">
        <v>1</v>
      </c>
      <c r="Z44" s="253">
        <v>2018</v>
      </c>
      <c r="AA44" s="58">
        <v>2019</v>
      </c>
      <c r="AB44" s="58">
        <v>2030</v>
      </c>
      <c r="AC44" s="256">
        <v>1</v>
      </c>
      <c r="AD44" s="348">
        <v>1</v>
      </c>
      <c r="AE44" s="348">
        <v>1</v>
      </c>
      <c r="AF44" s="348" t="s">
        <v>1172</v>
      </c>
      <c r="AG44" s="565">
        <v>1</v>
      </c>
      <c r="AH44" s="563">
        <v>44196</v>
      </c>
      <c r="AI44" s="571" t="s">
        <v>1103</v>
      </c>
      <c r="AJ44" s="564" t="s">
        <v>1104</v>
      </c>
      <c r="AK44" s="569">
        <v>6882.5899099999997</v>
      </c>
      <c r="AL44" s="569">
        <v>2037</v>
      </c>
      <c r="AM44" s="569">
        <v>1947</v>
      </c>
      <c r="AN44" s="564" t="s">
        <v>1105</v>
      </c>
      <c r="AO44" s="121" t="s">
        <v>682</v>
      </c>
      <c r="AP44" s="121" t="s">
        <v>683</v>
      </c>
      <c r="AQ44" s="121" t="s">
        <v>706</v>
      </c>
      <c r="AR44" s="171" t="s">
        <v>707</v>
      </c>
      <c r="AS44" s="171" t="s">
        <v>708</v>
      </c>
      <c r="AT44" s="170" t="s">
        <v>709</v>
      </c>
    </row>
    <row r="45" spans="1:46" ht="140.25">
      <c r="A45" s="47" t="s">
        <v>218</v>
      </c>
      <c r="B45" s="900"/>
      <c r="C45" s="60" t="s">
        <v>225</v>
      </c>
      <c r="D45" s="900"/>
      <c r="E45" s="60" t="s">
        <v>270</v>
      </c>
      <c r="F45" s="60" t="s">
        <v>271</v>
      </c>
      <c r="G45" s="65" t="s">
        <v>100</v>
      </c>
      <c r="H45" s="81">
        <v>0.45200000000000001</v>
      </c>
      <c r="I45" s="34">
        <v>2016</v>
      </c>
      <c r="J45" s="63">
        <v>2019</v>
      </c>
      <c r="K45" s="63">
        <v>2030</v>
      </c>
      <c r="L45" s="181">
        <v>0.45079999999999998</v>
      </c>
      <c r="M45" s="50">
        <v>0.45179999999999998</v>
      </c>
      <c r="N45" s="710" t="s">
        <v>846</v>
      </c>
      <c r="O45" s="558" t="s">
        <v>872</v>
      </c>
      <c r="P45" s="710" t="s">
        <v>839</v>
      </c>
      <c r="Q45" s="710" t="s">
        <v>839</v>
      </c>
      <c r="R45" s="332" t="s">
        <v>440</v>
      </c>
      <c r="S45" s="120">
        <v>6.8027210884353704E-3</v>
      </c>
      <c r="T45" s="121" t="s">
        <v>441</v>
      </c>
      <c r="U45" s="121" t="s">
        <v>442</v>
      </c>
      <c r="V45" s="129" t="s">
        <v>257</v>
      </c>
      <c r="W45" s="121" t="s">
        <v>98</v>
      </c>
      <c r="X45" s="124" t="s">
        <v>400</v>
      </c>
      <c r="Y45" s="267">
        <v>0</v>
      </c>
      <c r="Z45" s="268">
        <v>2018</v>
      </c>
      <c r="AA45" s="58">
        <v>2019</v>
      </c>
      <c r="AB45" s="58">
        <v>2030</v>
      </c>
      <c r="AC45" s="123">
        <v>60</v>
      </c>
      <c r="AD45" s="128">
        <v>5</v>
      </c>
      <c r="AE45" s="709">
        <v>1</v>
      </c>
      <c r="AF45" s="128" t="s">
        <v>1172</v>
      </c>
      <c r="AG45" s="567">
        <v>5</v>
      </c>
      <c r="AH45" s="563">
        <v>44196</v>
      </c>
      <c r="AI45" s="568" t="s">
        <v>1106</v>
      </c>
      <c r="AJ45" s="568" t="s">
        <v>1107</v>
      </c>
      <c r="AK45" s="569">
        <v>13</v>
      </c>
      <c r="AL45" s="569">
        <v>13</v>
      </c>
      <c r="AM45" s="569">
        <v>13</v>
      </c>
      <c r="AN45" s="568" t="s">
        <v>1108</v>
      </c>
      <c r="AO45" s="121" t="s">
        <v>682</v>
      </c>
      <c r="AP45" s="121" t="s">
        <v>683</v>
      </c>
      <c r="AQ45" s="263" t="s">
        <v>699</v>
      </c>
      <c r="AR45" s="202" t="s">
        <v>700</v>
      </c>
      <c r="AS45" s="60" t="s">
        <v>701</v>
      </c>
      <c r="AT45" s="60" t="s">
        <v>710</v>
      </c>
    </row>
    <row r="46" spans="1:46" ht="204.75" thickBot="1">
      <c r="A46" s="47" t="s">
        <v>218</v>
      </c>
      <c r="B46" s="899"/>
      <c r="C46" s="60" t="s">
        <v>225</v>
      </c>
      <c r="D46" s="899"/>
      <c r="E46" s="60" t="s">
        <v>270</v>
      </c>
      <c r="F46" s="60" t="s">
        <v>271</v>
      </c>
      <c r="G46" s="65" t="s">
        <v>100</v>
      </c>
      <c r="H46" s="81">
        <v>0.45200000000000001</v>
      </c>
      <c r="I46" s="34">
        <v>2017</v>
      </c>
      <c r="J46" s="63">
        <v>2019</v>
      </c>
      <c r="K46" s="63">
        <v>2030</v>
      </c>
      <c r="L46" s="181">
        <v>0.45079999999999998</v>
      </c>
      <c r="M46" s="50">
        <v>0.45179999999999998</v>
      </c>
      <c r="N46" s="710" t="s">
        <v>846</v>
      </c>
      <c r="O46" s="558" t="s">
        <v>872</v>
      </c>
      <c r="P46" s="710" t="s">
        <v>839</v>
      </c>
      <c r="Q46" s="710" t="s">
        <v>839</v>
      </c>
      <c r="R46" s="332" t="s">
        <v>443</v>
      </c>
      <c r="S46" s="120">
        <v>6.8027210884353704E-3</v>
      </c>
      <c r="T46" s="121" t="s">
        <v>444</v>
      </c>
      <c r="U46" s="121" t="s">
        <v>445</v>
      </c>
      <c r="V46" s="129" t="s">
        <v>257</v>
      </c>
      <c r="W46" s="123" t="s">
        <v>98</v>
      </c>
      <c r="X46" s="124" t="s">
        <v>400</v>
      </c>
      <c r="Y46" s="253">
        <v>0</v>
      </c>
      <c r="Z46" s="253">
        <v>2018</v>
      </c>
      <c r="AA46" s="58">
        <v>2019</v>
      </c>
      <c r="AB46" s="58">
        <v>2030</v>
      </c>
      <c r="AC46" s="253">
        <v>1</v>
      </c>
      <c r="AD46" s="352">
        <v>1</v>
      </c>
      <c r="AE46" s="715">
        <v>1</v>
      </c>
      <c r="AF46" s="352" t="s">
        <v>1172</v>
      </c>
      <c r="AG46" s="566">
        <v>1</v>
      </c>
      <c r="AH46" s="563">
        <v>44196</v>
      </c>
      <c r="AI46" s="564" t="s">
        <v>1109</v>
      </c>
      <c r="AJ46" s="564" t="s">
        <v>1110</v>
      </c>
      <c r="AK46" s="569">
        <v>214.33354499999999</v>
      </c>
      <c r="AL46" s="569">
        <v>214.33354499999999</v>
      </c>
      <c r="AM46" s="569">
        <v>152</v>
      </c>
      <c r="AN46" s="564" t="s">
        <v>1111</v>
      </c>
      <c r="AO46" s="121" t="s">
        <v>682</v>
      </c>
      <c r="AP46" s="121" t="s">
        <v>683</v>
      </c>
      <c r="AQ46" s="121" t="s">
        <v>706</v>
      </c>
      <c r="AR46" s="171" t="s">
        <v>707</v>
      </c>
      <c r="AS46" s="171" t="s">
        <v>708</v>
      </c>
      <c r="AT46" s="170" t="s">
        <v>709</v>
      </c>
    </row>
    <row r="47" spans="1:46" ht="149.25" thickBot="1">
      <c r="A47" s="29" t="s">
        <v>159</v>
      </c>
      <c r="B47" s="904">
        <v>0.14285714285714299</v>
      </c>
      <c r="C47" s="47" t="s">
        <v>161</v>
      </c>
      <c r="D47" s="886">
        <v>7.1428571428571397E-2</v>
      </c>
      <c r="E47" s="30" t="s">
        <v>165</v>
      </c>
      <c r="F47" s="30" t="s">
        <v>166</v>
      </c>
      <c r="G47" s="31" t="s">
        <v>99</v>
      </c>
      <c r="H47" s="49">
        <v>0.25199362041467305</v>
      </c>
      <c r="I47" s="32">
        <v>2018</v>
      </c>
      <c r="J47" s="31">
        <v>2020</v>
      </c>
      <c r="K47" s="31">
        <v>2030</v>
      </c>
      <c r="L47" s="716">
        <v>0.39</v>
      </c>
      <c r="M47" s="327">
        <v>0.25</v>
      </c>
      <c r="N47" s="609">
        <v>0.62</v>
      </c>
      <c r="O47" s="610">
        <v>44104</v>
      </c>
      <c r="P47" s="608" t="s">
        <v>1060</v>
      </c>
      <c r="Q47" s="608" t="s">
        <v>1061</v>
      </c>
      <c r="R47" s="53" t="s">
        <v>446</v>
      </c>
      <c r="S47" s="56">
        <v>1.4285714285714299E-2</v>
      </c>
      <c r="T47" s="197" t="s">
        <v>447</v>
      </c>
      <c r="U47" s="197" t="s">
        <v>448</v>
      </c>
      <c r="V47" s="57" t="s">
        <v>107</v>
      </c>
      <c r="W47" s="197" t="s">
        <v>449</v>
      </c>
      <c r="X47" s="201" t="s">
        <v>198</v>
      </c>
      <c r="Y47" s="246">
        <v>1869</v>
      </c>
      <c r="Z47" s="246">
        <v>2017</v>
      </c>
      <c r="AA47" s="58">
        <v>2019</v>
      </c>
      <c r="AB47" s="58">
        <v>2030</v>
      </c>
      <c r="AC47" s="243">
        <v>20910</v>
      </c>
      <c r="AD47" s="353">
        <v>970</v>
      </c>
      <c r="AE47" s="718">
        <v>7.85</v>
      </c>
      <c r="AF47" s="670" t="s">
        <v>1172</v>
      </c>
      <c r="AG47" s="596">
        <v>7621</v>
      </c>
      <c r="AH47" s="597">
        <v>44196</v>
      </c>
      <c r="AI47" s="598" t="s">
        <v>1174</v>
      </c>
      <c r="AJ47" s="598" t="s">
        <v>1175</v>
      </c>
      <c r="AK47" s="599">
        <v>1181</v>
      </c>
      <c r="AL47" s="599">
        <v>1317.316</v>
      </c>
      <c r="AM47" s="599">
        <v>1317.316</v>
      </c>
      <c r="AN47" s="600" t="s">
        <v>1176</v>
      </c>
      <c r="AO47" s="197" t="s">
        <v>711</v>
      </c>
      <c r="AP47" s="197" t="s">
        <v>712</v>
      </c>
      <c r="AQ47" s="197" t="s">
        <v>713</v>
      </c>
      <c r="AR47" s="197" t="s">
        <v>714</v>
      </c>
      <c r="AS47" s="197" t="s">
        <v>149</v>
      </c>
      <c r="AT47" s="197" t="s">
        <v>149</v>
      </c>
    </row>
    <row r="48" spans="1:46" ht="116.25" thickBot="1">
      <c r="A48" s="29" t="s">
        <v>159</v>
      </c>
      <c r="B48" s="905"/>
      <c r="C48" s="47" t="s">
        <v>161</v>
      </c>
      <c r="D48" s="887"/>
      <c r="E48" s="30" t="s">
        <v>165</v>
      </c>
      <c r="F48" s="30" t="s">
        <v>166</v>
      </c>
      <c r="G48" s="31" t="s">
        <v>99</v>
      </c>
      <c r="H48" s="49">
        <v>0.25199362041467305</v>
      </c>
      <c r="I48" s="32">
        <v>2018</v>
      </c>
      <c r="J48" s="31">
        <v>2020</v>
      </c>
      <c r="K48" s="31">
        <v>2030</v>
      </c>
      <c r="L48" s="716">
        <v>0.39</v>
      </c>
      <c r="M48" s="327">
        <v>0.25</v>
      </c>
      <c r="N48" s="516">
        <v>0.62</v>
      </c>
      <c r="O48" s="517">
        <v>44104</v>
      </c>
      <c r="P48" s="518" t="s">
        <v>1060</v>
      </c>
      <c r="Q48" s="518" t="s">
        <v>1061</v>
      </c>
      <c r="R48" s="53" t="s">
        <v>450</v>
      </c>
      <c r="S48" s="56">
        <v>1.4285714285714299E-2</v>
      </c>
      <c r="T48" s="197" t="s">
        <v>451</v>
      </c>
      <c r="U48" s="197" t="s">
        <v>452</v>
      </c>
      <c r="V48" s="57" t="s">
        <v>107</v>
      </c>
      <c r="W48" s="197" t="s">
        <v>449</v>
      </c>
      <c r="X48" s="201" t="s">
        <v>198</v>
      </c>
      <c r="Y48" s="243">
        <v>1118</v>
      </c>
      <c r="Z48" s="243">
        <v>2017</v>
      </c>
      <c r="AA48" s="58">
        <v>2019</v>
      </c>
      <c r="AB48" s="58">
        <v>2030</v>
      </c>
      <c r="AC48" s="243">
        <v>16740</v>
      </c>
      <c r="AD48" s="353">
        <v>780</v>
      </c>
      <c r="AE48" s="719">
        <v>1.66</v>
      </c>
      <c r="AF48" s="341" t="s">
        <v>1172</v>
      </c>
      <c r="AG48" s="195">
        <v>1300</v>
      </c>
      <c r="AH48" s="601">
        <v>44196</v>
      </c>
      <c r="AI48" s="602" t="s">
        <v>1177</v>
      </c>
      <c r="AJ48" s="13" t="s">
        <v>1178</v>
      </c>
      <c r="AK48" s="603">
        <v>2181</v>
      </c>
      <c r="AL48" s="603">
        <v>221.28399999999999</v>
      </c>
      <c r="AM48" s="603">
        <v>221.28399999999999</v>
      </c>
      <c r="AN48" s="602" t="s">
        <v>1176</v>
      </c>
      <c r="AO48" s="197" t="s">
        <v>711</v>
      </c>
      <c r="AP48" s="197" t="s">
        <v>712</v>
      </c>
      <c r="AQ48" s="197" t="s">
        <v>713</v>
      </c>
      <c r="AR48" s="197" t="s">
        <v>714</v>
      </c>
      <c r="AS48" s="197" t="s">
        <v>149</v>
      </c>
      <c r="AT48" s="269" t="s">
        <v>715</v>
      </c>
    </row>
    <row r="49" spans="1:46" ht="132.75" thickBot="1">
      <c r="A49" s="29" t="s">
        <v>159</v>
      </c>
      <c r="B49" s="905"/>
      <c r="C49" s="47" t="s">
        <v>161</v>
      </c>
      <c r="D49" s="887"/>
      <c r="E49" s="30" t="s">
        <v>165</v>
      </c>
      <c r="F49" s="30" t="s">
        <v>166</v>
      </c>
      <c r="G49" s="31" t="s">
        <v>99</v>
      </c>
      <c r="H49" s="49">
        <v>0.25199362041467305</v>
      </c>
      <c r="I49" s="32">
        <v>2018</v>
      </c>
      <c r="J49" s="31">
        <v>2020</v>
      </c>
      <c r="K49" s="31">
        <v>2030</v>
      </c>
      <c r="L49" s="716">
        <v>0.39</v>
      </c>
      <c r="M49" s="327">
        <v>0.25</v>
      </c>
      <c r="N49" s="609">
        <v>0.62</v>
      </c>
      <c r="O49" s="610">
        <v>44104</v>
      </c>
      <c r="P49" s="608" t="s">
        <v>1060</v>
      </c>
      <c r="Q49" s="608" t="s">
        <v>1061</v>
      </c>
      <c r="R49" s="53" t="s">
        <v>453</v>
      </c>
      <c r="S49" s="56">
        <v>1.4285714285714299E-2</v>
      </c>
      <c r="T49" s="197" t="s">
        <v>454</v>
      </c>
      <c r="U49" s="200" t="s">
        <v>455</v>
      </c>
      <c r="V49" s="270" t="s">
        <v>107</v>
      </c>
      <c r="W49" s="197" t="s">
        <v>97</v>
      </c>
      <c r="X49" s="201" t="s">
        <v>198</v>
      </c>
      <c r="Y49" s="271">
        <v>173</v>
      </c>
      <c r="Z49" s="271">
        <v>2017</v>
      </c>
      <c r="AA49" s="58">
        <v>2019</v>
      </c>
      <c r="AB49" s="58">
        <v>2030</v>
      </c>
      <c r="AC49" s="197">
        <v>1980</v>
      </c>
      <c r="AD49" s="354">
        <v>90</v>
      </c>
      <c r="AE49" s="720">
        <v>132.15</v>
      </c>
      <c r="AF49" s="721" t="s">
        <v>1172</v>
      </c>
      <c r="AG49" s="604">
        <v>11894</v>
      </c>
      <c r="AH49" s="601">
        <v>44196</v>
      </c>
      <c r="AI49" s="605" t="s">
        <v>1179</v>
      </c>
      <c r="AJ49" s="606" t="s">
        <v>1180</v>
      </c>
      <c r="AK49" s="607">
        <v>74</v>
      </c>
      <c r="AL49" s="607">
        <v>2120.1320000000001</v>
      </c>
      <c r="AM49" s="607">
        <v>2120.1320000000001</v>
      </c>
      <c r="AN49" s="602" t="s">
        <v>1181</v>
      </c>
      <c r="AO49" s="197" t="s">
        <v>711</v>
      </c>
      <c r="AP49" s="197" t="s">
        <v>712</v>
      </c>
      <c r="AQ49" s="197" t="s">
        <v>713</v>
      </c>
      <c r="AR49" s="197"/>
      <c r="AS49" s="36"/>
      <c r="AT49" s="172"/>
    </row>
    <row r="50" spans="1:46" ht="210.75" customHeight="1" thickBot="1">
      <c r="A50" s="29" t="s">
        <v>159</v>
      </c>
      <c r="B50" s="905"/>
      <c r="C50" s="47" t="s">
        <v>161</v>
      </c>
      <c r="D50" s="887"/>
      <c r="E50" s="30" t="s">
        <v>165</v>
      </c>
      <c r="F50" s="30" t="s">
        <v>166</v>
      </c>
      <c r="G50" s="31" t="s">
        <v>99</v>
      </c>
      <c r="H50" s="49">
        <v>0.25199362041467305</v>
      </c>
      <c r="I50" s="32">
        <v>2018</v>
      </c>
      <c r="J50" s="31">
        <v>2020</v>
      </c>
      <c r="K50" s="31">
        <v>2030</v>
      </c>
      <c r="L50" s="716">
        <v>0.39</v>
      </c>
      <c r="M50" s="327">
        <v>0.25</v>
      </c>
      <c r="N50" s="609">
        <v>0.62</v>
      </c>
      <c r="O50" s="610">
        <v>44104</v>
      </c>
      <c r="P50" s="608" t="s">
        <v>1060</v>
      </c>
      <c r="Q50" s="608" t="s">
        <v>1061</v>
      </c>
      <c r="R50" s="234" t="s">
        <v>199</v>
      </c>
      <c r="S50" s="56">
        <v>1.4285714285714299E-2</v>
      </c>
      <c r="T50" s="202" t="s">
        <v>200</v>
      </c>
      <c r="U50" s="202" t="s">
        <v>201</v>
      </c>
      <c r="V50" s="57" t="s">
        <v>205</v>
      </c>
      <c r="W50" s="202" t="s">
        <v>97</v>
      </c>
      <c r="X50" s="38" t="s">
        <v>151</v>
      </c>
      <c r="Y50" s="202">
        <v>310</v>
      </c>
      <c r="Z50" s="202">
        <v>2018</v>
      </c>
      <c r="AA50" s="58">
        <v>2019</v>
      </c>
      <c r="AB50" s="58">
        <v>2030</v>
      </c>
      <c r="AC50" s="243">
        <v>4660</v>
      </c>
      <c r="AD50" s="204">
        <v>350</v>
      </c>
      <c r="AE50" s="347">
        <v>1.49</v>
      </c>
      <c r="AF50" s="204" t="s">
        <v>1172</v>
      </c>
      <c r="AG50" s="156">
        <v>524</v>
      </c>
      <c r="AH50" s="489" t="s">
        <v>978</v>
      </c>
      <c r="AI50" s="394" t="s">
        <v>997</v>
      </c>
      <c r="AJ50" s="394" t="s">
        <v>998</v>
      </c>
      <c r="AK50" s="519">
        <v>74.146235625000003</v>
      </c>
      <c r="AL50" s="531">
        <v>89.12</v>
      </c>
      <c r="AM50" s="531">
        <v>89</v>
      </c>
      <c r="AN50" s="508" t="s">
        <v>1064</v>
      </c>
      <c r="AO50" s="199" t="s">
        <v>210</v>
      </c>
      <c r="AP50" s="36" t="s">
        <v>211</v>
      </c>
      <c r="AQ50" s="197" t="s">
        <v>212</v>
      </c>
      <c r="AR50" s="199" t="s">
        <v>213</v>
      </c>
      <c r="AS50" s="36" t="s">
        <v>216</v>
      </c>
      <c r="AT50" s="172" t="s">
        <v>215</v>
      </c>
    </row>
    <row r="51" spans="1:46" ht="216.75" customHeight="1" thickBot="1">
      <c r="A51" s="29" t="s">
        <v>159</v>
      </c>
      <c r="B51" s="905"/>
      <c r="C51" s="47" t="s">
        <v>161</v>
      </c>
      <c r="D51" s="888"/>
      <c r="E51" s="30" t="s">
        <v>165</v>
      </c>
      <c r="F51" s="30" t="s">
        <v>166</v>
      </c>
      <c r="G51" s="31" t="s">
        <v>99</v>
      </c>
      <c r="H51" s="49">
        <v>0.25199362041467305</v>
      </c>
      <c r="I51" s="32">
        <v>2018</v>
      </c>
      <c r="J51" s="31">
        <v>2020</v>
      </c>
      <c r="K51" s="31">
        <v>2030</v>
      </c>
      <c r="L51" s="716">
        <v>0.39</v>
      </c>
      <c r="M51" s="327">
        <v>0.25</v>
      </c>
      <c r="N51" s="516">
        <v>0.62</v>
      </c>
      <c r="O51" s="517">
        <v>44104</v>
      </c>
      <c r="P51" s="518" t="s">
        <v>1060</v>
      </c>
      <c r="Q51" s="518" t="s">
        <v>1061</v>
      </c>
      <c r="R51" s="333" t="s">
        <v>202</v>
      </c>
      <c r="S51" s="56">
        <v>1.4285714285714299E-2</v>
      </c>
      <c r="T51" s="272" t="s">
        <v>203</v>
      </c>
      <c r="U51" s="273" t="s">
        <v>204</v>
      </c>
      <c r="V51" s="274" t="s">
        <v>178</v>
      </c>
      <c r="W51" s="196" t="s">
        <v>97</v>
      </c>
      <c r="X51" s="38" t="s">
        <v>151</v>
      </c>
      <c r="Y51" s="275">
        <v>371</v>
      </c>
      <c r="Z51" s="275">
        <v>2018</v>
      </c>
      <c r="AA51" s="276">
        <v>2021</v>
      </c>
      <c r="AB51" s="276">
        <v>2030</v>
      </c>
      <c r="AC51" s="243">
        <v>5000</v>
      </c>
      <c r="AD51" s="717">
        <v>0</v>
      </c>
      <c r="AE51" s="717" t="s">
        <v>840</v>
      </c>
      <c r="AF51" s="717" t="s">
        <v>840</v>
      </c>
      <c r="AG51" s="519" t="s">
        <v>149</v>
      </c>
      <c r="AH51" s="519" t="s">
        <v>149</v>
      </c>
      <c r="AI51" s="520" t="s">
        <v>1059</v>
      </c>
      <c r="AJ51" s="520" t="s">
        <v>149</v>
      </c>
      <c r="AK51" s="519" t="s">
        <v>149</v>
      </c>
      <c r="AL51" s="520" t="str">
        <f t="shared" ref="AL51" si="0">AK51</f>
        <v>N/A</v>
      </c>
      <c r="AM51" s="519" t="s">
        <v>149</v>
      </c>
      <c r="AN51" s="519" t="s">
        <v>149</v>
      </c>
      <c r="AO51" s="199" t="s">
        <v>210</v>
      </c>
      <c r="AP51" s="36" t="s">
        <v>211</v>
      </c>
      <c r="AQ51" s="197" t="s">
        <v>212</v>
      </c>
      <c r="AR51" s="199" t="s">
        <v>213</v>
      </c>
      <c r="AS51" s="36" t="s">
        <v>216</v>
      </c>
      <c r="AT51" s="172" t="s">
        <v>215</v>
      </c>
    </row>
    <row r="52" spans="1:46" ht="165">
      <c r="A52" s="29" t="s">
        <v>159</v>
      </c>
      <c r="B52" s="905"/>
      <c r="C52" s="47" t="s">
        <v>226</v>
      </c>
      <c r="D52" s="886">
        <v>7.1428571428571397E-2</v>
      </c>
      <c r="E52" s="47" t="s">
        <v>272</v>
      </c>
      <c r="F52" s="47" t="s">
        <v>273</v>
      </c>
      <c r="G52" s="43" t="s">
        <v>98</v>
      </c>
      <c r="H52" s="83">
        <v>0.28999999999999998</v>
      </c>
      <c r="I52" s="32">
        <v>2018</v>
      </c>
      <c r="J52" s="31">
        <v>2020</v>
      </c>
      <c r="K52" s="31">
        <v>2030</v>
      </c>
      <c r="L52" s="182">
        <v>0.4</v>
      </c>
      <c r="M52" s="722">
        <v>0.4</v>
      </c>
      <c r="N52" s="611">
        <v>0.32</v>
      </c>
      <c r="O52" s="601">
        <v>44196</v>
      </c>
      <c r="P52" s="399" t="s">
        <v>1182</v>
      </c>
      <c r="Q52" s="602" t="s">
        <v>1183</v>
      </c>
      <c r="R52" s="53" t="s">
        <v>456</v>
      </c>
      <c r="S52" s="56">
        <v>1.1904761904761901E-2</v>
      </c>
      <c r="T52" s="62" t="s">
        <v>457</v>
      </c>
      <c r="U52" s="197" t="s">
        <v>458</v>
      </c>
      <c r="V52" s="57" t="s">
        <v>107</v>
      </c>
      <c r="W52" s="62" t="s">
        <v>97</v>
      </c>
      <c r="X52" s="201" t="s">
        <v>198</v>
      </c>
      <c r="Y52" s="236">
        <v>70</v>
      </c>
      <c r="Z52" s="236">
        <v>2017</v>
      </c>
      <c r="AA52" s="58">
        <v>2019</v>
      </c>
      <c r="AB52" s="58">
        <v>2030</v>
      </c>
      <c r="AC52" s="243">
        <v>1350</v>
      </c>
      <c r="AD52" s="353">
        <v>50</v>
      </c>
      <c r="AE52" s="719">
        <v>1</v>
      </c>
      <c r="AF52" s="341" t="s">
        <v>1172</v>
      </c>
      <c r="AG52" s="724">
        <v>50</v>
      </c>
      <c r="AH52" s="406">
        <v>44196</v>
      </c>
      <c r="AI52" s="592" t="s">
        <v>1185</v>
      </c>
      <c r="AJ52" s="423" t="s">
        <v>1186</v>
      </c>
      <c r="AK52" s="615">
        <v>116</v>
      </c>
      <c r="AL52" s="615">
        <v>35.6</v>
      </c>
      <c r="AM52" s="615">
        <v>35.6</v>
      </c>
      <c r="AN52" s="592" t="s">
        <v>1187</v>
      </c>
      <c r="AO52" s="197" t="s">
        <v>711</v>
      </c>
      <c r="AP52" s="197" t="s">
        <v>712</v>
      </c>
      <c r="AQ52" s="197" t="s">
        <v>716</v>
      </c>
      <c r="AR52" s="197" t="s">
        <v>717</v>
      </c>
      <c r="AS52" s="197">
        <v>3693777</v>
      </c>
      <c r="AT52" s="172" t="s">
        <v>718</v>
      </c>
    </row>
    <row r="53" spans="1:46" ht="148.5">
      <c r="A53" s="29" t="s">
        <v>159</v>
      </c>
      <c r="B53" s="905"/>
      <c r="C53" s="47" t="s">
        <v>226</v>
      </c>
      <c r="D53" s="887"/>
      <c r="E53" s="47" t="s">
        <v>272</v>
      </c>
      <c r="F53" s="47" t="s">
        <v>273</v>
      </c>
      <c r="G53" s="43" t="s">
        <v>98</v>
      </c>
      <c r="H53" s="83">
        <v>0.28999999999999998</v>
      </c>
      <c r="I53" s="32">
        <v>2018</v>
      </c>
      <c r="J53" s="31">
        <v>2020</v>
      </c>
      <c r="K53" s="31">
        <v>2030</v>
      </c>
      <c r="L53" s="182">
        <v>0.4</v>
      </c>
      <c r="M53" s="722">
        <v>0.4</v>
      </c>
      <c r="N53" s="611">
        <v>0.32</v>
      </c>
      <c r="O53" s="601">
        <v>44196</v>
      </c>
      <c r="P53" s="399" t="s">
        <v>1182</v>
      </c>
      <c r="Q53" s="602" t="s">
        <v>1183</v>
      </c>
      <c r="R53" s="53" t="s">
        <v>459</v>
      </c>
      <c r="S53" s="56">
        <v>1.1904761904761901E-2</v>
      </c>
      <c r="T53" s="62" t="s">
        <v>460</v>
      </c>
      <c r="U53" s="197" t="s">
        <v>461</v>
      </c>
      <c r="V53" s="57" t="s">
        <v>107</v>
      </c>
      <c r="W53" s="62" t="s">
        <v>97</v>
      </c>
      <c r="X53" s="201" t="s">
        <v>198</v>
      </c>
      <c r="Y53" s="243">
        <v>70</v>
      </c>
      <c r="Z53" s="243">
        <v>2017</v>
      </c>
      <c r="AA53" s="58">
        <v>2019</v>
      </c>
      <c r="AB53" s="58">
        <v>2030</v>
      </c>
      <c r="AC53" s="243">
        <v>307</v>
      </c>
      <c r="AD53" s="353">
        <v>22</v>
      </c>
      <c r="AE53" s="719">
        <v>4.63</v>
      </c>
      <c r="AF53" s="341" t="s">
        <v>1172</v>
      </c>
      <c r="AG53" s="616">
        <v>102</v>
      </c>
      <c r="AH53" s="406">
        <v>44196</v>
      </c>
      <c r="AI53" s="592" t="s">
        <v>1188</v>
      </c>
      <c r="AJ53" s="592" t="s">
        <v>1189</v>
      </c>
      <c r="AK53" s="617">
        <v>52</v>
      </c>
      <c r="AL53" s="617">
        <v>9.1999999999999993</v>
      </c>
      <c r="AM53" s="617">
        <v>9.1999999999999993</v>
      </c>
      <c r="AN53" s="592" t="s">
        <v>1190</v>
      </c>
      <c r="AO53" s="197" t="s">
        <v>711</v>
      </c>
      <c r="AP53" s="197" t="s">
        <v>712</v>
      </c>
      <c r="AQ53" s="197" t="s">
        <v>716</v>
      </c>
      <c r="AR53" s="197" t="s">
        <v>719</v>
      </c>
      <c r="AS53" s="197">
        <v>3693777</v>
      </c>
      <c r="AT53" s="172" t="s">
        <v>720</v>
      </c>
    </row>
    <row r="54" spans="1:46" ht="132">
      <c r="A54" s="29" t="s">
        <v>159</v>
      </c>
      <c r="B54" s="905"/>
      <c r="C54" s="47" t="s">
        <v>226</v>
      </c>
      <c r="D54" s="887"/>
      <c r="E54" s="47" t="s">
        <v>272</v>
      </c>
      <c r="F54" s="47" t="s">
        <v>273</v>
      </c>
      <c r="G54" s="43" t="s">
        <v>98</v>
      </c>
      <c r="H54" s="83">
        <v>0.28999999999999998</v>
      </c>
      <c r="I54" s="32">
        <v>2018</v>
      </c>
      <c r="J54" s="31">
        <v>2020</v>
      </c>
      <c r="K54" s="31">
        <v>2030</v>
      </c>
      <c r="L54" s="182">
        <v>0.4</v>
      </c>
      <c r="M54" s="722">
        <v>0.4</v>
      </c>
      <c r="N54" s="611">
        <v>0.32</v>
      </c>
      <c r="O54" s="601">
        <v>44196</v>
      </c>
      <c r="P54" s="399" t="s">
        <v>1182</v>
      </c>
      <c r="Q54" s="602" t="s">
        <v>1183</v>
      </c>
      <c r="R54" s="53" t="s">
        <v>462</v>
      </c>
      <c r="S54" s="56">
        <v>1.1904761904761901E-2</v>
      </c>
      <c r="T54" s="197" t="s">
        <v>463</v>
      </c>
      <c r="U54" s="197" t="s">
        <v>464</v>
      </c>
      <c r="V54" s="129" t="s">
        <v>107</v>
      </c>
      <c r="W54" s="62" t="s">
        <v>97</v>
      </c>
      <c r="X54" s="201" t="s">
        <v>198</v>
      </c>
      <c r="Y54" s="246">
        <v>16</v>
      </c>
      <c r="Z54" s="246">
        <v>2017</v>
      </c>
      <c r="AA54" s="58">
        <v>2019</v>
      </c>
      <c r="AB54" s="58">
        <v>2030</v>
      </c>
      <c r="AC54" s="277">
        <v>2522.62565</v>
      </c>
      <c r="AD54" s="355">
        <v>100</v>
      </c>
      <c r="AE54" s="839">
        <v>1.03</v>
      </c>
      <c r="AF54" s="673" t="s">
        <v>1172</v>
      </c>
      <c r="AG54" s="210">
        <v>103</v>
      </c>
      <c r="AH54" s="406">
        <v>44196</v>
      </c>
      <c r="AI54" s="618" t="s">
        <v>1191</v>
      </c>
      <c r="AJ54" s="210" t="s">
        <v>1192</v>
      </c>
      <c r="AK54" s="617">
        <v>19</v>
      </c>
      <c r="AL54" s="617">
        <v>17</v>
      </c>
      <c r="AM54" s="617">
        <v>17</v>
      </c>
      <c r="AN54" s="619" t="s">
        <v>1193</v>
      </c>
      <c r="AO54" s="197" t="s">
        <v>711</v>
      </c>
      <c r="AP54" s="197" t="s">
        <v>712</v>
      </c>
      <c r="AQ54" s="197" t="s">
        <v>721</v>
      </c>
      <c r="AR54" s="202" t="s">
        <v>722</v>
      </c>
      <c r="AS54" s="197">
        <v>3693777</v>
      </c>
      <c r="AT54" s="204" t="s">
        <v>723</v>
      </c>
    </row>
    <row r="55" spans="1:46" ht="135">
      <c r="A55" s="29" t="s">
        <v>159</v>
      </c>
      <c r="B55" s="905"/>
      <c r="C55" s="47" t="s">
        <v>226</v>
      </c>
      <c r="D55" s="887"/>
      <c r="E55" s="47" t="s">
        <v>272</v>
      </c>
      <c r="F55" s="47" t="s">
        <v>273</v>
      </c>
      <c r="G55" s="43" t="s">
        <v>98</v>
      </c>
      <c r="H55" s="83">
        <v>0.28999999999999998</v>
      </c>
      <c r="I55" s="32">
        <v>2018</v>
      </c>
      <c r="J55" s="31">
        <v>2020</v>
      </c>
      <c r="K55" s="31">
        <v>2030</v>
      </c>
      <c r="L55" s="182">
        <v>0.4</v>
      </c>
      <c r="M55" s="722">
        <v>0.4</v>
      </c>
      <c r="N55" s="611">
        <v>0.32</v>
      </c>
      <c r="O55" s="601">
        <v>44196</v>
      </c>
      <c r="P55" s="399" t="s">
        <v>1182</v>
      </c>
      <c r="Q55" s="602" t="s">
        <v>1184</v>
      </c>
      <c r="R55" s="334" t="s">
        <v>465</v>
      </c>
      <c r="S55" s="56">
        <v>1.1904761904761901E-2</v>
      </c>
      <c r="T55" s="278" t="s">
        <v>466</v>
      </c>
      <c r="U55" s="278" t="s">
        <v>467</v>
      </c>
      <c r="V55" s="215" t="s">
        <v>107</v>
      </c>
      <c r="W55" s="278" t="s">
        <v>97</v>
      </c>
      <c r="X55" s="201" t="s">
        <v>198</v>
      </c>
      <c r="Y55" s="225" t="s">
        <v>658</v>
      </c>
      <c r="Z55" s="225" t="s">
        <v>658</v>
      </c>
      <c r="AA55" s="58">
        <v>2019</v>
      </c>
      <c r="AB55" s="58">
        <v>2030</v>
      </c>
      <c r="AC55" s="202">
        <v>12</v>
      </c>
      <c r="AD55" s="204">
        <v>1</v>
      </c>
      <c r="AE55" s="679">
        <v>8</v>
      </c>
      <c r="AF55" s="674" t="s">
        <v>1172</v>
      </c>
      <c r="AG55" s="417">
        <v>8</v>
      </c>
      <c r="AH55" s="406">
        <v>44196</v>
      </c>
      <c r="AI55" s="423" t="s">
        <v>1194</v>
      </c>
      <c r="AJ55" s="592" t="s">
        <v>1189</v>
      </c>
      <c r="AK55" s="397">
        <v>20</v>
      </c>
      <c r="AL55" s="397">
        <v>19.04</v>
      </c>
      <c r="AM55" s="397">
        <v>19.04</v>
      </c>
      <c r="AN55" s="423" t="s">
        <v>1195</v>
      </c>
      <c r="AO55" s="202" t="s">
        <v>711</v>
      </c>
      <c r="AP55" s="202" t="s">
        <v>712</v>
      </c>
      <c r="AQ55" s="202" t="s">
        <v>724</v>
      </c>
      <c r="AR55" s="202" t="s">
        <v>719</v>
      </c>
      <c r="AS55" s="197">
        <v>3693777</v>
      </c>
      <c r="AT55" s="204" t="s">
        <v>720</v>
      </c>
    </row>
    <row r="56" spans="1:46" ht="132">
      <c r="A56" s="29" t="s">
        <v>159</v>
      </c>
      <c r="B56" s="905"/>
      <c r="C56" s="47" t="s">
        <v>226</v>
      </c>
      <c r="D56" s="887"/>
      <c r="E56" s="47" t="s">
        <v>272</v>
      </c>
      <c r="F56" s="47" t="s">
        <v>273</v>
      </c>
      <c r="G56" s="43" t="s">
        <v>98</v>
      </c>
      <c r="H56" s="83">
        <v>0.28999999999999998</v>
      </c>
      <c r="I56" s="32">
        <v>2018</v>
      </c>
      <c r="J56" s="31">
        <v>2020</v>
      </c>
      <c r="K56" s="31">
        <v>2030</v>
      </c>
      <c r="L56" s="182">
        <v>0.4</v>
      </c>
      <c r="M56" s="722">
        <v>0.4</v>
      </c>
      <c r="N56" s="611">
        <v>0.32</v>
      </c>
      <c r="O56" s="611" t="s">
        <v>847</v>
      </c>
      <c r="P56" s="723" t="s">
        <v>847</v>
      </c>
      <c r="Q56" s="723" t="s">
        <v>847</v>
      </c>
      <c r="R56" s="335" t="s">
        <v>468</v>
      </c>
      <c r="S56" s="56">
        <v>1.1904761904761901E-2</v>
      </c>
      <c r="T56" s="278" t="s">
        <v>469</v>
      </c>
      <c r="U56" s="278" t="s">
        <v>470</v>
      </c>
      <c r="V56" s="215" t="s">
        <v>107</v>
      </c>
      <c r="W56" s="278" t="s">
        <v>97</v>
      </c>
      <c r="X56" s="201" t="s">
        <v>198</v>
      </c>
      <c r="Y56" s="202">
        <v>16</v>
      </c>
      <c r="Z56" s="202">
        <v>2017</v>
      </c>
      <c r="AA56" s="58">
        <v>2019</v>
      </c>
      <c r="AB56" s="58">
        <v>2030</v>
      </c>
      <c r="AC56" s="202">
        <v>303</v>
      </c>
      <c r="AD56" s="204">
        <v>9</v>
      </c>
      <c r="AE56" s="679">
        <v>1.66</v>
      </c>
      <c r="AF56" s="674" t="s">
        <v>1172</v>
      </c>
      <c r="AG56" s="411">
        <v>15</v>
      </c>
      <c r="AH56" s="406">
        <v>44196</v>
      </c>
      <c r="AI56" s="417" t="s">
        <v>1196</v>
      </c>
      <c r="AJ56" s="620" t="s">
        <v>1197</v>
      </c>
      <c r="AK56" s="621">
        <v>2</v>
      </c>
      <c r="AL56" s="417">
        <v>5</v>
      </c>
      <c r="AM56" s="622">
        <v>5</v>
      </c>
      <c r="AN56" s="619" t="s">
        <v>1198</v>
      </c>
      <c r="AO56" s="202" t="s">
        <v>711</v>
      </c>
      <c r="AP56" s="202" t="s">
        <v>712</v>
      </c>
      <c r="AQ56" s="202" t="s">
        <v>725</v>
      </c>
      <c r="AR56" s="202" t="s">
        <v>717</v>
      </c>
      <c r="AS56" s="197">
        <v>3693777</v>
      </c>
      <c r="AT56" s="204" t="s">
        <v>718</v>
      </c>
    </row>
    <row r="57" spans="1:46" ht="135">
      <c r="A57" s="29" t="s">
        <v>159</v>
      </c>
      <c r="B57" s="906"/>
      <c r="C57" s="47" t="s">
        <v>226</v>
      </c>
      <c r="D57" s="888"/>
      <c r="E57" s="47" t="s">
        <v>272</v>
      </c>
      <c r="F57" s="43" t="s">
        <v>273</v>
      </c>
      <c r="G57" s="43" t="s">
        <v>98</v>
      </c>
      <c r="H57" s="83">
        <v>0.28999999999999998</v>
      </c>
      <c r="I57" s="32">
        <v>2018</v>
      </c>
      <c r="J57" s="31">
        <v>2020</v>
      </c>
      <c r="K57" s="31">
        <v>2030</v>
      </c>
      <c r="L57" s="182">
        <v>0.4</v>
      </c>
      <c r="M57" s="722">
        <v>0.4</v>
      </c>
      <c r="N57" s="611">
        <v>0.32</v>
      </c>
      <c r="O57" s="612"/>
      <c r="P57" s="612"/>
      <c r="Q57" s="612"/>
      <c r="R57" s="335" t="s">
        <v>471</v>
      </c>
      <c r="S57" s="56">
        <v>1.1904761904761901E-2</v>
      </c>
      <c r="T57" s="278" t="s">
        <v>472</v>
      </c>
      <c r="U57" s="278" t="s">
        <v>473</v>
      </c>
      <c r="V57" s="215" t="s">
        <v>107</v>
      </c>
      <c r="W57" s="278" t="s">
        <v>97</v>
      </c>
      <c r="X57" s="201" t="s">
        <v>198</v>
      </c>
      <c r="Y57" s="202">
        <v>100</v>
      </c>
      <c r="Z57" s="202">
        <v>2017</v>
      </c>
      <c r="AA57" s="58">
        <v>2019</v>
      </c>
      <c r="AB57" s="58">
        <v>2030</v>
      </c>
      <c r="AC57" s="202">
        <v>1350</v>
      </c>
      <c r="AD57" s="204">
        <v>50</v>
      </c>
      <c r="AE57" s="693" t="s">
        <v>1202</v>
      </c>
      <c r="AF57" s="674" t="s">
        <v>1173</v>
      </c>
      <c r="AG57" s="623" t="s">
        <v>839</v>
      </c>
      <c r="AH57" s="623" t="s">
        <v>839</v>
      </c>
      <c r="AI57" s="725" t="s">
        <v>1199</v>
      </c>
      <c r="AJ57" s="620" t="s">
        <v>839</v>
      </c>
      <c r="AK57" s="623">
        <v>56</v>
      </c>
      <c r="AL57" s="623" t="s">
        <v>149</v>
      </c>
      <c r="AM57" s="623" t="s">
        <v>839</v>
      </c>
      <c r="AN57" s="623" t="s">
        <v>839</v>
      </c>
      <c r="AO57" s="202" t="s">
        <v>711</v>
      </c>
      <c r="AP57" s="202" t="s">
        <v>712</v>
      </c>
      <c r="AQ57" s="202" t="s">
        <v>716</v>
      </c>
      <c r="AR57" s="197" t="s">
        <v>719</v>
      </c>
      <c r="AS57" s="197">
        <v>3693777</v>
      </c>
      <c r="AT57" s="172" t="s">
        <v>720</v>
      </c>
    </row>
    <row r="58" spans="1:46" ht="399">
      <c r="A58" s="34" t="s">
        <v>227</v>
      </c>
      <c r="B58" s="907">
        <v>0.14285714285714299</v>
      </c>
      <c r="C58" s="41" t="s">
        <v>228</v>
      </c>
      <c r="D58" s="901">
        <v>2.8571428571428598E-2</v>
      </c>
      <c r="E58" s="66" t="s">
        <v>274</v>
      </c>
      <c r="F58" s="41" t="s">
        <v>275</v>
      </c>
      <c r="G58" s="68" t="s">
        <v>276</v>
      </c>
      <c r="H58" s="68">
        <v>26.4</v>
      </c>
      <c r="I58" s="68">
        <v>2017</v>
      </c>
      <c r="J58" s="84">
        <v>2020</v>
      </c>
      <c r="K58" s="84">
        <v>2030</v>
      </c>
      <c r="L58" s="90" t="s">
        <v>339</v>
      </c>
      <c r="M58" s="726">
        <v>0.23300000000000001</v>
      </c>
      <c r="N58" s="435" t="s">
        <v>899</v>
      </c>
      <c r="O58" s="436">
        <v>44171</v>
      </c>
      <c r="P58" s="437" t="s">
        <v>900</v>
      </c>
      <c r="Q58" s="438" t="s">
        <v>901</v>
      </c>
      <c r="R58" s="336" t="s">
        <v>474</v>
      </c>
      <c r="S58" s="137">
        <v>4.7619047619047597E-3</v>
      </c>
      <c r="T58" s="728" t="s">
        <v>475</v>
      </c>
      <c r="U58" s="131" t="s">
        <v>476</v>
      </c>
      <c r="V58" s="215" t="s">
        <v>107</v>
      </c>
      <c r="W58" s="96" t="s">
        <v>276</v>
      </c>
      <c r="X58" s="132" t="s">
        <v>477</v>
      </c>
      <c r="Y58" s="279">
        <v>0</v>
      </c>
      <c r="Z58" s="280">
        <v>2019</v>
      </c>
      <c r="AA58" s="280">
        <v>2020</v>
      </c>
      <c r="AB58" s="280">
        <v>2030</v>
      </c>
      <c r="AC58" s="281">
        <v>1</v>
      </c>
      <c r="AD58" s="356">
        <v>0</v>
      </c>
      <c r="AE58" s="356" t="s">
        <v>840</v>
      </c>
      <c r="AF58" s="356" t="s">
        <v>840</v>
      </c>
      <c r="AG58" s="439" t="s">
        <v>902</v>
      </c>
      <c r="AH58" s="440">
        <v>44196</v>
      </c>
      <c r="AI58" s="441" t="s">
        <v>903</v>
      </c>
      <c r="AJ58" s="442" t="s">
        <v>904</v>
      </c>
      <c r="AK58" s="443">
        <v>0</v>
      </c>
      <c r="AL58" s="443">
        <v>0</v>
      </c>
      <c r="AM58" s="444">
        <v>0</v>
      </c>
      <c r="AN58" s="729" t="s">
        <v>853</v>
      </c>
      <c r="AO58" s="222" t="s">
        <v>52</v>
      </c>
      <c r="AP58" s="173" t="s">
        <v>730</v>
      </c>
      <c r="AQ58" s="208" t="s">
        <v>726</v>
      </c>
      <c r="AR58" s="208" t="s">
        <v>727</v>
      </c>
      <c r="AS58" s="208" t="s">
        <v>728</v>
      </c>
      <c r="AT58" s="208" t="s">
        <v>729</v>
      </c>
    </row>
    <row r="59" spans="1:46" ht="114">
      <c r="A59" s="34" t="s">
        <v>227</v>
      </c>
      <c r="B59" s="908"/>
      <c r="C59" s="41" t="s">
        <v>228</v>
      </c>
      <c r="D59" s="902"/>
      <c r="E59" s="66" t="s">
        <v>274</v>
      </c>
      <c r="F59" s="41" t="s">
        <v>275</v>
      </c>
      <c r="G59" s="68" t="s">
        <v>276</v>
      </c>
      <c r="H59" s="68">
        <v>26.4</v>
      </c>
      <c r="I59" s="68">
        <v>2017</v>
      </c>
      <c r="J59" s="84">
        <v>2020</v>
      </c>
      <c r="K59" s="84">
        <v>2030</v>
      </c>
      <c r="L59" s="90" t="s">
        <v>339</v>
      </c>
      <c r="M59" s="726">
        <v>0.23300000000000001</v>
      </c>
      <c r="N59" s="435" t="s">
        <v>899</v>
      </c>
      <c r="O59" s="445">
        <v>44171</v>
      </c>
      <c r="P59" s="446" t="s">
        <v>900</v>
      </c>
      <c r="Q59" s="447" t="s">
        <v>854</v>
      </c>
      <c r="R59" s="336" t="s">
        <v>478</v>
      </c>
      <c r="S59" s="137">
        <v>4.7619047619047597E-3</v>
      </c>
      <c r="T59" s="131" t="s">
        <v>479</v>
      </c>
      <c r="U59" s="131" t="s">
        <v>480</v>
      </c>
      <c r="V59" s="215" t="s">
        <v>107</v>
      </c>
      <c r="W59" s="96" t="s">
        <v>276</v>
      </c>
      <c r="X59" s="132" t="s">
        <v>477</v>
      </c>
      <c r="Y59" s="279">
        <v>0</v>
      </c>
      <c r="Z59" s="280">
        <v>2019</v>
      </c>
      <c r="AA59" s="280">
        <v>2020</v>
      </c>
      <c r="AB59" s="280">
        <v>2030</v>
      </c>
      <c r="AC59" s="282">
        <v>1</v>
      </c>
      <c r="AD59" s="357">
        <v>0</v>
      </c>
      <c r="AE59" s="675" t="s">
        <v>840</v>
      </c>
      <c r="AF59" s="675" t="s">
        <v>840</v>
      </c>
      <c r="AG59" s="448" t="s">
        <v>847</v>
      </c>
      <c r="AH59" s="440">
        <v>44561</v>
      </c>
      <c r="AI59" s="449" t="s">
        <v>905</v>
      </c>
      <c r="AJ59" s="442" t="s">
        <v>904</v>
      </c>
      <c r="AK59" s="443">
        <v>0</v>
      </c>
      <c r="AL59" s="443">
        <v>0</v>
      </c>
      <c r="AM59" s="444">
        <v>0</v>
      </c>
      <c r="AN59" s="730" t="s">
        <v>906</v>
      </c>
      <c r="AO59" s="222" t="s">
        <v>52</v>
      </c>
      <c r="AP59" s="173" t="s">
        <v>730</v>
      </c>
      <c r="AQ59" s="208" t="s">
        <v>726</v>
      </c>
      <c r="AR59" s="208" t="s">
        <v>727</v>
      </c>
      <c r="AS59" s="208" t="s">
        <v>728</v>
      </c>
      <c r="AT59" s="208" t="s">
        <v>729</v>
      </c>
    </row>
    <row r="60" spans="1:46" ht="171">
      <c r="A60" s="34" t="s">
        <v>227</v>
      </c>
      <c r="B60" s="908"/>
      <c r="C60" s="41" t="s">
        <v>228</v>
      </c>
      <c r="D60" s="902"/>
      <c r="E60" s="66" t="s">
        <v>274</v>
      </c>
      <c r="F60" s="41" t="s">
        <v>275</v>
      </c>
      <c r="G60" s="41" t="s">
        <v>276</v>
      </c>
      <c r="H60" s="68">
        <v>26.4</v>
      </c>
      <c r="I60" s="68">
        <v>2017</v>
      </c>
      <c r="J60" s="84">
        <v>2020</v>
      </c>
      <c r="K60" s="41">
        <v>2030</v>
      </c>
      <c r="L60" s="90" t="s">
        <v>339</v>
      </c>
      <c r="M60" s="727">
        <v>0.23300000000000001</v>
      </c>
      <c r="N60" s="435" t="s">
        <v>899</v>
      </c>
      <c r="O60" s="436">
        <v>44171</v>
      </c>
      <c r="P60" s="437" t="s">
        <v>900</v>
      </c>
      <c r="Q60" s="447" t="s">
        <v>854</v>
      </c>
      <c r="R60" s="336" t="s">
        <v>481</v>
      </c>
      <c r="S60" s="137">
        <v>4.7619047619047597E-3</v>
      </c>
      <c r="T60" s="133" t="s">
        <v>482</v>
      </c>
      <c r="U60" s="134" t="s">
        <v>483</v>
      </c>
      <c r="V60" s="215" t="s">
        <v>107</v>
      </c>
      <c r="W60" s="96" t="s">
        <v>449</v>
      </c>
      <c r="X60" s="201" t="s">
        <v>198</v>
      </c>
      <c r="Y60" s="279">
        <v>0</v>
      </c>
      <c r="Z60" s="283">
        <v>2019</v>
      </c>
      <c r="AA60" s="284">
        <v>2019</v>
      </c>
      <c r="AB60" s="284">
        <v>2020</v>
      </c>
      <c r="AC60" s="285">
        <v>8553.7135068840053</v>
      </c>
      <c r="AD60" s="358">
        <v>440.00000000000006</v>
      </c>
      <c r="AE60" s="693" t="s">
        <v>1202</v>
      </c>
      <c r="AF60" s="358" t="s">
        <v>1173</v>
      </c>
      <c r="AG60" s="447" t="s">
        <v>907</v>
      </c>
      <c r="AH60" s="451">
        <v>44196</v>
      </c>
      <c r="AI60" s="452" t="s">
        <v>908</v>
      </c>
      <c r="AJ60" s="453" t="s">
        <v>904</v>
      </c>
      <c r="AK60" s="443">
        <v>16775700</v>
      </c>
      <c r="AL60" s="454">
        <v>0</v>
      </c>
      <c r="AM60" s="443">
        <v>16775700</v>
      </c>
      <c r="AN60" s="730" t="s">
        <v>909</v>
      </c>
      <c r="AO60" s="173" t="s">
        <v>52</v>
      </c>
      <c r="AP60" s="173" t="s">
        <v>730</v>
      </c>
      <c r="AQ60" s="173" t="s">
        <v>731</v>
      </c>
      <c r="AR60" s="173" t="s">
        <v>732</v>
      </c>
      <c r="AS60" s="173" t="s">
        <v>733</v>
      </c>
      <c r="AT60" s="173" t="s">
        <v>734</v>
      </c>
    </row>
    <row r="61" spans="1:46" ht="116.25">
      <c r="A61" s="34" t="s">
        <v>227</v>
      </c>
      <c r="B61" s="908"/>
      <c r="C61" s="41" t="s">
        <v>228</v>
      </c>
      <c r="D61" s="902"/>
      <c r="E61" s="66" t="s">
        <v>274</v>
      </c>
      <c r="F61" s="41" t="s">
        <v>275</v>
      </c>
      <c r="G61" s="41" t="s">
        <v>276</v>
      </c>
      <c r="H61" s="68">
        <v>26.4</v>
      </c>
      <c r="I61" s="68">
        <v>2017</v>
      </c>
      <c r="J61" s="84">
        <v>2020</v>
      </c>
      <c r="K61" s="41">
        <v>2030</v>
      </c>
      <c r="L61" s="90" t="s">
        <v>339</v>
      </c>
      <c r="M61" s="727">
        <v>0.23300000000000001</v>
      </c>
      <c r="N61" s="435" t="s">
        <v>899</v>
      </c>
      <c r="O61" s="436">
        <v>44171</v>
      </c>
      <c r="P61" s="437" t="s">
        <v>900</v>
      </c>
      <c r="Q61" s="447" t="s">
        <v>854</v>
      </c>
      <c r="R61" s="336" t="s">
        <v>484</v>
      </c>
      <c r="S61" s="137">
        <v>4.7619047619047597E-3</v>
      </c>
      <c r="T61" s="131" t="s">
        <v>485</v>
      </c>
      <c r="U61" s="134" t="s">
        <v>486</v>
      </c>
      <c r="V61" s="135" t="s">
        <v>487</v>
      </c>
      <c r="W61" s="208" t="s">
        <v>385</v>
      </c>
      <c r="X61" s="201" t="s">
        <v>198</v>
      </c>
      <c r="Y61" s="286">
        <v>0.71</v>
      </c>
      <c r="Z61" s="280">
        <v>2019</v>
      </c>
      <c r="AA61" s="280">
        <v>2021</v>
      </c>
      <c r="AB61" s="280">
        <v>2030</v>
      </c>
      <c r="AC61" s="279">
        <v>1</v>
      </c>
      <c r="AD61" s="359">
        <v>0.71</v>
      </c>
      <c r="AE61" s="693" t="s">
        <v>1202</v>
      </c>
      <c r="AF61" s="358" t="s">
        <v>1173</v>
      </c>
      <c r="AG61" s="455" t="s">
        <v>847</v>
      </c>
      <c r="AH61" s="436">
        <v>44196</v>
      </c>
      <c r="AI61" s="452" t="s">
        <v>910</v>
      </c>
      <c r="AJ61" s="442" t="s">
        <v>904</v>
      </c>
      <c r="AK61" s="443">
        <v>0</v>
      </c>
      <c r="AL61" s="443">
        <v>0</v>
      </c>
      <c r="AM61" s="444">
        <v>0</v>
      </c>
      <c r="AN61" s="730" t="s">
        <v>906</v>
      </c>
      <c r="AO61" s="173" t="s">
        <v>52</v>
      </c>
      <c r="AP61" s="173" t="s">
        <v>730</v>
      </c>
      <c r="AQ61" s="208" t="s">
        <v>735</v>
      </c>
      <c r="AR61" s="208" t="s">
        <v>736</v>
      </c>
      <c r="AS61" s="208" t="s">
        <v>737</v>
      </c>
      <c r="AT61" s="758" t="s">
        <v>738</v>
      </c>
    </row>
    <row r="62" spans="1:46" ht="213.75">
      <c r="A62" s="34" t="s">
        <v>227</v>
      </c>
      <c r="B62" s="908"/>
      <c r="C62" s="41" t="s">
        <v>228</v>
      </c>
      <c r="D62" s="902"/>
      <c r="E62" s="66" t="s">
        <v>274</v>
      </c>
      <c r="F62" s="41" t="s">
        <v>275</v>
      </c>
      <c r="G62" s="41" t="s">
        <v>276</v>
      </c>
      <c r="H62" s="68">
        <v>26.4</v>
      </c>
      <c r="I62" s="68">
        <v>2017</v>
      </c>
      <c r="J62" s="84">
        <v>2020</v>
      </c>
      <c r="K62" s="41">
        <v>2030</v>
      </c>
      <c r="L62" s="90" t="s">
        <v>339</v>
      </c>
      <c r="M62" s="727">
        <v>0.23300000000000001</v>
      </c>
      <c r="N62" s="435" t="s">
        <v>899</v>
      </c>
      <c r="O62" s="436">
        <v>44171</v>
      </c>
      <c r="P62" s="437" t="s">
        <v>900</v>
      </c>
      <c r="Q62" s="447" t="s">
        <v>854</v>
      </c>
      <c r="R62" s="336" t="s">
        <v>488</v>
      </c>
      <c r="S62" s="137">
        <v>4.7619047619047597E-3</v>
      </c>
      <c r="T62" s="131" t="s">
        <v>489</v>
      </c>
      <c r="U62" s="134" t="s">
        <v>490</v>
      </c>
      <c r="V62" s="135" t="s">
        <v>487</v>
      </c>
      <c r="W62" s="208" t="s">
        <v>385</v>
      </c>
      <c r="X62" s="201" t="s">
        <v>198</v>
      </c>
      <c r="Y62" s="279">
        <v>0</v>
      </c>
      <c r="Z62" s="280">
        <v>2019</v>
      </c>
      <c r="AA62" s="280">
        <v>2021</v>
      </c>
      <c r="AB62" s="280">
        <v>2030</v>
      </c>
      <c r="AC62" s="279">
        <v>1</v>
      </c>
      <c r="AD62" s="359">
        <v>0</v>
      </c>
      <c r="AE62" s="693" t="s">
        <v>1202</v>
      </c>
      <c r="AF62" s="358" t="s">
        <v>1173</v>
      </c>
      <c r="AG62" s="455" t="s">
        <v>847</v>
      </c>
      <c r="AH62" s="436">
        <v>44196</v>
      </c>
      <c r="AI62" s="452" t="s">
        <v>910</v>
      </c>
      <c r="AJ62" s="452" t="s">
        <v>850</v>
      </c>
      <c r="AK62" s="443">
        <v>0</v>
      </c>
      <c r="AL62" s="443">
        <v>0</v>
      </c>
      <c r="AM62" s="444">
        <v>0</v>
      </c>
      <c r="AN62" s="730" t="s">
        <v>906</v>
      </c>
      <c r="AO62" s="173" t="s">
        <v>52</v>
      </c>
      <c r="AP62" s="173" t="s">
        <v>730</v>
      </c>
      <c r="AQ62" s="208" t="s">
        <v>735</v>
      </c>
      <c r="AR62" s="206" t="s">
        <v>736</v>
      </c>
      <c r="AS62" s="206" t="s">
        <v>737</v>
      </c>
      <c r="AT62" s="758" t="s">
        <v>738</v>
      </c>
    </row>
    <row r="63" spans="1:46" ht="114">
      <c r="A63" s="34" t="s">
        <v>227</v>
      </c>
      <c r="B63" s="908"/>
      <c r="C63" s="41" t="s">
        <v>228</v>
      </c>
      <c r="D63" s="903"/>
      <c r="E63" s="66" t="s">
        <v>274</v>
      </c>
      <c r="F63" s="41" t="s">
        <v>275</v>
      </c>
      <c r="G63" s="68" t="s">
        <v>276</v>
      </c>
      <c r="H63" s="68">
        <v>26.4</v>
      </c>
      <c r="I63" s="68">
        <v>2017</v>
      </c>
      <c r="J63" s="84">
        <v>2020</v>
      </c>
      <c r="K63" s="84">
        <v>2030</v>
      </c>
      <c r="L63" s="90" t="s">
        <v>339</v>
      </c>
      <c r="M63" s="726">
        <v>0.23300000000000001</v>
      </c>
      <c r="N63" s="493" t="s">
        <v>911</v>
      </c>
      <c r="O63" s="451" t="s">
        <v>912</v>
      </c>
      <c r="P63" s="450" t="s">
        <v>913</v>
      </c>
      <c r="Q63" s="447" t="s">
        <v>854</v>
      </c>
      <c r="R63" s="136" t="s">
        <v>491</v>
      </c>
      <c r="S63" s="137">
        <v>4.7619047619047597E-3</v>
      </c>
      <c r="T63" s="136" t="s">
        <v>492</v>
      </c>
      <c r="U63" s="134" t="s">
        <v>493</v>
      </c>
      <c r="V63" s="135" t="s">
        <v>487</v>
      </c>
      <c r="W63" s="208" t="s">
        <v>385</v>
      </c>
      <c r="X63" s="201" t="s">
        <v>198</v>
      </c>
      <c r="Y63" s="208">
        <v>0</v>
      </c>
      <c r="Z63" s="208">
        <v>2019</v>
      </c>
      <c r="AA63" s="280">
        <v>2022</v>
      </c>
      <c r="AB63" s="280">
        <v>2030</v>
      </c>
      <c r="AC63" s="281">
        <v>1</v>
      </c>
      <c r="AD63" s="360">
        <v>0</v>
      </c>
      <c r="AE63" s="693" t="s">
        <v>1202</v>
      </c>
      <c r="AF63" s="358" t="s">
        <v>1173</v>
      </c>
      <c r="AG63" s="455" t="s">
        <v>847</v>
      </c>
      <c r="AH63" s="436">
        <v>44196</v>
      </c>
      <c r="AI63" s="452" t="s">
        <v>851</v>
      </c>
      <c r="AJ63" s="452" t="s">
        <v>914</v>
      </c>
      <c r="AK63" s="443">
        <v>0</v>
      </c>
      <c r="AL63" s="443">
        <v>0</v>
      </c>
      <c r="AM63" s="444">
        <v>0</v>
      </c>
      <c r="AN63" s="730" t="s">
        <v>915</v>
      </c>
      <c r="AO63" s="173" t="s">
        <v>52</v>
      </c>
      <c r="AP63" s="173" t="s">
        <v>730</v>
      </c>
      <c r="AQ63" s="208" t="s">
        <v>735</v>
      </c>
      <c r="AR63" s="206" t="s">
        <v>736</v>
      </c>
      <c r="AS63" s="208" t="s">
        <v>737</v>
      </c>
      <c r="AT63" s="758" t="s">
        <v>738</v>
      </c>
    </row>
    <row r="64" spans="1:46" ht="171">
      <c r="A64" s="34" t="s">
        <v>227</v>
      </c>
      <c r="B64" s="908"/>
      <c r="C64" s="769" t="s">
        <v>229</v>
      </c>
      <c r="D64" s="901">
        <v>2.8571428571428598E-2</v>
      </c>
      <c r="E64" s="41" t="s">
        <v>278</v>
      </c>
      <c r="F64" s="69" t="s">
        <v>279</v>
      </c>
      <c r="G64" s="67" t="s">
        <v>98</v>
      </c>
      <c r="H64" s="41" t="s">
        <v>331</v>
      </c>
      <c r="I64" s="68">
        <v>2017</v>
      </c>
      <c r="J64" s="84">
        <v>2020</v>
      </c>
      <c r="K64" s="84">
        <v>2030</v>
      </c>
      <c r="L64" s="156" t="s">
        <v>331</v>
      </c>
      <c r="M64" s="52" t="s">
        <v>331</v>
      </c>
      <c r="N64" s="493" t="s">
        <v>911</v>
      </c>
      <c r="O64" s="451" t="s">
        <v>912</v>
      </c>
      <c r="P64" s="450" t="s">
        <v>916</v>
      </c>
      <c r="Q64" s="447" t="s">
        <v>854</v>
      </c>
      <c r="R64" s="336" t="s">
        <v>494</v>
      </c>
      <c r="S64" s="137">
        <v>7.14285714285714E-3</v>
      </c>
      <c r="T64" s="131" t="s">
        <v>495</v>
      </c>
      <c r="U64" s="131" t="s">
        <v>496</v>
      </c>
      <c r="V64" s="223" t="s">
        <v>107</v>
      </c>
      <c r="W64" s="206" t="s">
        <v>385</v>
      </c>
      <c r="X64" s="138" t="s">
        <v>477</v>
      </c>
      <c r="Y64" s="206">
        <v>0</v>
      </c>
      <c r="Z64" s="206">
        <v>2019</v>
      </c>
      <c r="AA64" s="224">
        <v>2020</v>
      </c>
      <c r="AB64" s="224">
        <v>2030</v>
      </c>
      <c r="AC64" s="206">
        <v>182500</v>
      </c>
      <c r="AD64" s="223">
        <v>182500</v>
      </c>
      <c r="AE64" s="693" t="s">
        <v>1202</v>
      </c>
      <c r="AF64" s="223" t="s">
        <v>1173</v>
      </c>
      <c r="AG64" s="447" t="s">
        <v>917</v>
      </c>
      <c r="AH64" s="436">
        <v>44196</v>
      </c>
      <c r="AI64" s="452" t="s">
        <v>918</v>
      </c>
      <c r="AJ64" s="452" t="s">
        <v>914</v>
      </c>
      <c r="AK64" s="443">
        <v>119495000</v>
      </c>
      <c r="AL64" s="443">
        <v>119495000</v>
      </c>
      <c r="AM64" s="221">
        <v>0</v>
      </c>
      <c r="AN64" s="731" t="s">
        <v>919</v>
      </c>
      <c r="AO64" s="173" t="s">
        <v>52</v>
      </c>
      <c r="AP64" s="173" t="s">
        <v>730</v>
      </c>
      <c r="AQ64" s="208" t="s">
        <v>735</v>
      </c>
      <c r="AR64" s="206" t="s">
        <v>736</v>
      </c>
      <c r="AS64" s="206" t="s">
        <v>737</v>
      </c>
      <c r="AT64" s="759" t="s">
        <v>738</v>
      </c>
    </row>
    <row r="65" spans="1:46" ht="156.75">
      <c r="A65" s="34" t="s">
        <v>227</v>
      </c>
      <c r="B65" s="908"/>
      <c r="C65" s="769" t="s">
        <v>229</v>
      </c>
      <c r="D65" s="902"/>
      <c r="E65" s="41" t="s">
        <v>278</v>
      </c>
      <c r="F65" s="69" t="s">
        <v>279</v>
      </c>
      <c r="G65" s="67" t="s">
        <v>98</v>
      </c>
      <c r="H65" s="41" t="s">
        <v>331</v>
      </c>
      <c r="I65" s="68">
        <v>2017</v>
      </c>
      <c r="J65" s="84">
        <v>2020</v>
      </c>
      <c r="K65" s="84">
        <v>2030</v>
      </c>
      <c r="L65" s="156" t="s">
        <v>331</v>
      </c>
      <c r="M65" s="52" t="s">
        <v>331</v>
      </c>
      <c r="N65" s="494" t="s">
        <v>911</v>
      </c>
      <c r="O65" s="451" t="s">
        <v>912</v>
      </c>
      <c r="P65" s="450" t="s">
        <v>916</v>
      </c>
      <c r="Q65" s="447" t="s">
        <v>854</v>
      </c>
      <c r="R65" s="336" t="s">
        <v>497</v>
      </c>
      <c r="S65" s="137">
        <v>7.14285714285714E-3</v>
      </c>
      <c r="T65" s="139" t="s">
        <v>498</v>
      </c>
      <c r="U65" s="140" t="s">
        <v>499</v>
      </c>
      <c r="V65" s="223" t="s">
        <v>107</v>
      </c>
      <c r="W65" s="206" t="s">
        <v>385</v>
      </c>
      <c r="X65" s="201" t="s">
        <v>198</v>
      </c>
      <c r="Y65" s="224">
        <v>0</v>
      </c>
      <c r="Z65" s="224">
        <v>2019</v>
      </c>
      <c r="AA65" s="280">
        <v>2020</v>
      </c>
      <c r="AB65" s="280">
        <v>2030</v>
      </c>
      <c r="AC65" s="287">
        <v>1</v>
      </c>
      <c r="AD65" s="361">
        <v>0.1</v>
      </c>
      <c r="AE65" s="693" t="s">
        <v>1202</v>
      </c>
      <c r="AF65" s="223" t="s">
        <v>1173</v>
      </c>
      <c r="AG65" s="455" t="s">
        <v>847</v>
      </c>
      <c r="AH65" s="436">
        <v>44196</v>
      </c>
      <c r="AI65" s="452" t="s">
        <v>910</v>
      </c>
      <c r="AJ65" s="452" t="s">
        <v>914</v>
      </c>
      <c r="AK65" s="443">
        <v>0</v>
      </c>
      <c r="AL65" s="443">
        <v>0</v>
      </c>
      <c r="AM65" s="444">
        <v>0</v>
      </c>
      <c r="AN65" s="730" t="s">
        <v>906</v>
      </c>
      <c r="AO65" s="173" t="s">
        <v>52</v>
      </c>
      <c r="AP65" s="173" t="s">
        <v>730</v>
      </c>
      <c r="AQ65" s="208" t="s">
        <v>735</v>
      </c>
      <c r="AR65" s="206" t="s">
        <v>736</v>
      </c>
      <c r="AS65" s="206" t="s">
        <v>737</v>
      </c>
      <c r="AT65" s="759" t="s">
        <v>738</v>
      </c>
    </row>
    <row r="66" spans="1:46" ht="171">
      <c r="A66" s="34" t="s">
        <v>227</v>
      </c>
      <c r="B66" s="908"/>
      <c r="C66" s="769" t="s">
        <v>229</v>
      </c>
      <c r="D66" s="902"/>
      <c r="E66" s="41" t="s">
        <v>278</v>
      </c>
      <c r="F66" s="69" t="s">
        <v>279</v>
      </c>
      <c r="G66" s="67" t="s">
        <v>98</v>
      </c>
      <c r="H66" s="41" t="s">
        <v>331</v>
      </c>
      <c r="I66" s="68">
        <v>2017</v>
      </c>
      <c r="J66" s="84">
        <v>2020</v>
      </c>
      <c r="K66" s="84">
        <v>2030</v>
      </c>
      <c r="L66" s="156" t="s">
        <v>331</v>
      </c>
      <c r="M66" s="52" t="s">
        <v>331</v>
      </c>
      <c r="N66" s="493" t="s">
        <v>920</v>
      </c>
      <c r="O66" s="451" t="s">
        <v>921</v>
      </c>
      <c r="P66" s="450" t="s">
        <v>922</v>
      </c>
      <c r="Q66" s="447" t="s">
        <v>854</v>
      </c>
      <c r="R66" s="336" t="s">
        <v>500</v>
      </c>
      <c r="S66" s="137">
        <v>7.14285714285714E-3</v>
      </c>
      <c r="T66" s="141" t="s">
        <v>501</v>
      </c>
      <c r="U66" s="142" t="s">
        <v>502</v>
      </c>
      <c r="V66" s="223" t="s">
        <v>107</v>
      </c>
      <c r="W66" s="206" t="s">
        <v>276</v>
      </c>
      <c r="X66" s="201" t="s">
        <v>198</v>
      </c>
      <c r="Y66" s="224" t="s">
        <v>659</v>
      </c>
      <c r="Z66" s="224">
        <v>2019</v>
      </c>
      <c r="AA66" s="224">
        <v>2019</v>
      </c>
      <c r="AB66" s="224">
        <v>2030</v>
      </c>
      <c r="AC66" s="287">
        <v>1</v>
      </c>
      <c r="AD66" s="362">
        <v>0.28239999999999998</v>
      </c>
      <c r="AE66" s="693" t="s">
        <v>1202</v>
      </c>
      <c r="AF66" s="223" t="s">
        <v>1173</v>
      </c>
      <c r="AG66" s="455" t="s">
        <v>847</v>
      </c>
      <c r="AH66" s="436">
        <v>44196</v>
      </c>
      <c r="AI66" s="452" t="s">
        <v>923</v>
      </c>
      <c r="AJ66" s="452" t="s">
        <v>852</v>
      </c>
      <c r="AK66" s="443">
        <v>0</v>
      </c>
      <c r="AL66" s="443">
        <v>0</v>
      </c>
      <c r="AM66" s="444">
        <v>0</v>
      </c>
      <c r="AN66" s="730" t="s">
        <v>906</v>
      </c>
      <c r="AO66" s="173" t="s">
        <v>52</v>
      </c>
      <c r="AP66" s="173" t="s">
        <v>730</v>
      </c>
      <c r="AQ66" s="208" t="s">
        <v>735</v>
      </c>
      <c r="AR66" s="206" t="s">
        <v>736</v>
      </c>
      <c r="AS66" s="206" t="s">
        <v>737</v>
      </c>
      <c r="AT66" s="759" t="s">
        <v>738</v>
      </c>
    </row>
    <row r="67" spans="1:46" ht="130.5">
      <c r="A67" s="34" t="s">
        <v>227</v>
      </c>
      <c r="B67" s="908"/>
      <c r="C67" s="769" t="s">
        <v>229</v>
      </c>
      <c r="D67" s="903"/>
      <c r="E67" s="41" t="s">
        <v>278</v>
      </c>
      <c r="F67" s="69" t="s">
        <v>279</v>
      </c>
      <c r="G67" s="67" t="s">
        <v>98</v>
      </c>
      <c r="H67" s="41" t="s">
        <v>331</v>
      </c>
      <c r="I67" s="68">
        <v>2017</v>
      </c>
      <c r="J67" s="84">
        <v>2020</v>
      </c>
      <c r="K67" s="84">
        <v>2030</v>
      </c>
      <c r="L67" s="156" t="s">
        <v>331</v>
      </c>
      <c r="M67" s="52" t="s">
        <v>331</v>
      </c>
      <c r="N67" s="493" t="s">
        <v>920</v>
      </c>
      <c r="O67" s="436" t="s">
        <v>921</v>
      </c>
      <c r="P67" s="437" t="s">
        <v>922</v>
      </c>
      <c r="Q67" s="447" t="s">
        <v>854</v>
      </c>
      <c r="R67" s="336" t="s">
        <v>503</v>
      </c>
      <c r="S67" s="137">
        <v>7.14285714285714E-3</v>
      </c>
      <c r="T67" s="131" t="s">
        <v>504</v>
      </c>
      <c r="U67" s="143" t="s">
        <v>505</v>
      </c>
      <c r="V67" s="223" t="s">
        <v>107</v>
      </c>
      <c r="W67" s="208" t="s">
        <v>276</v>
      </c>
      <c r="X67" s="138" t="s">
        <v>477</v>
      </c>
      <c r="Y67" s="224">
        <v>0</v>
      </c>
      <c r="Z67" s="224">
        <v>2019</v>
      </c>
      <c r="AA67" s="280">
        <v>2020</v>
      </c>
      <c r="AB67" s="280">
        <v>2030</v>
      </c>
      <c r="AC67" s="287">
        <v>0.01</v>
      </c>
      <c r="AD67" s="361">
        <v>0</v>
      </c>
      <c r="AE67" s="693" t="s">
        <v>1202</v>
      </c>
      <c r="AF67" s="223" t="s">
        <v>1173</v>
      </c>
      <c r="AG67" s="455" t="s">
        <v>847</v>
      </c>
      <c r="AH67" s="436">
        <v>44196</v>
      </c>
      <c r="AI67" s="452" t="s">
        <v>910</v>
      </c>
      <c r="AJ67" s="452" t="s">
        <v>914</v>
      </c>
      <c r="AK67" s="443">
        <v>0</v>
      </c>
      <c r="AL67" s="443">
        <v>0</v>
      </c>
      <c r="AM67" s="444">
        <v>0</v>
      </c>
      <c r="AN67" s="730" t="s">
        <v>906</v>
      </c>
      <c r="AO67" s="173" t="s">
        <v>52</v>
      </c>
      <c r="AP67" s="173" t="s">
        <v>730</v>
      </c>
      <c r="AQ67" s="208" t="s">
        <v>735</v>
      </c>
      <c r="AR67" s="206" t="s">
        <v>736</v>
      </c>
      <c r="AS67" s="206" t="s">
        <v>737</v>
      </c>
      <c r="AT67" s="759" t="s">
        <v>738</v>
      </c>
    </row>
    <row r="68" spans="1:46" ht="185.25">
      <c r="A68" s="34" t="s">
        <v>227</v>
      </c>
      <c r="B68" s="908"/>
      <c r="C68" s="61" t="s">
        <v>230</v>
      </c>
      <c r="D68" s="901">
        <v>2.8571428571428598E-2</v>
      </c>
      <c r="E68" s="41" t="s">
        <v>280</v>
      </c>
      <c r="F68" s="70" t="s">
        <v>281</v>
      </c>
      <c r="G68" s="67" t="s">
        <v>158</v>
      </c>
      <c r="H68" s="85" t="s">
        <v>332</v>
      </c>
      <c r="I68" s="85">
        <v>2019</v>
      </c>
      <c r="J68" s="84">
        <v>2020</v>
      </c>
      <c r="K68" s="84">
        <v>2030</v>
      </c>
      <c r="L68" s="95">
        <v>72.77</v>
      </c>
      <c r="M68" s="52">
        <v>81.77</v>
      </c>
      <c r="N68" s="493" t="s">
        <v>920</v>
      </c>
      <c r="O68" s="436" t="s">
        <v>921</v>
      </c>
      <c r="P68" s="437" t="s">
        <v>922</v>
      </c>
      <c r="Q68" s="447" t="s">
        <v>854</v>
      </c>
      <c r="R68" s="336" t="s">
        <v>506</v>
      </c>
      <c r="S68" s="137">
        <v>9.5238095238095195E-3</v>
      </c>
      <c r="T68" s="139" t="s">
        <v>507</v>
      </c>
      <c r="U68" s="140" t="s">
        <v>508</v>
      </c>
      <c r="V68" s="223" t="s">
        <v>107</v>
      </c>
      <c r="W68" s="206" t="s">
        <v>385</v>
      </c>
      <c r="X68" s="201" t="s">
        <v>198</v>
      </c>
      <c r="Y68" s="74">
        <v>0</v>
      </c>
      <c r="Z68" s="74">
        <v>2019</v>
      </c>
      <c r="AA68" s="190">
        <v>2022</v>
      </c>
      <c r="AB68" s="190">
        <v>2030</v>
      </c>
      <c r="AC68" s="288">
        <v>1</v>
      </c>
      <c r="AD68" s="363">
        <v>0</v>
      </c>
      <c r="AE68" s="771" t="s">
        <v>840</v>
      </c>
      <c r="AF68" s="771" t="s">
        <v>840</v>
      </c>
      <c r="AG68" s="455" t="s">
        <v>847</v>
      </c>
      <c r="AH68" s="436">
        <v>44196</v>
      </c>
      <c r="AI68" s="452" t="s">
        <v>924</v>
      </c>
      <c r="AJ68" s="452" t="s">
        <v>925</v>
      </c>
      <c r="AK68" s="443">
        <v>0</v>
      </c>
      <c r="AL68" s="443">
        <v>0</v>
      </c>
      <c r="AM68" s="444">
        <v>0</v>
      </c>
      <c r="AN68" s="730" t="s">
        <v>915</v>
      </c>
      <c r="AO68" s="173" t="s">
        <v>52</v>
      </c>
      <c r="AP68" s="173" t="s">
        <v>730</v>
      </c>
      <c r="AQ68" s="208" t="s">
        <v>735</v>
      </c>
      <c r="AR68" s="206" t="s">
        <v>736</v>
      </c>
      <c r="AS68" s="208" t="s">
        <v>737</v>
      </c>
      <c r="AT68" s="208" t="s">
        <v>738</v>
      </c>
    </row>
    <row r="69" spans="1:46" ht="186" thickBot="1">
      <c r="A69" s="34" t="s">
        <v>227</v>
      </c>
      <c r="B69" s="908"/>
      <c r="C69" s="61" t="s">
        <v>1170</v>
      </c>
      <c r="D69" s="902"/>
      <c r="E69" s="41" t="s">
        <v>280</v>
      </c>
      <c r="F69" s="70" t="s">
        <v>281</v>
      </c>
      <c r="G69" s="67" t="s">
        <v>158</v>
      </c>
      <c r="H69" s="85" t="s">
        <v>333</v>
      </c>
      <c r="I69" s="85">
        <v>2019</v>
      </c>
      <c r="J69" s="84">
        <v>2020</v>
      </c>
      <c r="K69" s="84">
        <v>2030</v>
      </c>
      <c r="L69" s="95">
        <v>72.77</v>
      </c>
      <c r="M69" s="52">
        <v>81.77</v>
      </c>
      <c r="N69" s="493" t="s">
        <v>920</v>
      </c>
      <c r="O69" s="770">
        <v>44196</v>
      </c>
      <c r="P69" s="491" t="s">
        <v>1014</v>
      </c>
      <c r="Q69" s="491" t="s">
        <v>1015</v>
      </c>
      <c r="R69" s="336" t="s">
        <v>509</v>
      </c>
      <c r="S69" s="137">
        <v>9.5238095238095195E-3</v>
      </c>
      <c r="T69" s="208" t="s">
        <v>510</v>
      </c>
      <c r="U69" s="208" t="s">
        <v>511</v>
      </c>
      <c r="V69" s="135" t="s">
        <v>512</v>
      </c>
      <c r="W69" s="208" t="s">
        <v>449</v>
      </c>
      <c r="X69" s="138" t="s">
        <v>477</v>
      </c>
      <c r="Y69" s="208">
        <v>3000</v>
      </c>
      <c r="Z69" s="208">
        <v>2018</v>
      </c>
      <c r="AA69" s="280">
        <v>2019</v>
      </c>
      <c r="AB69" s="280">
        <v>2030</v>
      </c>
      <c r="AC69" s="208">
        <v>33000</v>
      </c>
      <c r="AD69" s="135">
        <v>3000</v>
      </c>
      <c r="AE69" s="281">
        <v>1.37</v>
      </c>
      <c r="AF69" s="208" t="s">
        <v>1172</v>
      </c>
      <c r="AG69" s="492">
        <v>4131</v>
      </c>
      <c r="AH69" s="394" t="s">
        <v>1007</v>
      </c>
      <c r="AI69" s="491" t="s">
        <v>1016</v>
      </c>
      <c r="AJ69" s="491" t="s">
        <v>1017</v>
      </c>
      <c r="AK69" s="492">
        <v>250</v>
      </c>
      <c r="AL69" s="492">
        <v>250</v>
      </c>
      <c r="AM69" s="492">
        <v>250</v>
      </c>
      <c r="AN69" s="732" t="s">
        <v>1018</v>
      </c>
      <c r="AO69" s="199" t="s">
        <v>210</v>
      </c>
      <c r="AP69" s="208" t="s">
        <v>692</v>
      </c>
      <c r="AQ69" s="208" t="s">
        <v>739</v>
      </c>
      <c r="AR69" s="208" t="s">
        <v>660</v>
      </c>
      <c r="AS69" s="208">
        <v>3100411</v>
      </c>
      <c r="AT69" s="208" t="s">
        <v>740</v>
      </c>
    </row>
    <row r="70" spans="1:46" ht="185.25">
      <c r="A70" s="34" t="s">
        <v>227</v>
      </c>
      <c r="B70" s="908"/>
      <c r="C70" s="61" t="s">
        <v>230</v>
      </c>
      <c r="D70" s="903"/>
      <c r="E70" s="208" t="s">
        <v>280</v>
      </c>
      <c r="F70" s="69" t="s">
        <v>281</v>
      </c>
      <c r="G70" s="206" t="s">
        <v>158</v>
      </c>
      <c r="H70" s="221" t="s">
        <v>334</v>
      </c>
      <c r="I70" s="221">
        <v>2019</v>
      </c>
      <c r="J70" s="208">
        <v>2020</v>
      </c>
      <c r="K70" s="208">
        <v>2030</v>
      </c>
      <c r="L70" s="222">
        <v>72.77</v>
      </c>
      <c r="M70" s="204">
        <v>81.77</v>
      </c>
      <c r="N70" s="577" t="s">
        <v>920</v>
      </c>
      <c r="O70" s="436" t="s">
        <v>921</v>
      </c>
      <c r="P70" s="437" t="s">
        <v>922</v>
      </c>
      <c r="Q70" s="447" t="s">
        <v>854</v>
      </c>
      <c r="R70" s="336" t="s">
        <v>513</v>
      </c>
      <c r="S70" s="137">
        <v>9.5238095238095195E-3</v>
      </c>
      <c r="T70" s="131" t="s">
        <v>514</v>
      </c>
      <c r="U70" s="131" t="s">
        <v>496</v>
      </c>
      <c r="V70" s="223" t="s">
        <v>107</v>
      </c>
      <c r="W70" s="206" t="s">
        <v>385</v>
      </c>
      <c r="X70" s="138" t="s">
        <v>477</v>
      </c>
      <c r="Y70" s="206">
        <v>143501</v>
      </c>
      <c r="Z70" s="206">
        <v>2019</v>
      </c>
      <c r="AA70" s="224">
        <v>2019</v>
      </c>
      <c r="AB70" s="224">
        <v>2030</v>
      </c>
      <c r="AC70" s="206">
        <v>182500</v>
      </c>
      <c r="AD70" s="223">
        <v>182500</v>
      </c>
      <c r="AE70" s="693" t="s">
        <v>1202</v>
      </c>
      <c r="AF70" s="206" t="s">
        <v>1173</v>
      </c>
      <c r="AG70" s="447" t="s">
        <v>926</v>
      </c>
      <c r="AH70" s="436">
        <v>44196</v>
      </c>
      <c r="AI70" s="452" t="s">
        <v>927</v>
      </c>
      <c r="AJ70" s="452" t="s">
        <v>914</v>
      </c>
      <c r="AK70" s="443">
        <v>119495000</v>
      </c>
      <c r="AL70" s="443">
        <v>119495000</v>
      </c>
      <c r="AM70" s="221">
        <v>0</v>
      </c>
      <c r="AN70" s="731" t="s">
        <v>919</v>
      </c>
      <c r="AO70" s="289" t="s">
        <v>52</v>
      </c>
      <c r="AP70" s="173" t="s">
        <v>730</v>
      </c>
      <c r="AQ70" s="289" t="s">
        <v>735</v>
      </c>
      <c r="AR70" s="289" t="s">
        <v>736</v>
      </c>
      <c r="AS70" s="290" t="s">
        <v>737</v>
      </c>
      <c r="AT70" s="290" t="s">
        <v>738</v>
      </c>
    </row>
    <row r="71" spans="1:46" ht="240.75" customHeight="1">
      <c r="A71" s="34" t="s">
        <v>227</v>
      </c>
      <c r="B71" s="908"/>
      <c r="C71" s="61" t="s">
        <v>231</v>
      </c>
      <c r="D71" s="71">
        <v>2.8571428571428598E-2</v>
      </c>
      <c r="E71" s="41" t="s">
        <v>282</v>
      </c>
      <c r="F71" s="41" t="s">
        <v>283</v>
      </c>
      <c r="G71" s="41" t="s">
        <v>158</v>
      </c>
      <c r="H71" s="208">
        <v>34.61</v>
      </c>
      <c r="I71" s="41">
        <v>2018</v>
      </c>
      <c r="J71" s="84">
        <v>2020</v>
      </c>
      <c r="K71" s="41">
        <v>2030</v>
      </c>
      <c r="L71" s="162">
        <v>26.61</v>
      </c>
      <c r="M71" s="52" t="s">
        <v>345</v>
      </c>
      <c r="N71" s="508">
        <v>27.5</v>
      </c>
      <c r="O71" s="488" t="s">
        <v>989</v>
      </c>
      <c r="P71" s="486" t="s">
        <v>990</v>
      </c>
      <c r="Q71" s="486" t="s">
        <v>991</v>
      </c>
      <c r="R71" s="772" t="s">
        <v>515</v>
      </c>
      <c r="S71" s="137">
        <v>2.8571428571428598E-2</v>
      </c>
      <c r="T71" s="208" t="s">
        <v>516</v>
      </c>
      <c r="U71" s="135" t="s">
        <v>517</v>
      </c>
      <c r="V71" s="135" t="s">
        <v>518</v>
      </c>
      <c r="W71" s="208" t="s">
        <v>98</v>
      </c>
      <c r="X71" s="138" t="s">
        <v>477</v>
      </c>
      <c r="Y71" s="149" t="s">
        <v>660</v>
      </c>
      <c r="Z71" s="149" t="s">
        <v>660</v>
      </c>
      <c r="AA71" s="280">
        <v>2020</v>
      </c>
      <c r="AB71" s="280">
        <v>2030</v>
      </c>
      <c r="AC71" s="279">
        <v>1</v>
      </c>
      <c r="AD71" s="364">
        <v>1</v>
      </c>
      <c r="AE71" s="359">
        <v>1</v>
      </c>
      <c r="AF71" s="364" t="s">
        <v>1172</v>
      </c>
      <c r="AG71" s="461">
        <v>1</v>
      </c>
      <c r="AH71" s="579">
        <v>44196</v>
      </c>
      <c r="AI71" s="580" t="s">
        <v>992</v>
      </c>
      <c r="AJ71" s="484" t="s">
        <v>991</v>
      </c>
      <c r="AK71" s="581">
        <v>2465.2075812319999</v>
      </c>
      <c r="AL71" s="581">
        <v>2348.3629999999998</v>
      </c>
      <c r="AM71" s="581">
        <v>140825000</v>
      </c>
      <c r="AN71" s="733" t="s">
        <v>993</v>
      </c>
      <c r="AO71" s="208" t="s">
        <v>210</v>
      </c>
      <c r="AP71" s="36" t="s">
        <v>211</v>
      </c>
      <c r="AQ71" s="208" t="s">
        <v>741</v>
      </c>
      <c r="AR71" s="208" t="s">
        <v>742</v>
      </c>
      <c r="AS71" s="208" t="s">
        <v>743</v>
      </c>
      <c r="AT71" s="170" t="s">
        <v>744</v>
      </c>
    </row>
    <row r="72" spans="1:46" ht="156" customHeight="1">
      <c r="A72" s="34" t="s">
        <v>227</v>
      </c>
      <c r="B72" s="908"/>
      <c r="C72" s="61" t="s">
        <v>232</v>
      </c>
      <c r="D72" s="901">
        <v>2.8571428571428598E-2</v>
      </c>
      <c r="E72" s="72" t="s">
        <v>284</v>
      </c>
      <c r="F72" s="73" t="s">
        <v>285</v>
      </c>
      <c r="G72" s="74" t="s">
        <v>98</v>
      </c>
      <c r="H72" s="72">
        <v>86.1</v>
      </c>
      <c r="I72" s="86">
        <v>2018</v>
      </c>
      <c r="J72" s="84">
        <v>2020</v>
      </c>
      <c r="K72" s="72">
        <v>2030</v>
      </c>
      <c r="L72" s="156" t="s">
        <v>340</v>
      </c>
      <c r="M72" s="52" t="s">
        <v>340</v>
      </c>
      <c r="N72" s="457" t="s">
        <v>928</v>
      </c>
      <c r="O72" s="436" t="s">
        <v>929</v>
      </c>
      <c r="P72" s="437" t="s">
        <v>930</v>
      </c>
      <c r="Q72" s="447" t="s">
        <v>854</v>
      </c>
      <c r="R72" s="336" t="s">
        <v>519</v>
      </c>
      <c r="S72" s="137">
        <v>1.4285714285714299E-2</v>
      </c>
      <c r="T72" s="139" t="s">
        <v>520</v>
      </c>
      <c r="U72" s="144" t="s">
        <v>521</v>
      </c>
      <c r="V72" s="145" t="s">
        <v>277</v>
      </c>
      <c r="W72" s="206" t="s">
        <v>276</v>
      </c>
      <c r="X72" s="201" t="s">
        <v>198</v>
      </c>
      <c r="Y72" s="190">
        <v>0</v>
      </c>
      <c r="Z72" s="190">
        <v>2019</v>
      </c>
      <c r="AA72" s="291">
        <v>2020</v>
      </c>
      <c r="AB72" s="291">
        <v>2030</v>
      </c>
      <c r="AC72" s="292">
        <v>1</v>
      </c>
      <c r="AD72" s="365">
        <v>0</v>
      </c>
      <c r="AE72" s="693" t="s">
        <v>1202</v>
      </c>
      <c r="AF72" s="223" t="s">
        <v>1173</v>
      </c>
      <c r="AG72" s="456" t="s">
        <v>931</v>
      </c>
      <c r="AH72" s="436">
        <v>44165</v>
      </c>
      <c r="AI72" s="458" t="s">
        <v>932</v>
      </c>
      <c r="AJ72" s="452" t="s">
        <v>914</v>
      </c>
      <c r="AK72" s="459">
        <v>124000000</v>
      </c>
      <c r="AL72" s="459">
        <v>101149970</v>
      </c>
      <c r="AM72" s="459">
        <v>101149970</v>
      </c>
      <c r="AN72" s="731" t="s">
        <v>933</v>
      </c>
      <c r="AO72" s="173" t="s">
        <v>52</v>
      </c>
      <c r="AP72" s="173" t="s">
        <v>730</v>
      </c>
      <c r="AQ72" s="208" t="s">
        <v>735</v>
      </c>
      <c r="AR72" s="206" t="s">
        <v>736</v>
      </c>
      <c r="AS72" s="208" t="s">
        <v>737</v>
      </c>
      <c r="AT72" s="759" t="s">
        <v>738</v>
      </c>
    </row>
    <row r="73" spans="1:46" ht="110.25" customHeight="1">
      <c r="A73" s="34" t="s">
        <v>227</v>
      </c>
      <c r="B73" s="909"/>
      <c r="C73" s="404" t="s">
        <v>232</v>
      </c>
      <c r="D73" s="903"/>
      <c r="E73" s="41" t="s">
        <v>284</v>
      </c>
      <c r="F73" s="69" t="s">
        <v>285</v>
      </c>
      <c r="G73" s="206" t="s">
        <v>98</v>
      </c>
      <c r="H73" s="208">
        <v>86.1</v>
      </c>
      <c r="I73" s="68">
        <v>2018</v>
      </c>
      <c r="J73" s="84">
        <v>2020</v>
      </c>
      <c r="K73" s="84">
        <v>2030</v>
      </c>
      <c r="L73" s="156" t="s">
        <v>340</v>
      </c>
      <c r="M73" s="52" t="s">
        <v>340</v>
      </c>
      <c r="N73" s="457" t="s">
        <v>928</v>
      </c>
      <c r="O73" s="436" t="s">
        <v>929</v>
      </c>
      <c r="P73" s="437" t="s">
        <v>930</v>
      </c>
      <c r="Q73" s="447" t="s">
        <v>854</v>
      </c>
      <c r="R73" s="336" t="s">
        <v>522</v>
      </c>
      <c r="S73" s="137">
        <v>1.4285714285714299E-2</v>
      </c>
      <c r="T73" s="131" t="s">
        <v>523</v>
      </c>
      <c r="U73" s="131" t="s">
        <v>524</v>
      </c>
      <c r="V73" s="206" t="s">
        <v>277</v>
      </c>
      <c r="W73" s="206" t="s">
        <v>385</v>
      </c>
      <c r="X73" s="138" t="s">
        <v>477</v>
      </c>
      <c r="Y73" s="206">
        <v>242100</v>
      </c>
      <c r="Z73" s="206">
        <v>2019</v>
      </c>
      <c r="AA73" s="224">
        <v>2019</v>
      </c>
      <c r="AB73" s="224">
        <v>2030</v>
      </c>
      <c r="AC73" s="206">
        <v>589110</v>
      </c>
      <c r="AD73" s="223">
        <v>589110</v>
      </c>
      <c r="AE73" s="693" t="s">
        <v>1202</v>
      </c>
      <c r="AF73" s="223" t="s">
        <v>1173</v>
      </c>
      <c r="AG73" s="447" t="s">
        <v>934</v>
      </c>
      <c r="AH73" s="436">
        <v>44196</v>
      </c>
      <c r="AI73" s="452" t="s">
        <v>935</v>
      </c>
      <c r="AJ73" s="452" t="s">
        <v>914</v>
      </c>
      <c r="AK73" s="443">
        <v>119495000</v>
      </c>
      <c r="AL73" s="443">
        <v>119495000</v>
      </c>
      <c r="AM73" s="221">
        <v>0</v>
      </c>
      <c r="AN73" s="731" t="s">
        <v>919</v>
      </c>
      <c r="AO73" s="173" t="s">
        <v>52</v>
      </c>
      <c r="AP73" s="173" t="s">
        <v>730</v>
      </c>
      <c r="AQ73" s="208" t="s">
        <v>735</v>
      </c>
      <c r="AR73" s="206" t="s">
        <v>736</v>
      </c>
      <c r="AS73" s="208" t="s">
        <v>737</v>
      </c>
      <c r="AT73" s="759" t="s">
        <v>738</v>
      </c>
    </row>
    <row r="74" spans="1:46" ht="137.25" customHeight="1">
      <c r="A74" s="29" t="s">
        <v>233</v>
      </c>
      <c r="B74" s="889">
        <v>0.14285714285714299</v>
      </c>
      <c r="C74" s="47" t="s">
        <v>234</v>
      </c>
      <c r="D74" s="889">
        <v>2.8571428571428598E-2</v>
      </c>
      <c r="E74" s="47" t="s">
        <v>286</v>
      </c>
      <c r="F74" s="47" t="s">
        <v>287</v>
      </c>
      <c r="G74" s="47" t="s">
        <v>276</v>
      </c>
      <c r="H74" s="87">
        <v>6.4000000000000001E-2</v>
      </c>
      <c r="I74" s="32">
        <v>2015</v>
      </c>
      <c r="J74" s="47">
        <v>2020</v>
      </c>
      <c r="K74" s="47">
        <v>2030</v>
      </c>
      <c r="L74" s="183">
        <v>0.19400000000000001</v>
      </c>
      <c r="M74" s="328">
        <v>9.4E-2</v>
      </c>
      <c r="N74" s="410">
        <v>0.2</v>
      </c>
      <c r="O74" s="411">
        <v>2019</v>
      </c>
      <c r="P74" s="412" t="s">
        <v>1019</v>
      </c>
      <c r="Q74" s="411" t="s">
        <v>1020</v>
      </c>
      <c r="R74" s="336" t="s">
        <v>525</v>
      </c>
      <c r="S74" s="146">
        <v>4.7619047619047701E-3</v>
      </c>
      <c r="T74" s="148" t="s">
        <v>526</v>
      </c>
      <c r="U74" s="148" t="s">
        <v>527</v>
      </c>
      <c r="V74" s="293" t="s">
        <v>107</v>
      </c>
      <c r="W74" s="147" t="s">
        <v>528</v>
      </c>
      <c r="X74" s="38" t="s">
        <v>151</v>
      </c>
      <c r="Y74" s="294">
        <v>0</v>
      </c>
      <c r="Z74" s="294">
        <v>2019</v>
      </c>
      <c r="AA74" s="224">
        <v>2019</v>
      </c>
      <c r="AB74" s="224">
        <v>2030</v>
      </c>
      <c r="AC74" s="773">
        <v>12</v>
      </c>
      <c r="AD74" s="779">
        <v>1</v>
      </c>
      <c r="AE74" s="780">
        <v>1</v>
      </c>
      <c r="AF74" s="366" t="s">
        <v>1172</v>
      </c>
      <c r="AG74" s="405">
        <v>1</v>
      </c>
      <c r="AH74" s="495" t="s">
        <v>978</v>
      </c>
      <c r="AI74" s="407" t="s">
        <v>1025</v>
      </c>
      <c r="AJ74" s="407" t="s">
        <v>1026</v>
      </c>
      <c r="AK74" s="408">
        <v>10</v>
      </c>
      <c r="AL74" s="408">
        <v>10</v>
      </c>
      <c r="AM74" s="408">
        <v>10</v>
      </c>
      <c r="AN74" s="734" t="s">
        <v>1027</v>
      </c>
      <c r="AO74" s="235" t="s">
        <v>664</v>
      </c>
      <c r="AP74" s="202" t="s">
        <v>745</v>
      </c>
      <c r="AQ74" s="202" t="s">
        <v>746</v>
      </c>
      <c r="AR74" s="202" t="s">
        <v>814</v>
      </c>
      <c r="AS74" s="60" t="s">
        <v>747</v>
      </c>
      <c r="AT74" s="238" t="s">
        <v>815</v>
      </c>
    </row>
    <row r="75" spans="1:46" ht="96" customHeight="1">
      <c r="A75" s="29" t="s">
        <v>233</v>
      </c>
      <c r="B75" s="890"/>
      <c r="C75" s="47" t="s">
        <v>234</v>
      </c>
      <c r="D75" s="890"/>
      <c r="E75" s="47" t="s">
        <v>286</v>
      </c>
      <c r="F75" s="47" t="s">
        <v>287</v>
      </c>
      <c r="G75" s="47" t="s">
        <v>276</v>
      </c>
      <c r="H75" s="87">
        <v>6.4000000000000001E-2</v>
      </c>
      <c r="I75" s="32">
        <v>2015</v>
      </c>
      <c r="J75" s="47">
        <v>2020</v>
      </c>
      <c r="K75" s="47">
        <v>2030</v>
      </c>
      <c r="L75" s="183">
        <v>0.19400000000000001</v>
      </c>
      <c r="M75" s="328">
        <v>9.4E-2</v>
      </c>
      <c r="N75" s="410">
        <v>0.2</v>
      </c>
      <c r="O75" s="411">
        <v>2019</v>
      </c>
      <c r="P75" s="412" t="s">
        <v>1019</v>
      </c>
      <c r="Q75" s="411" t="s">
        <v>1020</v>
      </c>
      <c r="R75" s="336" t="s">
        <v>529</v>
      </c>
      <c r="S75" s="146">
        <v>4.7619047619047701E-3</v>
      </c>
      <c r="T75" s="148" t="s">
        <v>530</v>
      </c>
      <c r="U75" s="148" t="s">
        <v>531</v>
      </c>
      <c r="V75" s="293" t="s">
        <v>107</v>
      </c>
      <c r="W75" s="147" t="s">
        <v>532</v>
      </c>
      <c r="X75" s="38" t="s">
        <v>151</v>
      </c>
      <c r="Y75" s="294">
        <v>45</v>
      </c>
      <c r="Z75" s="294">
        <v>2019</v>
      </c>
      <c r="AA75" s="224">
        <v>2019</v>
      </c>
      <c r="AB75" s="224">
        <v>2030</v>
      </c>
      <c r="AC75" s="774">
        <v>45</v>
      </c>
      <c r="AD75" s="779">
        <v>45</v>
      </c>
      <c r="AE75" s="780">
        <v>0.755</v>
      </c>
      <c r="AF75" s="366" t="s">
        <v>1172</v>
      </c>
      <c r="AG75" s="405">
        <v>34</v>
      </c>
      <c r="AH75" s="495" t="s">
        <v>978</v>
      </c>
      <c r="AI75" s="407" t="s">
        <v>1028</v>
      </c>
      <c r="AJ75" s="407" t="s">
        <v>1029</v>
      </c>
      <c r="AK75" s="408">
        <v>152608000</v>
      </c>
      <c r="AL75" s="408">
        <v>152608000</v>
      </c>
      <c r="AM75" s="408">
        <v>149305600</v>
      </c>
      <c r="AN75" s="734" t="s">
        <v>1030</v>
      </c>
      <c r="AO75" s="235" t="s">
        <v>664</v>
      </c>
      <c r="AP75" s="202" t="s">
        <v>745</v>
      </c>
      <c r="AQ75" s="202" t="s">
        <v>748</v>
      </c>
      <c r="AR75" s="202" t="s">
        <v>816</v>
      </c>
      <c r="AS75" s="60" t="s">
        <v>817</v>
      </c>
      <c r="AT75" s="238" t="s">
        <v>818</v>
      </c>
    </row>
    <row r="76" spans="1:46" ht="133.5" customHeight="1">
      <c r="A76" s="29" t="s">
        <v>233</v>
      </c>
      <c r="B76" s="890"/>
      <c r="C76" s="47" t="s">
        <v>234</v>
      </c>
      <c r="D76" s="890"/>
      <c r="E76" s="47" t="s">
        <v>286</v>
      </c>
      <c r="F76" s="47" t="s">
        <v>287</v>
      </c>
      <c r="G76" s="47" t="s">
        <v>276</v>
      </c>
      <c r="H76" s="87">
        <v>6.4000000000000001E-2</v>
      </c>
      <c r="I76" s="32">
        <v>2015</v>
      </c>
      <c r="J76" s="47">
        <v>2020</v>
      </c>
      <c r="K76" s="47">
        <v>2030</v>
      </c>
      <c r="L76" s="183">
        <v>0.19400000000000001</v>
      </c>
      <c r="M76" s="328">
        <v>9.4E-2</v>
      </c>
      <c r="N76" s="410">
        <v>0.2</v>
      </c>
      <c r="O76" s="411">
        <v>2019</v>
      </c>
      <c r="P76" s="412" t="s">
        <v>1019</v>
      </c>
      <c r="Q76" s="411" t="s">
        <v>1020</v>
      </c>
      <c r="R76" s="336" t="s">
        <v>533</v>
      </c>
      <c r="S76" s="146">
        <v>4.7619047619047701E-3</v>
      </c>
      <c r="T76" s="148" t="s">
        <v>534</v>
      </c>
      <c r="U76" s="148" t="s">
        <v>535</v>
      </c>
      <c r="V76" s="293" t="s">
        <v>107</v>
      </c>
      <c r="W76" s="147" t="s">
        <v>528</v>
      </c>
      <c r="X76" s="38" t="s">
        <v>151</v>
      </c>
      <c r="Y76" s="149">
        <v>208</v>
      </c>
      <c r="Z76" s="149">
        <v>2018</v>
      </c>
      <c r="AA76" s="224">
        <v>2019</v>
      </c>
      <c r="AB76" s="224">
        <v>2030</v>
      </c>
      <c r="AC76" s="775">
        <v>2235</v>
      </c>
      <c r="AD76" s="776">
        <v>186</v>
      </c>
      <c r="AE76" s="781">
        <v>4.2999999999999997E-2</v>
      </c>
      <c r="AF76" s="367" t="s">
        <v>1169</v>
      </c>
      <c r="AG76" s="405">
        <v>8</v>
      </c>
      <c r="AH76" s="495" t="s">
        <v>978</v>
      </c>
      <c r="AI76" s="407" t="s">
        <v>1031</v>
      </c>
      <c r="AJ76" s="407" t="s">
        <v>1032</v>
      </c>
      <c r="AK76" s="408">
        <v>80</v>
      </c>
      <c r="AL76" s="408">
        <v>80</v>
      </c>
      <c r="AM76" s="408">
        <v>80</v>
      </c>
      <c r="AN76" s="734" t="s">
        <v>1033</v>
      </c>
      <c r="AO76" s="235" t="s">
        <v>664</v>
      </c>
      <c r="AP76" s="202" t="s">
        <v>745</v>
      </c>
      <c r="AQ76" s="202" t="s">
        <v>746</v>
      </c>
      <c r="AR76" s="202" t="s">
        <v>814</v>
      </c>
      <c r="AS76" s="60" t="s">
        <v>747</v>
      </c>
      <c r="AT76" s="238" t="s">
        <v>815</v>
      </c>
    </row>
    <row r="77" spans="1:46" ht="123.75" customHeight="1">
      <c r="A77" s="29" t="s">
        <v>233</v>
      </c>
      <c r="B77" s="890"/>
      <c r="C77" s="47" t="s">
        <v>234</v>
      </c>
      <c r="D77" s="890"/>
      <c r="E77" s="47" t="s">
        <v>286</v>
      </c>
      <c r="F77" s="47" t="s">
        <v>287</v>
      </c>
      <c r="G77" s="47" t="s">
        <v>276</v>
      </c>
      <c r="H77" s="87">
        <v>6.4000000000000001E-2</v>
      </c>
      <c r="I77" s="32">
        <v>2015</v>
      </c>
      <c r="J77" s="47">
        <v>2020</v>
      </c>
      <c r="K77" s="47">
        <v>2030</v>
      </c>
      <c r="L77" s="183">
        <v>0.19400000000000001</v>
      </c>
      <c r="M77" s="328">
        <v>9.4E-2</v>
      </c>
      <c r="N77" s="410">
        <v>0.2</v>
      </c>
      <c r="O77" s="411">
        <v>2019</v>
      </c>
      <c r="P77" s="412" t="s">
        <v>1019</v>
      </c>
      <c r="Q77" s="411" t="s">
        <v>1020</v>
      </c>
      <c r="R77" s="336" t="s">
        <v>536</v>
      </c>
      <c r="S77" s="146">
        <v>4.7619047619047701E-3</v>
      </c>
      <c r="T77" s="149" t="s">
        <v>537</v>
      </c>
      <c r="U77" s="149" t="s">
        <v>538</v>
      </c>
      <c r="V77" s="293" t="s">
        <v>107</v>
      </c>
      <c r="W77" s="147" t="s">
        <v>528</v>
      </c>
      <c r="X77" s="38" t="s">
        <v>151</v>
      </c>
      <c r="Y77" s="149">
        <v>146</v>
      </c>
      <c r="Z77" s="149">
        <v>2018</v>
      </c>
      <c r="AA77" s="224">
        <v>2019</v>
      </c>
      <c r="AB77" s="224">
        <v>2030</v>
      </c>
      <c r="AC77" s="775">
        <v>4261</v>
      </c>
      <c r="AD77" s="776">
        <v>150</v>
      </c>
      <c r="AE77" s="781">
        <v>2.29</v>
      </c>
      <c r="AF77" s="367" t="s">
        <v>1172</v>
      </c>
      <c r="AG77" s="778">
        <v>344</v>
      </c>
      <c r="AH77" s="495" t="s">
        <v>978</v>
      </c>
      <c r="AI77" s="402" t="s">
        <v>1034</v>
      </c>
      <c r="AJ77" s="496" t="s">
        <v>1035</v>
      </c>
      <c r="AK77" s="395">
        <v>1902</v>
      </c>
      <c r="AL77" s="409">
        <v>131.6</v>
      </c>
      <c r="AM77" s="500">
        <v>115.08332291948305</v>
      </c>
      <c r="AN77" s="735" t="s">
        <v>1036</v>
      </c>
      <c r="AO77" s="235" t="s">
        <v>664</v>
      </c>
      <c r="AP77" s="202" t="s">
        <v>749</v>
      </c>
      <c r="AQ77" s="202" t="s">
        <v>819</v>
      </c>
      <c r="AR77" s="202" t="s">
        <v>820</v>
      </c>
      <c r="AS77" s="60" t="s">
        <v>821</v>
      </c>
      <c r="AT77" s="264" t="s">
        <v>822</v>
      </c>
    </row>
    <row r="78" spans="1:46" ht="159" customHeight="1">
      <c r="A78" s="29" t="s">
        <v>233</v>
      </c>
      <c r="B78" s="890"/>
      <c r="C78" s="47" t="s">
        <v>234</v>
      </c>
      <c r="D78" s="890"/>
      <c r="E78" s="47" t="s">
        <v>286</v>
      </c>
      <c r="F78" s="47" t="s">
        <v>287</v>
      </c>
      <c r="G78" s="47" t="s">
        <v>276</v>
      </c>
      <c r="H78" s="87">
        <v>6.4000000000000001E-2</v>
      </c>
      <c r="I78" s="32">
        <v>2015</v>
      </c>
      <c r="J78" s="47">
        <v>2020</v>
      </c>
      <c r="K78" s="47">
        <v>2030</v>
      </c>
      <c r="L78" s="183">
        <v>0.19400000000000001</v>
      </c>
      <c r="M78" s="328">
        <v>9.4E-2</v>
      </c>
      <c r="N78" s="410">
        <v>0.2</v>
      </c>
      <c r="O78" s="411">
        <v>2019</v>
      </c>
      <c r="P78" s="412" t="s">
        <v>1019</v>
      </c>
      <c r="Q78" s="411" t="s">
        <v>1020</v>
      </c>
      <c r="R78" s="336" t="s">
        <v>539</v>
      </c>
      <c r="S78" s="146">
        <v>4.7619047619047701E-3</v>
      </c>
      <c r="T78" s="103" t="s">
        <v>540</v>
      </c>
      <c r="U78" s="149" t="s">
        <v>541</v>
      </c>
      <c r="V78" s="293" t="s">
        <v>107</v>
      </c>
      <c r="W78" s="147" t="s">
        <v>528</v>
      </c>
      <c r="X78" s="38" t="s">
        <v>151</v>
      </c>
      <c r="Y78" s="149">
        <v>7609</v>
      </c>
      <c r="Z78" s="149">
        <v>2018</v>
      </c>
      <c r="AA78" s="224">
        <v>2019</v>
      </c>
      <c r="AB78" s="224">
        <v>2030</v>
      </c>
      <c r="AC78" s="775">
        <v>490886</v>
      </c>
      <c r="AD78" s="368">
        <v>42605</v>
      </c>
      <c r="AE78" s="347">
        <v>1.9E-2</v>
      </c>
      <c r="AF78" s="368" t="s">
        <v>1169</v>
      </c>
      <c r="AG78" s="163">
        <v>826</v>
      </c>
      <c r="AH78" s="495" t="s">
        <v>978</v>
      </c>
      <c r="AI78" s="163" t="s">
        <v>1037</v>
      </c>
      <c r="AJ78" s="496" t="s">
        <v>1038</v>
      </c>
      <c r="AK78" s="395">
        <v>3857</v>
      </c>
      <c r="AL78" s="409">
        <v>1638.6510000000001</v>
      </c>
      <c r="AM78" s="501">
        <v>2001</v>
      </c>
      <c r="AN78" s="176" t="s">
        <v>1039</v>
      </c>
      <c r="AO78" s="235" t="s">
        <v>664</v>
      </c>
      <c r="AP78" s="202" t="s">
        <v>750</v>
      </c>
      <c r="AQ78" s="202" t="s">
        <v>819</v>
      </c>
      <c r="AR78" s="202" t="s">
        <v>820</v>
      </c>
      <c r="AS78" s="60" t="s">
        <v>821</v>
      </c>
      <c r="AT78" s="264" t="s">
        <v>822</v>
      </c>
    </row>
    <row r="79" spans="1:46" ht="132.75" customHeight="1">
      <c r="A79" s="29" t="s">
        <v>233</v>
      </c>
      <c r="B79" s="890"/>
      <c r="C79" s="47" t="s">
        <v>234</v>
      </c>
      <c r="D79" s="891"/>
      <c r="E79" s="47" t="s">
        <v>286</v>
      </c>
      <c r="F79" s="47" t="s">
        <v>287</v>
      </c>
      <c r="G79" s="47" t="s">
        <v>276</v>
      </c>
      <c r="H79" s="87">
        <v>6.4000000000000001E-2</v>
      </c>
      <c r="I79" s="32">
        <v>2015</v>
      </c>
      <c r="J79" s="47">
        <v>2020</v>
      </c>
      <c r="K79" s="47">
        <v>2030</v>
      </c>
      <c r="L79" s="183">
        <v>0.19400000000000001</v>
      </c>
      <c r="M79" s="328">
        <v>9.4E-2</v>
      </c>
      <c r="N79" s="410">
        <v>0.2</v>
      </c>
      <c r="O79" s="411">
        <v>2019</v>
      </c>
      <c r="P79" s="412" t="s">
        <v>1019</v>
      </c>
      <c r="Q79" s="411" t="s">
        <v>1020</v>
      </c>
      <c r="R79" s="336" t="s">
        <v>542</v>
      </c>
      <c r="S79" s="146">
        <v>4.7619047619047701E-3</v>
      </c>
      <c r="T79" s="213" t="s">
        <v>543</v>
      </c>
      <c r="U79" s="150" t="s">
        <v>544</v>
      </c>
      <c r="V79" s="293" t="s">
        <v>107</v>
      </c>
      <c r="W79" s="148" t="s">
        <v>532</v>
      </c>
      <c r="X79" s="201" t="s">
        <v>198</v>
      </c>
      <c r="Y79" s="295" t="s">
        <v>658</v>
      </c>
      <c r="Z79" s="295" t="s">
        <v>658</v>
      </c>
      <c r="AA79" s="224">
        <v>2019</v>
      </c>
      <c r="AB79" s="224">
        <v>2030</v>
      </c>
      <c r="AC79" s="300">
        <v>140</v>
      </c>
      <c r="AD79" s="777">
        <v>140</v>
      </c>
      <c r="AE79" s="782">
        <v>1.43</v>
      </c>
      <c r="AF79" s="676" t="s">
        <v>1172</v>
      </c>
      <c r="AG79" s="424">
        <v>201</v>
      </c>
      <c r="AH79" s="495" t="s">
        <v>978</v>
      </c>
      <c r="AI79" s="424" t="s">
        <v>1040</v>
      </c>
      <c r="AJ79" s="424" t="s">
        <v>1041</v>
      </c>
      <c r="AK79" s="395">
        <v>5150</v>
      </c>
      <c r="AL79" s="409">
        <v>3300.74262</v>
      </c>
      <c r="AM79" s="502">
        <v>236.31125211505923</v>
      </c>
      <c r="AN79" s="176" t="s">
        <v>1042</v>
      </c>
      <c r="AO79" s="235" t="s">
        <v>664</v>
      </c>
      <c r="AP79" s="294" t="s">
        <v>59</v>
      </c>
      <c r="AQ79" s="174" t="s">
        <v>751</v>
      </c>
      <c r="AR79" s="294" t="s">
        <v>752</v>
      </c>
      <c r="AS79" s="294" t="s">
        <v>753</v>
      </c>
      <c r="AT79" s="170" t="s">
        <v>754</v>
      </c>
    </row>
    <row r="80" spans="1:46" ht="124.5" customHeight="1">
      <c r="A80" s="29" t="s">
        <v>233</v>
      </c>
      <c r="B80" s="890"/>
      <c r="C80" s="33" t="s">
        <v>235</v>
      </c>
      <c r="D80" s="889">
        <v>2.8571428571428598E-2</v>
      </c>
      <c r="E80" s="47" t="s">
        <v>288</v>
      </c>
      <c r="F80" s="75" t="s">
        <v>289</v>
      </c>
      <c r="G80" s="47" t="s">
        <v>276</v>
      </c>
      <c r="H80" s="87">
        <v>0.28299999999999997</v>
      </c>
      <c r="I80" s="32">
        <v>2017</v>
      </c>
      <c r="J80" s="47">
        <v>2020</v>
      </c>
      <c r="K80" s="47">
        <v>2030</v>
      </c>
      <c r="L80" s="183">
        <v>0.52300000000000002</v>
      </c>
      <c r="M80" s="328">
        <v>0.32300000000000001</v>
      </c>
      <c r="N80" s="410">
        <v>0.18</v>
      </c>
      <c r="O80" s="411">
        <v>2019</v>
      </c>
      <c r="P80" s="412" t="s">
        <v>1019</v>
      </c>
      <c r="Q80" s="411" t="s">
        <v>1020</v>
      </c>
      <c r="R80" s="336" t="s">
        <v>545</v>
      </c>
      <c r="S80" s="205">
        <v>1.4285714285714299E-2</v>
      </c>
      <c r="T80" s="103" t="s">
        <v>546</v>
      </c>
      <c r="U80" s="235" t="s">
        <v>547</v>
      </c>
      <c r="V80" s="293" t="s">
        <v>107</v>
      </c>
      <c r="W80" s="147" t="s">
        <v>528</v>
      </c>
      <c r="X80" s="38" t="s">
        <v>151</v>
      </c>
      <c r="Y80" s="294">
        <v>442</v>
      </c>
      <c r="Z80" s="294">
        <v>2018</v>
      </c>
      <c r="AA80" s="224">
        <v>2019</v>
      </c>
      <c r="AB80" s="224">
        <v>2030</v>
      </c>
      <c r="AC80" s="775">
        <v>4800</v>
      </c>
      <c r="AD80" s="776">
        <v>400</v>
      </c>
      <c r="AE80" s="781">
        <v>1.06</v>
      </c>
      <c r="AF80" s="367" t="s">
        <v>1172</v>
      </c>
      <c r="AG80" s="398">
        <v>426</v>
      </c>
      <c r="AH80" s="495" t="s">
        <v>978</v>
      </c>
      <c r="AI80" s="496" t="s">
        <v>1043</v>
      </c>
      <c r="AJ80" s="424" t="s">
        <v>1044</v>
      </c>
      <c r="AK80" s="395">
        <v>1664</v>
      </c>
      <c r="AL80" s="395">
        <v>5500</v>
      </c>
      <c r="AM80" s="501">
        <v>5664</v>
      </c>
      <c r="AN80" s="735" t="s">
        <v>1045</v>
      </c>
      <c r="AO80" s="235" t="s">
        <v>664</v>
      </c>
      <c r="AP80" s="202" t="s">
        <v>750</v>
      </c>
      <c r="AQ80" s="202" t="s">
        <v>755</v>
      </c>
      <c r="AR80" s="202" t="s">
        <v>823</v>
      </c>
      <c r="AS80" s="60" t="s">
        <v>824</v>
      </c>
      <c r="AT80" s="264" t="s">
        <v>825</v>
      </c>
    </row>
    <row r="81" spans="1:46" ht="120" customHeight="1">
      <c r="A81" s="29" t="s">
        <v>233</v>
      </c>
      <c r="B81" s="890"/>
      <c r="C81" s="33" t="s">
        <v>235</v>
      </c>
      <c r="D81" s="891"/>
      <c r="E81" s="47" t="s">
        <v>288</v>
      </c>
      <c r="F81" s="75" t="s">
        <v>289</v>
      </c>
      <c r="G81" s="47" t="s">
        <v>276</v>
      </c>
      <c r="H81" s="87">
        <v>0.28299999999999997</v>
      </c>
      <c r="I81" s="32">
        <v>2017</v>
      </c>
      <c r="J81" s="47">
        <v>2020</v>
      </c>
      <c r="K81" s="47">
        <v>2030</v>
      </c>
      <c r="L81" s="183">
        <v>0.52300000000000002</v>
      </c>
      <c r="M81" s="328">
        <v>0.32300000000000001</v>
      </c>
      <c r="N81" s="410">
        <v>0.18</v>
      </c>
      <c r="O81" s="411"/>
      <c r="P81" s="412" t="s">
        <v>1019</v>
      </c>
      <c r="Q81" s="411"/>
      <c r="R81" s="336" t="s">
        <v>548</v>
      </c>
      <c r="S81" s="205">
        <v>1.4285714285714299E-2</v>
      </c>
      <c r="T81" s="210" t="s">
        <v>549</v>
      </c>
      <c r="U81" s="197" t="s">
        <v>550</v>
      </c>
      <c r="V81" s="211" t="s">
        <v>551</v>
      </c>
      <c r="W81" s="197" t="s">
        <v>449</v>
      </c>
      <c r="X81" s="212" t="s">
        <v>370</v>
      </c>
      <c r="Y81" s="239">
        <v>10</v>
      </c>
      <c r="Z81" s="240">
        <v>2019</v>
      </c>
      <c r="AA81" s="224">
        <v>2019</v>
      </c>
      <c r="AB81" s="224">
        <v>2030</v>
      </c>
      <c r="AC81" s="203">
        <v>12</v>
      </c>
      <c r="AD81" s="344">
        <v>1</v>
      </c>
      <c r="AE81" s="783">
        <v>1</v>
      </c>
      <c r="AF81" s="677" t="s">
        <v>1172</v>
      </c>
      <c r="AG81" s="624">
        <v>1</v>
      </c>
      <c r="AH81" s="625">
        <v>44196</v>
      </c>
      <c r="AI81" s="626" t="s">
        <v>1119</v>
      </c>
      <c r="AJ81" s="627" t="s">
        <v>1120</v>
      </c>
      <c r="AK81" s="628">
        <v>10</v>
      </c>
      <c r="AL81" s="628">
        <v>10</v>
      </c>
      <c r="AM81" s="629">
        <v>2000000</v>
      </c>
      <c r="AN81" s="736" t="s">
        <v>1121</v>
      </c>
      <c r="AO81" s="51" t="s">
        <v>31</v>
      </c>
      <c r="AP81" s="404" t="s">
        <v>763</v>
      </c>
      <c r="AQ81" s="51" t="s">
        <v>1122</v>
      </c>
      <c r="AR81" s="51" t="s">
        <v>1123</v>
      </c>
      <c r="AS81" s="51"/>
      <c r="AT81" s="760" t="s">
        <v>1124</v>
      </c>
    </row>
    <row r="82" spans="1:46" ht="135" customHeight="1">
      <c r="A82" s="29" t="s">
        <v>233</v>
      </c>
      <c r="B82" s="890"/>
      <c r="C82" s="33" t="s">
        <v>236</v>
      </c>
      <c r="D82" s="76">
        <v>2.8571428571428598E-2</v>
      </c>
      <c r="E82" s="47" t="s">
        <v>290</v>
      </c>
      <c r="F82" s="47" t="s">
        <v>291</v>
      </c>
      <c r="G82" s="47" t="s">
        <v>292</v>
      </c>
      <c r="H82" s="784">
        <v>5</v>
      </c>
      <c r="I82" s="32">
        <v>2017</v>
      </c>
      <c r="J82" s="47">
        <v>2020</v>
      </c>
      <c r="K82" s="47">
        <v>2030</v>
      </c>
      <c r="L82" s="90">
        <v>7</v>
      </c>
      <c r="M82" s="785">
        <v>5</v>
      </c>
      <c r="N82" s="163">
        <v>1.2</v>
      </c>
      <c r="O82" s="411">
        <v>2019</v>
      </c>
      <c r="P82" s="412" t="s">
        <v>1019</v>
      </c>
      <c r="Q82" s="411" t="s">
        <v>1020</v>
      </c>
      <c r="R82" s="336" t="s">
        <v>552</v>
      </c>
      <c r="S82" s="146">
        <v>2.8571428571428598E-2</v>
      </c>
      <c r="T82" s="148" t="s">
        <v>553</v>
      </c>
      <c r="U82" s="148" t="s">
        <v>554</v>
      </c>
      <c r="V82" s="293" t="s">
        <v>107</v>
      </c>
      <c r="W82" s="147" t="s">
        <v>528</v>
      </c>
      <c r="X82" s="38" t="s">
        <v>151</v>
      </c>
      <c r="Y82" s="149">
        <v>18</v>
      </c>
      <c r="Z82" s="149">
        <v>2018</v>
      </c>
      <c r="AA82" s="224">
        <v>2019</v>
      </c>
      <c r="AB82" s="224">
        <v>2030</v>
      </c>
      <c r="AC82" s="775">
        <v>288</v>
      </c>
      <c r="AD82" s="776">
        <v>24</v>
      </c>
      <c r="AE82" s="781">
        <v>7.66</v>
      </c>
      <c r="AF82" s="367" t="s">
        <v>1172</v>
      </c>
      <c r="AG82" s="163">
        <v>184</v>
      </c>
      <c r="AH82" s="495" t="s">
        <v>978</v>
      </c>
      <c r="AI82" s="497" t="s">
        <v>1046</v>
      </c>
      <c r="AJ82" s="496" t="s">
        <v>1047</v>
      </c>
      <c r="AK82" s="395">
        <v>492</v>
      </c>
      <c r="AL82" s="503">
        <v>7.07</v>
      </c>
      <c r="AM82" s="501">
        <v>44.8</v>
      </c>
      <c r="AN82" s="176" t="s">
        <v>1048</v>
      </c>
      <c r="AO82" s="235" t="s">
        <v>664</v>
      </c>
      <c r="AP82" s="202" t="s">
        <v>756</v>
      </c>
      <c r="AQ82" s="202" t="s">
        <v>757</v>
      </c>
      <c r="AR82" s="202" t="s">
        <v>826</v>
      </c>
      <c r="AS82" s="60" t="s">
        <v>827</v>
      </c>
      <c r="AT82" s="264" t="s">
        <v>828</v>
      </c>
    </row>
    <row r="83" spans="1:46" ht="191.25" customHeight="1">
      <c r="A83" s="29" t="s">
        <v>233</v>
      </c>
      <c r="B83" s="890"/>
      <c r="C83" s="29" t="s">
        <v>237</v>
      </c>
      <c r="D83" s="76">
        <v>2.8571428571428598E-2</v>
      </c>
      <c r="E83" s="77" t="s">
        <v>293</v>
      </c>
      <c r="F83" s="77" t="s">
        <v>294</v>
      </c>
      <c r="G83" s="77" t="s">
        <v>292</v>
      </c>
      <c r="H83" s="88">
        <v>0.42</v>
      </c>
      <c r="I83" s="32">
        <v>2017</v>
      </c>
      <c r="J83" s="47">
        <v>2020</v>
      </c>
      <c r="K83" s="47">
        <v>2030</v>
      </c>
      <c r="L83" s="184">
        <v>0.83</v>
      </c>
      <c r="M83" s="327">
        <v>0.48</v>
      </c>
      <c r="N83" s="410">
        <v>0.33</v>
      </c>
      <c r="O83" s="411">
        <v>2019</v>
      </c>
      <c r="P83" s="412" t="s">
        <v>1019</v>
      </c>
      <c r="Q83" s="411" t="s">
        <v>1020</v>
      </c>
      <c r="R83" s="772" t="s">
        <v>555</v>
      </c>
      <c r="S83" s="146">
        <v>2.8571428571428598E-2</v>
      </c>
      <c r="T83" s="103" t="s">
        <v>556</v>
      </c>
      <c r="U83" s="198" t="s">
        <v>557</v>
      </c>
      <c r="V83" s="211" t="s">
        <v>107</v>
      </c>
      <c r="W83" s="198" t="s">
        <v>528</v>
      </c>
      <c r="X83" s="38" t="s">
        <v>151</v>
      </c>
      <c r="Y83" s="202">
        <v>4691</v>
      </c>
      <c r="Z83" s="202">
        <v>2018</v>
      </c>
      <c r="AA83" s="224">
        <v>2019</v>
      </c>
      <c r="AB83" s="224">
        <v>2030</v>
      </c>
      <c r="AC83" s="202">
        <v>63506</v>
      </c>
      <c r="AD83" s="204">
        <v>4004</v>
      </c>
      <c r="AE83" s="347">
        <v>32.119999999999997</v>
      </c>
      <c r="AF83" s="204" t="s">
        <v>1172</v>
      </c>
      <c r="AG83" s="396">
        <f>43365+33282+51962</f>
        <v>128609</v>
      </c>
      <c r="AH83" s="495" t="s">
        <v>978</v>
      </c>
      <c r="AI83" s="498" t="s">
        <v>1049</v>
      </c>
      <c r="AJ83" s="498" t="s">
        <v>962</v>
      </c>
      <c r="AK83" s="393">
        <v>1063</v>
      </c>
      <c r="AL83" s="504">
        <f>362+499</f>
        <v>861</v>
      </c>
      <c r="AM83" s="504">
        <f>362+499</f>
        <v>861</v>
      </c>
      <c r="AN83" s="737" t="s">
        <v>963</v>
      </c>
      <c r="AO83" s="235" t="s">
        <v>664</v>
      </c>
      <c r="AP83" s="198" t="s">
        <v>758</v>
      </c>
      <c r="AQ83" s="198" t="s">
        <v>759</v>
      </c>
      <c r="AR83" s="198" t="s">
        <v>829</v>
      </c>
      <c r="AS83" s="198">
        <v>6605400</v>
      </c>
      <c r="AT83" s="170" t="s">
        <v>830</v>
      </c>
    </row>
    <row r="84" spans="1:46" ht="191.25" customHeight="1">
      <c r="A84" s="29" t="s">
        <v>233</v>
      </c>
      <c r="B84" s="890"/>
      <c r="C84" s="48" t="s">
        <v>238</v>
      </c>
      <c r="D84" s="76">
        <v>2.8571428571428598E-2</v>
      </c>
      <c r="E84" s="77" t="s">
        <v>295</v>
      </c>
      <c r="F84" s="77" t="s">
        <v>296</v>
      </c>
      <c r="G84" s="77" t="s">
        <v>292</v>
      </c>
      <c r="H84" s="89">
        <v>0.51</v>
      </c>
      <c r="I84" s="32">
        <v>2017</v>
      </c>
      <c r="J84" s="47">
        <v>2020</v>
      </c>
      <c r="K84" s="47">
        <v>2030</v>
      </c>
      <c r="L84" s="185">
        <v>0.64</v>
      </c>
      <c r="M84" s="327">
        <v>0.52</v>
      </c>
      <c r="N84" s="410">
        <v>0.4</v>
      </c>
      <c r="O84" s="411">
        <v>2019</v>
      </c>
      <c r="P84" s="412" t="s">
        <v>1019</v>
      </c>
      <c r="Q84" s="411" t="s">
        <v>1020</v>
      </c>
      <c r="R84" s="336" t="s">
        <v>558</v>
      </c>
      <c r="S84" s="146">
        <v>2.8571428571428598E-2</v>
      </c>
      <c r="T84" s="198" t="s">
        <v>559</v>
      </c>
      <c r="U84" s="198" t="s">
        <v>560</v>
      </c>
      <c r="V84" s="211" t="s">
        <v>107</v>
      </c>
      <c r="W84" s="198" t="s">
        <v>528</v>
      </c>
      <c r="X84" s="38" t="s">
        <v>151</v>
      </c>
      <c r="Y84" s="202">
        <v>3803</v>
      </c>
      <c r="Z84" s="202">
        <v>2018</v>
      </c>
      <c r="AA84" s="224">
        <v>2019</v>
      </c>
      <c r="AB84" s="224">
        <v>2030</v>
      </c>
      <c r="AC84" s="202">
        <v>54545</v>
      </c>
      <c r="AD84" s="204">
        <v>4487</v>
      </c>
      <c r="AE84" s="347">
        <v>0.75</v>
      </c>
      <c r="AF84" s="204" t="s">
        <v>1172</v>
      </c>
      <c r="AG84" s="396">
        <f>1466+751+591+308+256</f>
        <v>3372</v>
      </c>
      <c r="AH84" s="495" t="s">
        <v>978</v>
      </c>
      <c r="AI84" s="499" t="s">
        <v>1050</v>
      </c>
      <c r="AJ84" s="498" t="s">
        <v>964</v>
      </c>
      <c r="AK84" s="393">
        <v>6803</v>
      </c>
      <c r="AL84" s="505">
        <v>5972</v>
      </c>
      <c r="AM84" s="504">
        <v>3170</v>
      </c>
      <c r="AN84" s="737" t="s">
        <v>1051</v>
      </c>
      <c r="AO84" s="235" t="s">
        <v>664</v>
      </c>
      <c r="AP84" s="198" t="s">
        <v>758</v>
      </c>
      <c r="AQ84" s="198" t="s">
        <v>759</v>
      </c>
      <c r="AR84" s="198" t="s">
        <v>829</v>
      </c>
      <c r="AS84" s="198">
        <v>6605400</v>
      </c>
      <c r="AT84" s="170" t="s">
        <v>831</v>
      </c>
    </row>
    <row r="85" spans="1:46" ht="279" customHeight="1">
      <c r="A85" s="196" t="s">
        <v>239</v>
      </c>
      <c r="B85" s="910">
        <v>0.14285714285714299</v>
      </c>
      <c r="C85" s="48" t="s">
        <v>162</v>
      </c>
      <c r="D85" s="883">
        <v>1.7857142857142901E-2</v>
      </c>
      <c r="E85" s="30" t="s">
        <v>167</v>
      </c>
      <c r="F85" s="31" t="s">
        <v>168</v>
      </c>
      <c r="G85" s="791" t="s">
        <v>158</v>
      </c>
      <c r="H85" s="791" t="s">
        <v>169</v>
      </c>
      <c r="I85" s="226">
        <v>2018</v>
      </c>
      <c r="J85" s="791">
        <v>2020</v>
      </c>
      <c r="K85" s="791">
        <v>2030</v>
      </c>
      <c r="L85" s="792" t="s">
        <v>170</v>
      </c>
      <c r="M85" s="793" t="s">
        <v>169</v>
      </c>
      <c r="N85" s="786"/>
      <c r="O85" s="488">
        <v>44196</v>
      </c>
      <c r="P85" s="578" t="s">
        <v>999</v>
      </c>
      <c r="Q85" s="578" t="s">
        <v>1000</v>
      </c>
      <c r="R85" s="336" t="s">
        <v>206</v>
      </c>
      <c r="S85" s="158">
        <v>4.4642857142857097E-3</v>
      </c>
      <c r="T85" s="202" t="s">
        <v>207</v>
      </c>
      <c r="U85" s="202" t="s">
        <v>208</v>
      </c>
      <c r="V85" s="204" t="s">
        <v>107</v>
      </c>
      <c r="W85" s="202" t="s">
        <v>97</v>
      </c>
      <c r="X85" s="38" t="s">
        <v>151</v>
      </c>
      <c r="Y85" s="295" t="s">
        <v>209</v>
      </c>
      <c r="Z85" s="202">
        <v>2018</v>
      </c>
      <c r="AA85" s="296">
        <v>2020</v>
      </c>
      <c r="AB85" s="296">
        <v>2030</v>
      </c>
      <c r="AC85" s="297">
        <v>6050</v>
      </c>
      <c r="AD85" s="204">
        <v>400</v>
      </c>
      <c r="AE85" s="347">
        <v>1.3</v>
      </c>
      <c r="AF85" s="204" t="s">
        <v>1172</v>
      </c>
      <c r="AG85" s="487">
        <v>522</v>
      </c>
      <c r="AH85" s="488">
        <v>44196</v>
      </c>
      <c r="AI85" s="394" t="s">
        <v>1001</v>
      </c>
      <c r="AJ85" s="394" t="s">
        <v>1002</v>
      </c>
      <c r="AK85" s="532">
        <v>400</v>
      </c>
      <c r="AL85" s="531">
        <v>400</v>
      </c>
      <c r="AM85" s="531">
        <v>0</v>
      </c>
      <c r="AN85" s="733" t="s">
        <v>1067</v>
      </c>
      <c r="AO85" s="203" t="s">
        <v>210</v>
      </c>
      <c r="AP85" s="36" t="s">
        <v>211</v>
      </c>
      <c r="AQ85" s="203" t="s">
        <v>212</v>
      </c>
      <c r="AR85" s="199" t="s">
        <v>213</v>
      </c>
      <c r="AS85" s="761" t="s">
        <v>149</v>
      </c>
      <c r="AT85" s="170" t="s">
        <v>215</v>
      </c>
    </row>
    <row r="86" spans="1:46" ht="180.75" customHeight="1">
      <c r="A86" s="29" t="s">
        <v>239</v>
      </c>
      <c r="B86" s="911"/>
      <c r="C86" s="33" t="s">
        <v>162</v>
      </c>
      <c r="D86" s="884"/>
      <c r="E86" s="30" t="s">
        <v>167</v>
      </c>
      <c r="F86" s="31" t="s">
        <v>297</v>
      </c>
      <c r="G86" s="791" t="s">
        <v>158</v>
      </c>
      <c r="H86" s="791" t="s">
        <v>169</v>
      </c>
      <c r="I86" s="226">
        <v>2018</v>
      </c>
      <c r="J86" s="791">
        <v>2020</v>
      </c>
      <c r="K86" s="791">
        <v>2030</v>
      </c>
      <c r="L86" s="792" t="s">
        <v>170</v>
      </c>
      <c r="M86" s="793" t="s">
        <v>346</v>
      </c>
      <c r="N86" s="836"/>
      <c r="O86" s="613"/>
      <c r="P86" s="614"/>
      <c r="Q86" s="614"/>
      <c r="R86" s="336" t="s">
        <v>561</v>
      </c>
      <c r="S86" s="158">
        <v>4.4642857142857097E-3</v>
      </c>
      <c r="T86" s="103" t="s">
        <v>562</v>
      </c>
      <c r="U86" s="821" t="s">
        <v>563</v>
      </c>
      <c r="V86" s="821" t="s">
        <v>107</v>
      </c>
      <c r="W86" s="152" t="s">
        <v>99</v>
      </c>
      <c r="X86" s="38" t="s">
        <v>151</v>
      </c>
      <c r="Y86" s="298">
        <v>1580</v>
      </c>
      <c r="Z86" s="299">
        <v>2018</v>
      </c>
      <c r="AA86" s="296">
        <v>2020</v>
      </c>
      <c r="AB86" s="296">
        <v>2030</v>
      </c>
      <c r="AC86" s="803">
        <v>2586</v>
      </c>
      <c r="AD86" s="301">
        <v>2325</v>
      </c>
      <c r="AE86" s="840">
        <v>0.22</v>
      </c>
      <c r="AF86" s="301" t="s">
        <v>1169</v>
      </c>
      <c r="AG86" s="809">
        <v>522</v>
      </c>
      <c r="AH86" s="488">
        <v>44196</v>
      </c>
      <c r="AI86" s="394" t="s">
        <v>1001</v>
      </c>
      <c r="AJ86" s="394" t="s">
        <v>1002</v>
      </c>
      <c r="AK86" s="532">
        <v>400</v>
      </c>
      <c r="AL86" s="531">
        <v>400</v>
      </c>
      <c r="AM86" s="531">
        <v>0</v>
      </c>
      <c r="AN86" s="733" t="s">
        <v>1067</v>
      </c>
      <c r="AO86" s="203" t="s">
        <v>210</v>
      </c>
      <c r="AP86" s="36" t="s">
        <v>211</v>
      </c>
      <c r="AQ86" s="203" t="s">
        <v>212</v>
      </c>
      <c r="AR86" s="199" t="s">
        <v>213</v>
      </c>
      <c r="AS86" s="761" t="s">
        <v>149</v>
      </c>
      <c r="AT86" s="170" t="s">
        <v>215</v>
      </c>
    </row>
    <row r="87" spans="1:46" ht="138.75" customHeight="1">
      <c r="A87" s="29" t="s">
        <v>239</v>
      </c>
      <c r="B87" s="911"/>
      <c r="C87" s="33" t="s">
        <v>162</v>
      </c>
      <c r="D87" s="884"/>
      <c r="E87" s="30" t="s">
        <v>167</v>
      </c>
      <c r="F87" s="31" t="s">
        <v>297</v>
      </c>
      <c r="G87" s="791" t="s">
        <v>158</v>
      </c>
      <c r="H87" s="791" t="s">
        <v>169</v>
      </c>
      <c r="I87" s="791">
        <v>2018</v>
      </c>
      <c r="J87" s="791">
        <v>2020</v>
      </c>
      <c r="K87" s="791">
        <v>2030</v>
      </c>
      <c r="L87" s="792" t="s">
        <v>170</v>
      </c>
      <c r="M87" s="793" t="s">
        <v>347</v>
      </c>
      <c r="N87" s="836"/>
      <c r="O87" s="613"/>
      <c r="P87" s="614"/>
      <c r="Q87" s="614"/>
      <c r="R87" s="336" t="s">
        <v>564</v>
      </c>
      <c r="S87" s="158">
        <v>4.4642857142857097E-3</v>
      </c>
      <c r="T87" s="153" t="s">
        <v>565</v>
      </c>
      <c r="U87" s="823" t="s">
        <v>566</v>
      </c>
      <c r="V87" s="821" t="s">
        <v>107</v>
      </c>
      <c r="W87" s="152" t="s">
        <v>98</v>
      </c>
      <c r="X87" s="38" t="s">
        <v>151</v>
      </c>
      <c r="Y87" s="302">
        <v>0.25039749986293108</v>
      </c>
      <c r="Z87" s="299">
        <v>2018</v>
      </c>
      <c r="AA87" s="296">
        <v>2020</v>
      </c>
      <c r="AB87" s="296">
        <v>2030</v>
      </c>
      <c r="AC87" s="804">
        <v>0.25039749986293108</v>
      </c>
      <c r="AD87" s="819">
        <v>0.25039749986293108</v>
      </c>
      <c r="AE87" s="707" t="s">
        <v>1201</v>
      </c>
      <c r="AF87" s="819" t="s">
        <v>1173</v>
      </c>
      <c r="AG87" s="826">
        <v>483</v>
      </c>
      <c r="AH87" s="630">
        <v>44196</v>
      </c>
      <c r="AI87" s="631" t="s">
        <v>1125</v>
      </c>
      <c r="AJ87" s="632" t="s">
        <v>1126</v>
      </c>
      <c r="AK87" s="633">
        <v>2806</v>
      </c>
      <c r="AL87" s="633">
        <v>394.51</v>
      </c>
      <c r="AM87" s="633">
        <v>306.51</v>
      </c>
      <c r="AN87" s="738" t="s">
        <v>1127</v>
      </c>
      <c r="AO87" s="75" t="s">
        <v>760</v>
      </c>
      <c r="AP87" s="197" t="s">
        <v>761</v>
      </c>
      <c r="AQ87" s="200" t="s">
        <v>762</v>
      </c>
      <c r="AR87" s="200" t="s">
        <v>1128</v>
      </c>
      <c r="AS87" s="200">
        <v>3779595</v>
      </c>
      <c r="AT87" s="760" t="s">
        <v>1129</v>
      </c>
    </row>
    <row r="88" spans="1:46" ht="96.95" customHeight="1">
      <c r="A88" s="29" t="s">
        <v>239</v>
      </c>
      <c r="B88" s="911"/>
      <c r="C88" s="33" t="s">
        <v>162</v>
      </c>
      <c r="D88" s="885"/>
      <c r="E88" s="30" t="s">
        <v>167</v>
      </c>
      <c r="F88" s="31" t="s">
        <v>297</v>
      </c>
      <c r="G88" s="791" t="s">
        <v>158</v>
      </c>
      <c r="H88" s="791" t="s">
        <v>169</v>
      </c>
      <c r="I88" s="792">
        <v>2018</v>
      </c>
      <c r="J88" s="792">
        <v>2020</v>
      </c>
      <c r="K88" s="792">
        <v>2030</v>
      </c>
      <c r="L88" s="792" t="s">
        <v>170</v>
      </c>
      <c r="M88" s="793" t="s">
        <v>348</v>
      </c>
      <c r="N88" s="836"/>
      <c r="O88" s="613"/>
      <c r="P88" s="614"/>
      <c r="Q88" s="614"/>
      <c r="R88" s="336" t="s">
        <v>567</v>
      </c>
      <c r="S88" s="158">
        <v>4.4642857142857097E-3</v>
      </c>
      <c r="T88" s="213" t="s">
        <v>568</v>
      </c>
      <c r="U88" s="824" t="s">
        <v>569</v>
      </c>
      <c r="V88" s="825" t="s">
        <v>570</v>
      </c>
      <c r="W88" s="207" t="s">
        <v>385</v>
      </c>
      <c r="X88" s="201" t="s">
        <v>198</v>
      </c>
      <c r="Y88" s="303">
        <v>20</v>
      </c>
      <c r="Z88" s="304">
        <v>2018</v>
      </c>
      <c r="AA88" s="224">
        <v>2019</v>
      </c>
      <c r="AB88" s="224">
        <v>2030</v>
      </c>
      <c r="AC88" s="370">
        <v>1</v>
      </c>
      <c r="AD88" s="305">
        <v>1</v>
      </c>
      <c r="AE88" s="305">
        <v>0.25</v>
      </c>
      <c r="AF88" s="217" t="s">
        <v>1169</v>
      </c>
      <c r="AG88" s="810">
        <v>0.25</v>
      </c>
      <c r="AH88" s="630">
        <v>44196</v>
      </c>
      <c r="AI88" s="635" t="s">
        <v>1130</v>
      </c>
      <c r="AJ88" s="635" t="s">
        <v>1131</v>
      </c>
      <c r="AK88" s="636">
        <v>1243</v>
      </c>
      <c r="AL88" s="637">
        <v>83.52</v>
      </c>
      <c r="AM88" s="637">
        <v>78.3</v>
      </c>
      <c r="AN88" s="739" t="s">
        <v>1132</v>
      </c>
      <c r="AO88" s="75" t="s">
        <v>760</v>
      </c>
      <c r="AP88" s="197" t="s">
        <v>761</v>
      </c>
      <c r="AQ88" s="200" t="s">
        <v>1133</v>
      </c>
      <c r="AR88" s="200" t="s">
        <v>1134</v>
      </c>
      <c r="AS88" s="200">
        <v>3779595</v>
      </c>
      <c r="AT88" s="760" t="s">
        <v>1135</v>
      </c>
    </row>
    <row r="89" spans="1:46" ht="115.5" customHeight="1">
      <c r="A89" s="196" t="s">
        <v>239</v>
      </c>
      <c r="B89" s="911"/>
      <c r="C89" s="200" t="s">
        <v>240</v>
      </c>
      <c r="D89" s="883">
        <v>1.7857142857142901E-2</v>
      </c>
      <c r="E89" s="200" t="s">
        <v>298</v>
      </c>
      <c r="F89" s="200" t="s">
        <v>299</v>
      </c>
      <c r="G89" s="796" t="s">
        <v>100</v>
      </c>
      <c r="H89" s="796">
        <v>1095.1102432674313</v>
      </c>
      <c r="I89" s="796">
        <v>2018</v>
      </c>
      <c r="J89" s="792">
        <v>2020</v>
      </c>
      <c r="K89" s="792">
        <v>2030</v>
      </c>
      <c r="L89" s="827">
        <v>931</v>
      </c>
      <c r="M89" s="796">
        <v>1078.6835896184198</v>
      </c>
      <c r="N89" s="787"/>
      <c r="O89" s="576"/>
      <c r="P89" s="576"/>
      <c r="Q89" s="576"/>
      <c r="R89" s="336" t="s">
        <v>571</v>
      </c>
      <c r="S89" s="158">
        <v>5.9523809523809503E-3</v>
      </c>
      <c r="T89" s="213" t="s">
        <v>572</v>
      </c>
      <c r="U89" s="822" t="s">
        <v>573</v>
      </c>
      <c r="V89" s="851" t="s">
        <v>574</v>
      </c>
      <c r="W89" s="852" t="s">
        <v>98</v>
      </c>
      <c r="X89" s="823" t="s">
        <v>151</v>
      </c>
      <c r="Y89" s="853">
        <v>1</v>
      </c>
      <c r="Z89" s="306">
        <v>2018</v>
      </c>
      <c r="AA89" s="854">
        <v>2020</v>
      </c>
      <c r="AB89" s="854">
        <v>2030</v>
      </c>
      <c r="AC89" s="855">
        <v>1</v>
      </c>
      <c r="AD89" s="856">
        <v>1</v>
      </c>
      <c r="AE89" s="819">
        <v>1</v>
      </c>
      <c r="AF89" s="819" t="s">
        <v>1172</v>
      </c>
      <c r="AG89" s="811">
        <v>1</v>
      </c>
      <c r="AH89" s="625">
        <v>44196</v>
      </c>
      <c r="AI89" s="626" t="s">
        <v>1136</v>
      </c>
      <c r="AJ89" s="627" t="s">
        <v>1137</v>
      </c>
      <c r="AK89" s="638">
        <v>153.23519200000001</v>
      </c>
      <c r="AL89" s="638"/>
      <c r="AM89" s="629">
        <v>106133253.93000001</v>
      </c>
      <c r="AN89" s="740" t="s">
        <v>1138</v>
      </c>
      <c r="AO89" s="769" t="s">
        <v>31</v>
      </c>
      <c r="AP89" s="769" t="s">
        <v>763</v>
      </c>
      <c r="AQ89" s="404" t="s">
        <v>764</v>
      </c>
      <c r="AR89" s="200" t="s">
        <v>1139</v>
      </c>
      <c r="AS89" s="200"/>
      <c r="AT89" s="264" t="s">
        <v>1140</v>
      </c>
    </row>
    <row r="90" spans="1:46" ht="108.75" customHeight="1">
      <c r="A90" s="196" t="s">
        <v>239</v>
      </c>
      <c r="B90" s="911"/>
      <c r="C90" s="200" t="s">
        <v>240</v>
      </c>
      <c r="D90" s="884"/>
      <c r="E90" s="200" t="s">
        <v>298</v>
      </c>
      <c r="F90" s="200" t="s">
        <v>299</v>
      </c>
      <c r="G90" s="796" t="s">
        <v>100</v>
      </c>
      <c r="H90" s="796">
        <v>1095.1102432674313</v>
      </c>
      <c r="I90" s="796">
        <v>2018</v>
      </c>
      <c r="J90" s="792">
        <v>2020</v>
      </c>
      <c r="K90" s="792">
        <v>2030</v>
      </c>
      <c r="L90" s="827">
        <v>931</v>
      </c>
      <c r="M90" s="796">
        <v>1078.6835896184198</v>
      </c>
      <c r="N90" s="787"/>
      <c r="O90" s="575"/>
      <c r="P90" s="576"/>
      <c r="Q90" s="576"/>
      <c r="R90" s="336" t="s">
        <v>575</v>
      </c>
      <c r="S90" s="158">
        <v>5.9523809523809503E-3</v>
      </c>
      <c r="T90" s="153" t="s">
        <v>576</v>
      </c>
      <c r="U90" s="154" t="s">
        <v>577</v>
      </c>
      <c r="V90" s="153" t="s">
        <v>578</v>
      </c>
      <c r="W90" s="152" t="s">
        <v>97</v>
      </c>
      <c r="X90" s="152" t="s">
        <v>151</v>
      </c>
      <c r="Y90" s="243">
        <v>715</v>
      </c>
      <c r="Z90" s="880">
        <v>2018</v>
      </c>
      <c r="AA90" s="296">
        <v>2020</v>
      </c>
      <c r="AB90" s="296">
        <v>2030</v>
      </c>
      <c r="AC90" s="301">
        <v>7700</v>
      </c>
      <c r="AD90" s="301">
        <v>700</v>
      </c>
      <c r="AE90" s="707" t="s">
        <v>1201</v>
      </c>
      <c r="AF90" s="301" t="s">
        <v>1173</v>
      </c>
      <c r="AG90" s="828">
        <v>0.47499999999999998</v>
      </c>
      <c r="AH90" s="639">
        <v>44104</v>
      </c>
      <c r="AI90" s="640" t="s">
        <v>1141</v>
      </c>
      <c r="AJ90" s="641" t="s">
        <v>1142</v>
      </c>
      <c r="AK90" s="642">
        <v>1350000000</v>
      </c>
      <c r="AL90" s="643">
        <v>1350000000</v>
      </c>
      <c r="AM90" s="642">
        <v>1034800000</v>
      </c>
      <c r="AN90" s="741" t="s">
        <v>1143</v>
      </c>
      <c r="AO90" s="75" t="s">
        <v>760</v>
      </c>
      <c r="AP90" s="197" t="s">
        <v>761</v>
      </c>
      <c r="AQ90" s="200" t="s">
        <v>1144</v>
      </c>
      <c r="AR90" s="200" t="s">
        <v>1128</v>
      </c>
      <c r="AS90" s="200">
        <v>3779595</v>
      </c>
      <c r="AT90" s="760" t="s">
        <v>1129</v>
      </c>
    </row>
    <row r="91" spans="1:46" ht="95.1" customHeight="1">
      <c r="A91" s="196" t="s">
        <v>239</v>
      </c>
      <c r="B91" s="911"/>
      <c r="C91" s="200" t="s">
        <v>240</v>
      </c>
      <c r="D91" s="885"/>
      <c r="E91" s="200" t="s">
        <v>298</v>
      </c>
      <c r="F91" s="200" t="s">
        <v>299</v>
      </c>
      <c r="G91" s="796" t="s">
        <v>100</v>
      </c>
      <c r="H91" s="796">
        <v>1095.1102432674313</v>
      </c>
      <c r="I91" s="796">
        <v>2018</v>
      </c>
      <c r="J91" s="792">
        <v>2020</v>
      </c>
      <c r="K91" s="792">
        <v>2030</v>
      </c>
      <c r="L91" s="827">
        <v>931</v>
      </c>
      <c r="M91" s="796">
        <v>1078.6835896184198</v>
      </c>
      <c r="N91" s="787"/>
      <c r="O91" s="575"/>
      <c r="P91" s="576"/>
      <c r="Q91" s="576"/>
      <c r="R91" s="336" t="s">
        <v>579</v>
      </c>
      <c r="S91" s="158">
        <v>5.9523809523809503E-3</v>
      </c>
      <c r="T91" s="213" t="s">
        <v>580</v>
      </c>
      <c r="U91" s="154" t="s">
        <v>581</v>
      </c>
      <c r="V91" s="157" t="s">
        <v>578</v>
      </c>
      <c r="W91" s="866" t="s">
        <v>99</v>
      </c>
      <c r="X91" s="867" t="s">
        <v>151</v>
      </c>
      <c r="Y91" s="868">
        <v>0</v>
      </c>
      <c r="Z91" s="868">
        <v>2020</v>
      </c>
      <c r="AA91" s="869">
        <v>2020</v>
      </c>
      <c r="AB91" s="869">
        <v>2030</v>
      </c>
      <c r="AC91" s="870">
        <v>2</v>
      </c>
      <c r="AD91" s="871">
        <v>0</v>
      </c>
      <c r="AE91" s="301" t="s">
        <v>840</v>
      </c>
      <c r="AF91" s="301" t="s">
        <v>840</v>
      </c>
      <c r="AG91" s="655">
        <v>463</v>
      </c>
      <c r="AH91" s="644">
        <v>44196</v>
      </c>
      <c r="AI91" s="634" t="s">
        <v>1145</v>
      </c>
      <c r="AJ91" s="634" t="s">
        <v>1146</v>
      </c>
      <c r="AK91" s="645">
        <v>4635</v>
      </c>
      <c r="AL91" s="645">
        <v>1167982389</v>
      </c>
      <c r="AM91" s="645">
        <v>1065166133</v>
      </c>
      <c r="AN91" s="742" t="s">
        <v>1147</v>
      </c>
      <c r="AO91" s="197" t="s">
        <v>760</v>
      </c>
      <c r="AP91" s="197" t="s">
        <v>761</v>
      </c>
      <c r="AQ91" s="200" t="s">
        <v>765</v>
      </c>
      <c r="AR91" s="200" t="s">
        <v>1148</v>
      </c>
      <c r="AS91" s="200">
        <v>3779595</v>
      </c>
      <c r="AT91" s="760" t="s">
        <v>1149</v>
      </c>
    </row>
    <row r="92" spans="1:46" ht="408.95" customHeight="1">
      <c r="A92" s="29" t="s">
        <v>239</v>
      </c>
      <c r="B92" s="911"/>
      <c r="C92" s="33" t="s">
        <v>241</v>
      </c>
      <c r="D92" s="78">
        <v>1.7857142857142901E-2</v>
      </c>
      <c r="E92" s="30" t="s">
        <v>300</v>
      </c>
      <c r="F92" s="30" t="s">
        <v>301</v>
      </c>
      <c r="G92" s="226" t="s">
        <v>100</v>
      </c>
      <c r="H92" s="794">
        <v>270</v>
      </c>
      <c r="I92" s="796">
        <v>2018</v>
      </c>
      <c r="J92" s="226">
        <v>2020</v>
      </c>
      <c r="K92" s="226">
        <v>2030</v>
      </c>
      <c r="L92" s="795">
        <v>185</v>
      </c>
      <c r="M92" s="793">
        <v>242</v>
      </c>
      <c r="N92" s="788">
        <v>0</v>
      </c>
      <c r="O92" s="400" t="s">
        <v>881</v>
      </c>
      <c r="P92" s="422" t="s">
        <v>856</v>
      </c>
      <c r="Q92" s="420" t="s">
        <v>849</v>
      </c>
      <c r="R92" s="336" t="s">
        <v>582</v>
      </c>
      <c r="S92" s="158">
        <v>1.7857142857142901E-2</v>
      </c>
      <c r="T92" s="307" t="s">
        <v>583</v>
      </c>
      <c r="U92" s="308" t="s">
        <v>584</v>
      </c>
      <c r="V92" s="309" t="s">
        <v>585</v>
      </c>
      <c r="W92" s="198" t="s">
        <v>97</v>
      </c>
      <c r="X92" s="155" t="s">
        <v>151</v>
      </c>
      <c r="Y92" s="829">
        <v>724</v>
      </c>
      <c r="Z92" s="829">
        <v>2019</v>
      </c>
      <c r="AA92" s="296">
        <v>2020</v>
      </c>
      <c r="AB92" s="296">
        <v>2030</v>
      </c>
      <c r="AC92" s="274">
        <v>4500</v>
      </c>
      <c r="AD92" s="198">
        <v>0</v>
      </c>
      <c r="AE92" s="198" t="s">
        <v>840</v>
      </c>
      <c r="AF92" s="198" t="s">
        <v>840</v>
      </c>
      <c r="AG92" s="812" t="s">
        <v>149</v>
      </c>
      <c r="AH92" s="646" t="s">
        <v>149</v>
      </c>
      <c r="AI92" s="634" t="s">
        <v>1150</v>
      </c>
      <c r="AJ92" s="646" t="s">
        <v>149</v>
      </c>
      <c r="AK92" s="646" t="s">
        <v>149</v>
      </c>
      <c r="AL92" s="646" t="s">
        <v>149</v>
      </c>
      <c r="AM92" s="646" t="s">
        <v>149</v>
      </c>
      <c r="AN92" s="743" t="s">
        <v>149</v>
      </c>
      <c r="AO92" s="197" t="s">
        <v>760</v>
      </c>
      <c r="AP92" s="197" t="s">
        <v>761</v>
      </c>
      <c r="AQ92" s="200" t="s">
        <v>765</v>
      </c>
      <c r="AR92" s="200" t="s">
        <v>1148</v>
      </c>
      <c r="AS92" s="200">
        <v>3779595</v>
      </c>
      <c r="AT92" s="760" t="s">
        <v>1149</v>
      </c>
    </row>
    <row r="93" spans="1:46" ht="69" customHeight="1">
      <c r="A93" s="196" t="s">
        <v>239</v>
      </c>
      <c r="B93" s="911"/>
      <c r="C93" s="200" t="s">
        <v>242</v>
      </c>
      <c r="D93" s="78">
        <v>1.7857142857142901E-2</v>
      </c>
      <c r="E93" s="75" t="s">
        <v>302</v>
      </c>
      <c r="F93" s="197" t="s">
        <v>303</v>
      </c>
      <c r="G93" s="796" t="s">
        <v>100</v>
      </c>
      <c r="H93" s="796" t="s">
        <v>335</v>
      </c>
      <c r="I93" s="796">
        <v>2018</v>
      </c>
      <c r="J93" s="796">
        <v>2020</v>
      </c>
      <c r="K93" s="796">
        <v>2030</v>
      </c>
      <c r="L93" s="796">
        <v>0.998</v>
      </c>
      <c r="M93" s="793">
        <v>0.99990000000000001</v>
      </c>
      <c r="N93" s="837"/>
      <c r="O93" s="593"/>
      <c r="P93" s="402"/>
      <c r="Q93" s="402"/>
      <c r="R93" s="376" t="s">
        <v>586</v>
      </c>
      <c r="S93" s="377">
        <v>1.7857142857142901E-2</v>
      </c>
      <c r="T93" s="202" t="s">
        <v>587</v>
      </c>
      <c r="U93" s="378" t="s">
        <v>588</v>
      </c>
      <c r="V93" s="379" t="s">
        <v>589</v>
      </c>
      <c r="W93" s="207" t="s">
        <v>194</v>
      </c>
      <c r="X93" s="201" t="s">
        <v>198</v>
      </c>
      <c r="Y93" s="380">
        <v>17</v>
      </c>
      <c r="Z93" s="214">
        <v>2018</v>
      </c>
      <c r="AA93" s="206">
        <v>2019</v>
      </c>
      <c r="AB93" s="206">
        <v>2030</v>
      </c>
      <c r="AC93" s="805">
        <v>1</v>
      </c>
      <c r="AD93" s="375">
        <v>1</v>
      </c>
      <c r="AE93" s="375">
        <v>1</v>
      </c>
      <c r="AF93" s="375" t="s">
        <v>1172</v>
      </c>
      <c r="AG93" s="811">
        <v>1</v>
      </c>
      <c r="AH93" s="625">
        <v>44196</v>
      </c>
      <c r="AI93" s="626" t="s">
        <v>1151</v>
      </c>
      <c r="AJ93" s="647" t="s">
        <v>1137</v>
      </c>
      <c r="AK93" s="638">
        <v>43233.470099999999</v>
      </c>
      <c r="AL93" s="628"/>
      <c r="AM93" s="629">
        <v>105163574.56</v>
      </c>
      <c r="AN93" s="744" t="s">
        <v>1138</v>
      </c>
      <c r="AO93" s="769" t="s">
        <v>31</v>
      </c>
      <c r="AP93" s="769" t="s">
        <v>763</v>
      </c>
      <c r="AQ93" s="404" t="s">
        <v>764</v>
      </c>
      <c r="AR93" s="381" t="s">
        <v>1139</v>
      </c>
      <c r="AS93" s="381"/>
      <c r="AT93" s="382" t="s">
        <v>1140</v>
      </c>
    </row>
    <row r="94" spans="1:46" ht="95.25" customHeight="1">
      <c r="A94" s="196" t="s">
        <v>239</v>
      </c>
      <c r="B94" s="911"/>
      <c r="C94" s="200" t="s">
        <v>243</v>
      </c>
      <c r="D94" s="883">
        <v>1.7857142857142901E-2</v>
      </c>
      <c r="E94" s="90" t="s">
        <v>304</v>
      </c>
      <c r="F94" s="31" t="s">
        <v>305</v>
      </c>
      <c r="G94" s="791" t="s">
        <v>100</v>
      </c>
      <c r="H94" s="797" t="s">
        <v>336</v>
      </c>
      <c r="I94" s="791">
        <v>2018</v>
      </c>
      <c r="J94" s="791">
        <v>2020</v>
      </c>
      <c r="K94" s="791">
        <v>2030</v>
      </c>
      <c r="L94" s="791" t="s">
        <v>341</v>
      </c>
      <c r="M94" s="798" t="s">
        <v>349</v>
      </c>
      <c r="N94" s="837"/>
      <c r="O94" s="593"/>
      <c r="P94" s="402"/>
      <c r="Q94" s="402"/>
      <c r="R94" s="376" t="s">
        <v>590</v>
      </c>
      <c r="S94" s="377">
        <v>8.9285714285714298E-3</v>
      </c>
      <c r="T94" s="156" t="s">
        <v>591</v>
      </c>
      <c r="U94" s="213" t="s">
        <v>569</v>
      </c>
      <c r="V94" s="383" t="s">
        <v>570</v>
      </c>
      <c r="W94" s="207" t="s">
        <v>385</v>
      </c>
      <c r="X94" s="201" t="s">
        <v>198</v>
      </c>
      <c r="Y94" s="384">
        <v>17</v>
      </c>
      <c r="Z94" s="385">
        <v>2018</v>
      </c>
      <c r="AA94" s="206">
        <v>2019</v>
      </c>
      <c r="AB94" s="206">
        <v>2030</v>
      </c>
      <c r="AC94" s="806">
        <v>1</v>
      </c>
      <c r="AD94" s="386">
        <v>1</v>
      </c>
      <c r="AE94" s="386">
        <v>1</v>
      </c>
      <c r="AF94" s="386" t="s">
        <v>1172</v>
      </c>
      <c r="AG94" s="811">
        <v>1</v>
      </c>
      <c r="AH94" s="625">
        <v>44196</v>
      </c>
      <c r="AI94" s="626" t="s">
        <v>1152</v>
      </c>
      <c r="AJ94" s="647" t="s">
        <v>1137</v>
      </c>
      <c r="AK94" s="638">
        <v>3167</v>
      </c>
      <c r="AL94" s="638"/>
      <c r="AM94" s="629">
        <v>75214061.180000007</v>
      </c>
      <c r="AN94" s="744" t="s">
        <v>1138</v>
      </c>
      <c r="AO94" s="801" t="s">
        <v>31</v>
      </c>
      <c r="AP94" s="801" t="s">
        <v>763</v>
      </c>
      <c r="AQ94" s="648" t="s">
        <v>764</v>
      </c>
      <c r="AR94" s="381" t="s">
        <v>1139</v>
      </c>
      <c r="AS94" s="381"/>
      <c r="AT94" s="382" t="s">
        <v>1140</v>
      </c>
    </row>
    <row r="95" spans="1:46" ht="121.5" customHeight="1">
      <c r="A95" s="196" t="s">
        <v>239</v>
      </c>
      <c r="B95" s="911"/>
      <c r="C95" s="200" t="s">
        <v>243</v>
      </c>
      <c r="D95" s="885"/>
      <c r="E95" s="90" t="s">
        <v>304</v>
      </c>
      <c r="F95" s="31" t="s">
        <v>305</v>
      </c>
      <c r="G95" s="791" t="s">
        <v>100</v>
      </c>
      <c r="H95" s="797" t="s">
        <v>336</v>
      </c>
      <c r="I95" s="791">
        <v>2018</v>
      </c>
      <c r="J95" s="791">
        <v>2020</v>
      </c>
      <c r="K95" s="791">
        <v>2030</v>
      </c>
      <c r="L95" s="791" t="s">
        <v>341</v>
      </c>
      <c r="M95" s="798" t="s">
        <v>349</v>
      </c>
      <c r="N95" s="837"/>
      <c r="O95" s="593"/>
      <c r="P95" s="402"/>
      <c r="Q95" s="402"/>
      <c r="R95" s="376" t="s">
        <v>834</v>
      </c>
      <c r="S95" s="377">
        <v>8.9285714285714298E-3</v>
      </c>
      <c r="T95" s="213" t="s">
        <v>835</v>
      </c>
      <c r="U95" s="213" t="s">
        <v>592</v>
      </c>
      <c r="V95" s="215" t="s">
        <v>593</v>
      </c>
      <c r="W95" s="216" t="s">
        <v>97</v>
      </c>
      <c r="X95" s="201" t="s">
        <v>198</v>
      </c>
      <c r="Y95" s="387" t="s">
        <v>338</v>
      </c>
      <c r="Z95" s="388" t="s">
        <v>338</v>
      </c>
      <c r="AA95" s="389">
        <v>2020</v>
      </c>
      <c r="AB95" s="389">
        <v>2030</v>
      </c>
      <c r="AC95" s="807">
        <v>1</v>
      </c>
      <c r="AD95" s="387">
        <v>0.8</v>
      </c>
      <c r="AE95" s="387">
        <v>0.8</v>
      </c>
      <c r="AF95" s="387" t="s">
        <v>1172</v>
      </c>
      <c r="AG95" s="813">
        <v>0.8</v>
      </c>
      <c r="AH95" s="625">
        <v>44196</v>
      </c>
      <c r="AI95" s="649" t="s">
        <v>1153</v>
      </c>
      <c r="AJ95" s="647" t="s">
        <v>1154</v>
      </c>
      <c r="AK95" s="638">
        <v>16</v>
      </c>
      <c r="AL95" s="638">
        <v>16</v>
      </c>
      <c r="AM95" s="629">
        <v>12500000</v>
      </c>
      <c r="AN95" s="745" t="s">
        <v>1155</v>
      </c>
      <c r="AO95" s="769" t="s">
        <v>31</v>
      </c>
      <c r="AP95" s="769" t="s">
        <v>763</v>
      </c>
      <c r="AQ95" s="404" t="s">
        <v>836</v>
      </c>
      <c r="AR95" s="650" t="s">
        <v>837</v>
      </c>
      <c r="AS95" s="650"/>
      <c r="AT95" s="651" t="s">
        <v>1156</v>
      </c>
    </row>
    <row r="96" spans="1:46" ht="105" customHeight="1">
      <c r="A96" s="29" t="s">
        <v>239</v>
      </c>
      <c r="B96" s="911"/>
      <c r="C96" s="160" t="s">
        <v>244</v>
      </c>
      <c r="D96" s="883">
        <v>1.7857142857142901E-2</v>
      </c>
      <c r="E96" s="30" t="s">
        <v>306</v>
      </c>
      <c r="F96" s="31" t="s">
        <v>307</v>
      </c>
      <c r="G96" s="791" t="s">
        <v>100</v>
      </c>
      <c r="H96" s="799">
        <v>0.89629999999999999</v>
      </c>
      <c r="I96" s="701">
        <v>2017</v>
      </c>
      <c r="J96" s="791">
        <v>2020</v>
      </c>
      <c r="K96" s="791">
        <v>2030</v>
      </c>
      <c r="L96" s="795" t="s">
        <v>342</v>
      </c>
      <c r="M96" s="800" t="s">
        <v>350</v>
      </c>
      <c r="N96" s="789"/>
      <c r="O96" s="614"/>
      <c r="P96" s="614"/>
      <c r="Q96" s="614"/>
      <c r="R96" s="336" t="s">
        <v>594</v>
      </c>
      <c r="S96" s="158">
        <v>4.4642857142857097E-3</v>
      </c>
      <c r="T96" s="213" t="s">
        <v>595</v>
      </c>
      <c r="U96" s="822" t="s">
        <v>596</v>
      </c>
      <c r="V96" s="151" t="s">
        <v>597</v>
      </c>
      <c r="W96" s="152" t="s">
        <v>97</v>
      </c>
      <c r="X96" s="155" t="s">
        <v>151</v>
      </c>
      <c r="Y96" s="310">
        <v>0</v>
      </c>
      <c r="Z96" s="299">
        <v>2019</v>
      </c>
      <c r="AA96" s="296">
        <v>2020</v>
      </c>
      <c r="AB96" s="296">
        <v>2030</v>
      </c>
      <c r="AC96" s="369">
        <v>620</v>
      </c>
      <c r="AD96" s="301">
        <v>40</v>
      </c>
      <c r="AE96" s="838" t="s">
        <v>1203</v>
      </c>
      <c r="AF96" s="301" t="s">
        <v>1173</v>
      </c>
      <c r="AG96" s="814">
        <v>0</v>
      </c>
      <c r="AH96" s="652">
        <v>44196</v>
      </c>
      <c r="AI96" s="653" t="s">
        <v>1157</v>
      </c>
      <c r="AJ96" s="654" t="s">
        <v>149</v>
      </c>
      <c r="AK96" s="633">
        <v>100</v>
      </c>
      <c r="AL96" s="655">
        <v>0</v>
      </c>
      <c r="AM96" s="656">
        <v>0</v>
      </c>
      <c r="AN96" s="746" t="s">
        <v>149</v>
      </c>
      <c r="AO96" s="197" t="s">
        <v>760</v>
      </c>
      <c r="AP96" s="197" t="s">
        <v>761</v>
      </c>
      <c r="AQ96" s="200" t="s">
        <v>768</v>
      </c>
      <c r="AR96" s="200" t="s">
        <v>1158</v>
      </c>
      <c r="AS96" s="200">
        <v>3779597</v>
      </c>
      <c r="AT96" s="760" t="s">
        <v>1159</v>
      </c>
    </row>
    <row r="97" spans="1:46" ht="99">
      <c r="A97" s="29" t="s">
        <v>239</v>
      </c>
      <c r="B97" s="911"/>
      <c r="C97" s="160" t="s">
        <v>244</v>
      </c>
      <c r="D97" s="884"/>
      <c r="E97" s="30" t="s">
        <v>308</v>
      </c>
      <c r="F97" s="31" t="s">
        <v>307</v>
      </c>
      <c r="G97" s="791" t="s">
        <v>100</v>
      </c>
      <c r="H97" s="799">
        <v>0.89629999999999999</v>
      </c>
      <c r="I97" s="701">
        <v>2017</v>
      </c>
      <c r="J97" s="791">
        <v>2020</v>
      </c>
      <c r="K97" s="791">
        <v>2030</v>
      </c>
      <c r="L97" s="795" t="s">
        <v>342</v>
      </c>
      <c r="M97" s="800" t="s">
        <v>350</v>
      </c>
      <c r="N97" s="789"/>
      <c r="O97" s="614"/>
      <c r="P97" s="614"/>
      <c r="Q97" s="614"/>
      <c r="R97" s="337" t="s">
        <v>598</v>
      </c>
      <c r="S97" s="158">
        <v>4.4642857142857097E-3</v>
      </c>
      <c r="T97" s="157" t="s">
        <v>599</v>
      </c>
      <c r="U97" s="151" t="s">
        <v>600</v>
      </c>
      <c r="V97" s="151" t="s">
        <v>597</v>
      </c>
      <c r="W97" s="152" t="s">
        <v>97</v>
      </c>
      <c r="X97" s="155" t="s">
        <v>151</v>
      </c>
      <c r="Y97" s="310">
        <v>0</v>
      </c>
      <c r="Z97" s="299">
        <v>2019</v>
      </c>
      <c r="AA97" s="296">
        <v>2020</v>
      </c>
      <c r="AB97" s="296">
        <v>2030</v>
      </c>
      <c r="AC97" s="369">
        <v>99</v>
      </c>
      <c r="AD97" s="301">
        <v>6</v>
      </c>
      <c r="AE97" s="838" t="s">
        <v>1203</v>
      </c>
      <c r="AF97" s="301" t="s">
        <v>1173</v>
      </c>
      <c r="AG97" s="815">
        <v>0</v>
      </c>
      <c r="AH97" s="657">
        <v>44196</v>
      </c>
      <c r="AI97" s="658" t="s">
        <v>1157</v>
      </c>
      <c r="AJ97" s="659" t="s">
        <v>149</v>
      </c>
      <c r="AK97" s="660">
        <v>48</v>
      </c>
      <c r="AL97" s="661">
        <v>0</v>
      </c>
      <c r="AM97" s="662">
        <v>0</v>
      </c>
      <c r="AN97" s="747" t="s">
        <v>149</v>
      </c>
      <c r="AO97" s="197" t="s">
        <v>760</v>
      </c>
      <c r="AP97" s="197" t="s">
        <v>761</v>
      </c>
      <c r="AQ97" s="200" t="s">
        <v>768</v>
      </c>
      <c r="AR97" s="200" t="s">
        <v>1158</v>
      </c>
      <c r="AS97" s="200">
        <v>3779597</v>
      </c>
      <c r="AT97" s="760" t="s">
        <v>1159</v>
      </c>
    </row>
    <row r="98" spans="1:46" ht="101.1" customHeight="1">
      <c r="A98" s="29" t="s">
        <v>239</v>
      </c>
      <c r="B98" s="911"/>
      <c r="C98" s="160" t="s">
        <v>244</v>
      </c>
      <c r="D98" s="884"/>
      <c r="E98" s="30" t="s">
        <v>308</v>
      </c>
      <c r="F98" s="31" t="s">
        <v>307</v>
      </c>
      <c r="G98" s="791" t="s">
        <v>100</v>
      </c>
      <c r="H98" s="799">
        <v>0.89629999999999999</v>
      </c>
      <c r="I98" s="701">
        <v>2017</v>
      </c>
      <c r="J98" s="791">
        <v>2020</v>
      </c>
      <c r="K98" s="791">
        <v>2030</v>
      </c>
      <c r="L98" s="795" t="s">
        <v>342</v>
      </c>
      <c r="M98" s="800" t="s">
        <v>350</v>
      </c>
      <c r="N98" s="789"/>
      <c r="O98" s="614"/>
      <c r="P98" s="614"/>
      <c r="Q98" s="614"/>
      <c r="R98" s="336" t="s">
        <v>601</v>
      </c>
      <c r="S98" s="158">
        <v>4.4642857142857097E-3</v>
      </c>
      <c r="T98" s="151" t="s">
        <v>602</v>
      </c>
      <c r="U98" s="151" t="s">
        <v>603</v>
      </c>
      <c r="V98" s="151" t="s">
        <v>597</v>
      </c>
      <c r="W98" s="152" t="s">
        <v>97</v>
      </c>
      <c r="X98" s="155" t="s">
        <v>151</v>
      </c>
      <c r="Y98" s="310">
        <v>0</v>
      </c>
      <c r="Z98" s="299">
        <v>2019</v>
      </c>
      <c r="AA98" s="296">
        <v>2020</v>
      </c>
      <c r="AB98" s="296">
        <v>2030</v>
      </c>
      <c r="AC98" s="369">
        <v>396</v>
      </c>
      <c r="AD98" s="301">
        <v>24</v>
      </c>
      <c r="AE98" s="838" t="s">
        <v>1203</v>
      </c>
      <c r="AF98" s="301" t="s">
        <v>1173</v>
      </c>
      <c r="AG98" s="815">
        <v>0</v>
      </c>
      <c r="AH98" s="657">
        <v>44196</v>
      </c>
      <c r="AI98" s="658" t="s">
        <v>1157</v>
      </c>
      <c r="AJ98" s="659" t="s">
        <v>149</v>
      </c>
      <c r="AK98" s="660">
        <v>120</v>
      </c>
      <c r="AL98" s="661">
        <v>0</v>
      </c>
      <c r="AM98" s="662">
        <v>0</v>
      </c>
      <c r="AN98" s="747" t="s">
        <v>149</v>
      </c>
      <c r="AO98" s="197" t="s">
        <v>760</v>
      </c>
      <c r="AP98" s="197" t="s">
        <v>761</v>
      </c>
      <c r="AQ98" s="200" t="s">
        <v>768</v>
      </c>
      <c r="AR98" s="200" t="s">
        <v>1158</v>
      </c>
      <c r="AS98" s="200">
        <v>3779597</v>
      </c>
      <c r="AT98" s="760" t="s">
        <v>1159</v>
      </c>
    </row>
    <row r="99" spans="1:46" ht="113.1" customHeight="1">
      <c r="A99" s="29" t="s">
        <v>239</v>
      </c>
      <c r="B99" s="911"/>
      <c r="C99" s="160" t="s">
        <v>244</v>
      </c>
      <c r="D99" s="885"/>
      <c r="E99" s="30" t="s">
        <v>308</v>
      </c>
      <c r="F99" s="31" t="s">
        <v>307</v>
      </c>
      <c r="G99" s="791" t="s">
        <v>100</v>
      </c>
      <c r="H99" s="799">
        <v>0.89629999999999999</v>
      </c>
      <c r="I99" s="701">
        <v>2017</v>
      </c>
      <c r="J99" s="791">
        <v>2020</v>
      </c>
      <c r="K99" s="791">
        <v>2030</v>
      </c>
      <c r="L99" s="795" t="s">
        <v>342</v>
      </c>
      <c r="M99" s="800" t="s">
        <v>350</v>
      </c>
      <c r="N99" s="789"/>
      <c r="O99" s="614"/>
      <c r="P99" s="614"/>
      <c r="Q99" s="614"/>
      <c r="R99" s="338" t="s">
        <v>604</v>
      </c>
      <c r="S99" s="158">
        <v>4.4642857142857097E-3</v>
      </c>
      <c r="T99" s="202" t="s">
        <v>605</v>
      </c>
      <c r="U99" s="202" t="s">
        <v>606</v>
      </c>
      <c r="V99" s="204" t="s">
        <v>607</v>
      </c>
      <c r="W99" s="217" t="s">
        <v>98</v>
      </c>
      <c r="X99" s="201" t="s">
        <v>198</v>
      </c>
      <c r="Y99" s="245" t="s">
        <v>338</v>
      </c>
      <c r="Z99" s="245" t="s">
        <v>338</v>
      </c>
      <c r="AA99" s="311">
        <v>2019</v>
      </c>
      <c r="AB99" s="311">
        <v>2030</v>
      </c>
      <c r="AC99" s="808">
        <v>1</v>
      </c>
      <c r="AD99" s="820">
        <v>1</v>
      </c>
      <c r="AE99" s="838" t="s">
        <v>1203</v>
      </c>
      <c r="AF99" s="301" t="s">
        <v>1173</v>
      </c>
      <c r="AG99" s="816">
        <v>0</v>
      </c>
      <c r="AH99" s="625">
        <v>44196</v>
      </c>
      <c r="AI99" s="663" t="s">
        <v>1160</v>
      </c>
      <c r="AJ99" s="664"/>
      <c r="AK99" s="638">
        <v>24.866009999999999</v>
      </c>
      <c r="AL99" s="638">
        <v>24.866009999999999</v>
      </c>
      <c r="AM99" s="629">
        <v>0</v>
      </c>
      <c r="AN99" s="736"/>
      <c r="AO99" s="769" t="s">
        <v>31</v>
      </c>
      <c r="AP99" s="769" t="s">
        <v>763</v>
      </c>
      <c r="AQ99" s="404" t="s">
        <v>769</v>
      </c>
      <c r="AR99" s="402" t="s">
        <v>770</v>
      </c>
      <c r="AS99" s="402" t="s">
        <v>771</v>
      </c>
      <c r="AT99" s="264" t="s">
        <v>772</v>
      </c>
    </row>
    <row r="100" spans="1:46" ht="108.95" customHeight="1">
      <c r="A100" s="29" t="s">
        <v>239</v>
      </c>
      <c r="B100" s="911"/>
      <c r="C100" s="160" t="s">
        <v>245</v>
      </c>
      <c r="D100" s="883">
        <v>1.7857142857142901E-2</v>
      </c>
      <c r="E100" s="30" t="s">
        <v>309</v>
      </c>
      <c r="F100" s="31" t="s">
        <v>310</v>
      </c>
      <c r="G100" s="791" t="s">
        <v>99</v>
      </c>
      <c r="H100" s="791">
        <v>0</v>
      </c>
      <c r="I100" s="226">
        <v>2019</v>
      </c>
      <c r="J100" s="791">
        <v>2020</v>
      </c>
      <c r="K100" s="791">
        <v>2030</v>
      </c>
      <c r="L100" s="792">
        <v>0.7</v>
      </c>
      <c r="M100" s="798">
        <v>0.7</v>
      </c>
      <c r="N100" s="790">
        <v>0</v>
      </c>
      <c r="O100" s="414">
        <v>44196</v>
      </c>
      <c r="P100" s="474" t="s">
        <v>952</v>
      </c>
      <c r="Q100" s="413" t="s">
        <v>953</v>
      </c>
      <c r="R100" s="339" t="s">
        <v>608</v>
      </c>
      <c r="S100" s="158">
        <v>5.9523809523809503E-3</v>
      </c>
      <c r="T100" s="195" t="s">
        <v>609</v>
      </c>
      <c r="U100" s="195" t="s">
        <v>610</v>
      </c>
      <c r="V100" s="312" t="s">
        <v>205</v>
      </c>
      <c r="W100" s="195" t="s">
        <v>97</v>
      </c>
      <c r="X100" s="201" t="s">
        <v>198</v>
      </c>
      <c r="Y100" s="245" t="s">
        <v>338</v>
      </c>
      <c r="Z100" s="245" t="s">
        <v>338</v>
      </c>
      <c r="AA100" s="311">
        <v>2019</v>
      </c>
      <c r="AB100" s="311">
        <v>2030</v>
      </c>
      <c r="AC100" s="176">
        <v>120</v>
      </c>
      <c r="AD100" s="163">
        <v>10</v>
      </c>
      <c r="AE100" s="830">
        <v>1.6</v>
      </c>
      <c r="AF100" s="163" t="s">
        <v>1172</v>
      </c>
      <c r="AG100" s="817">
        <v>16</v>
      </c>
      <c r="AH100" s="414">
        <v>44196</v>
      </c>
      <c r="AI100" s="475" t="s">
        <v>954</v>
      </c>
      <c r="AJ100" s="476" t="s">
        <v>955</v>
      </c>
      <c r="AK100" s="477">
        <v>11</v>
      </c>
      <c r="AL100" s="477">
        <v>11</v>
      </c>
      <c r="AM100" s="478">
        <v>265</v>
      </c>
      <c r="AN100" s="748" t="s">
        <v>956</v>
      </c>
      <c r="AO100" s="195" t="s">
        <v>773</v>
      </c>
      <c r="AP100" s="195" t="s">
        <v>774</v>
      </c>
      <c r="AQ100" s="163" t="s">
        <v>775</v>
      </c>
      <c r="AR100" s="163" t="s">
        <v>770</v>
      </c>
      <c r="AS100" s="163" t="s">
        <v>771</v>
      </c>
      <c r="AT100" s="163" t="s">
        <v>772</v>
      </c>
    </row>
    <row r="101" spans="1:46" ht="90" customHeight="1">
      <c r="A101" s="29" t="s">
        <v>239</v>
      </c>
      <c r="B101" s="911"/>
      <c r="C101" s="160" t="s">
        <v>245</v>
      </c>
      <c r="D101" s="884"/>
      <c r="E101" s="30" t="s">
        <v>309</v>
      </c>
      <c r="F101" s="31" t="s">
        <v>310</v>
      </c>
      <c r="G101" s="791" t="s">
        <v>99</v>
      </c>
      <c r="H101" s="791">
        <v>0</v>
      </c>
      <c r="I101" s="226">
        <v>2019</v>
      </c>
      <c r="J101" s="791">
        <v>2020</v>
      </c>
      <c r="K101" s="791">
        <v>2030</v>
      </c>
      <c r="L101" s="792">
        <v>0.7</v>
      </c>
      <c r="M101" s="798">
        <v>0.7</v>
      </c>
      <c r="N101" s="790">
        <v>0</v>
      </c>
      <c r="O101" s="414">
        <v>44196</v>
      </c>
      <c r="P101" s="479" t="s">
        <v>952</v>
      </c>
      <c r="Q101" s="413" t="s">
        <v>953</v>
      </c>
      <c r="R101" s="336" t="s">
        <v>611</v>
      </c>
      <c r="S101" s="158">
        <v>5.9523809523809503E-3</v>
      </c>
      <c r="T101" s="195" t="s">
        <v>612</v>
      </c>
      <c r="U101" s="195" t="s">
        <v>613</v>
      </c>
      <c r="V101" s="312" t="s">
        <v>205</v>
      </c>
      <c r="W101" s="195" t="s">
        <v>97</v>
      </c>
      <c r="X101" s="201" t="s">
        <v>198</v>
      </c>
      <c r="Y101" s="245" t="s">
        <v>338</v>
      </c>
      <c r="Z101" s="245" t="s">
        <v>338</v>
      </c>
      <c r="AA101" s="311">
        <v>2019</v>
      </c>
      <c r="AB101" s="311">
        <v>2030</v>
      </c>
      <c r="AC101" s="176">
        <v>36</v>
      </c>
      <c r="AD101" s="163">
        <v>3</v>
      </c>
      <c r="AE101" s="830">
        <v>0.12333</v>
      </c>
      <c r="AF101" s="163" t="s">
        <v>1172</v>
      </c>
      <c r="AG101" s="818">
        <v>367</v>
      </c>
      <c r="AH101" s="414">
        <v>44196</v>
      </c>
      <c r="AI101" s="475" t="s">
        <v>957</v>
      </c>
      <c r="AJ101" s="476" t="s">
        <v>958</v>
      </c>
      <c r="AK101" s="480">
        <v>5</v>
      </c>
      <c r="AL101" s="480">
        <v>6</v>
      </c>
      <c r="AM101" s="478">
        <v>104</v>
      </c>
      <c r="AN101" s="748" t="s">
        <v>956</v>
      </c>
      <c r="AO101" s="195" t="s">
        <v>773</v>
      </c>
      <c r="AP101" s="195" t="s">
        <v>774</v>
      </c>
      <c r="AQ101" s="163" t="s">
        <v>775</v>
      </c>
      <c r="AR101" s="163" t="s">
        <v>770</v>
      </c>
      <c r="AS101" s="163" t="s">
        <v>776</v>
      </c>
      <c r="AT101" s="163" t="s">
        <v>772</v>
      </c>
    </row>
    <row r="102" spans="1:46" ht="81.95" customHeight="1">
      <c r="A102" s="29" t="s">
        <v>239</v>
      </c>
      <c r="B102" s="911"/>
      <c r="C102" s="160" t="s">
        <v>245</v>
      </c>
      <c r="D102" s="885"/>
      <c r="E102" s="30" t="s">
        <v>309</v>
      </c>
      <c r="F102" s="31" t="s">
        <v>310</v>
      </c>
      <c r="G102" s="791" t="s">
        <v>98</v>
      </c>
      <c r="H102" s="791">
        <v>0</v>
      </c>
      <c r="I102" s="226">
        <v>2019</v>
      </c>
      <c r="J102" s="791">
        <v>2020</v>
      </c>
      <c r="K102" s="791">
        <v>2030</v>
      </c>
      <c r="L102" s="792">
        <v>0.7</v>
      </c>
      <c r="M102" s="798">
        <v>0.7</v>
      </c>
      <c r="N102" s="790">
        <v>0</v>
      </c>
      <c r="O102" s="414">
        <v>44196</v>
      </c>
      <c r="P102" s="474" t="s">
        <v>959</v>
      </c>
      <c r="Q102" s="413" t="s">
        <v>953</v>
      </c>
      <c r="R102" s="336" t="s">
        <v>614</v>
      </c>
      <c r="S102" s="158">
        <v>5.9523809523809503E-3</v>
      </c>
      <c r="T102" s="195" t="s">
        <v>615</v>
      </c>
      <c r="U102" s="195" t="s">
        <v>616</v>
      </c>
      <c r="V102" s="312" t="s">
        <v>205</v>
      </c>
      <c r="W102" s="195" t="s">
        <v>97</v>
      </c>
      <c r="X102" s="201" t="s">
        <v>198</v>
      </c>
      <c r="Y102" s="245" t="s">
        <v>338</v>
      </c>
      <c r="Z102" s="245" t="s">
        <v>338</v>
      </c>
      <c r="AA102" s="313">
        <v>2019</v>
      </c>
      <c r="AB102" s="314">
        <v>2021</v>
      </c>
      <c r="AC102" s="371">
        <v>15</v>
      </c>
      <c r="AD102" s="315">
        <v>5</v>
      </c>
      <c r="AE102" s="693" t="s">
        <v>1202</v>
      </c>
      <c r="AF102" s="315" t="s">
        <v>1173</v>
      </c>
      <c r="AG102" s="818">
        <v>0</v>
      </c>
      <c r="AH102" s="414">
        <v>44196</v>
      </c>
      <c r="AI102" s="475" t="s">
        <v>960</v>
      </c>
      <c r="AJ102" s="476" t="s">
        <v>961</v>
      </c>
      <c r="AK102" s="480">
        <v>50</v>
      </c>
      <c r="AL102" s="480">
        <v>50</v>
      </c>
      <c r="AM102" s="478">
        <v>0</v>
      </c>
      <c r="AN102" s="749" t="s">
        <v>149</v>
      </c>
      <c r="AO102" s="195" t="s">
        <v>773</v>
      </c>
      <c r="AP102" s="195" t="s">
        <v>774</v>
      </c>
      <c r="AQ102" s="163" t="s">
        <v>775</v>
      </c>
      <c r="AR102" s="163" t="s">
        <v>770</v>
      </c>
      <c r="AS102" s="163" t="s">
        <v>777</v>
      </c>
      <c r="AT102" s="163" t="s">
        <v>772</v>
      </c>
    </row>
    <row r="103" spans="1:46" ht="135.75" customHeight="1">
      <c r="A103" s="29" t="s">
        <v>239</v>
      </c>
      <c r="B103" s="912"/>
      <c r="C103" s="160" t="s">
        <v>246</v>
      </c>
      <c r="D103" s="78">
        <v>1.7857142857142901E-2</v>
      </c>
      <c r="E103" s="30" t="s">
        <v>311</v>
      </c>
      <c r="F103" s="31" t="s">
        <v>312</v>
      </c>
      <c r="G103" s="791" t="s">
        <v>100</v>
      </c>
      <c r="H103" s="791" t="s">
        <v>337</v>
      </c>
      <c r="I103" s="701">
        <v>2017</v>
      </c>
      <c r="J103" s="791">
        <v>2020</v>
      </c>
      <c r="K103" s="791">
        <v>2030</v>
      </c>
      <c r="L103" s="792" t="s">
        <v>343</v>
      </c>
      <c r="M103" s="798" t="s">
        <v>351</v>
      </c>
      <c r="N103" s="831" t="s">
        <v>1200</v>
      </c>
      <c r="O103" s="666"/>
      <c r="P103" s="666"/>
      <c r="Q103" s="666"/>
      <c r="R103" s="336" t="s">
        <v>617</v>
      </c>
      <c r="S103" s="158">
        <v>1.7857142857142901E-2</v>
      </c>
      <c r="T103" s="213" t="s">
        <v>618</v>
      </c>
      <c r="U103" s="154" t="s">
        <v>619</v>
      </c>
      <c r="V103" s="151" t="s">
        <v>620</v>
      </c>
      <c r="W103" s="152" t="s">
        <v>97</v>
      </c>
      <c r="X103" s="201" t="s">
        <v>198</v>
      </c>
      <c r="Y103" s="316">
        <v>0</v>
      </c>
      <c r="Z103" s="316">
        <v>2018</v>
      </c>
      <c r="AA103" s="317">
        <v>2020</v>
      </c>
      <c r="AB103" s="317">
        <v>2030</v>
      </c>
      <c r="AC103" s="369">
        <v>1150.7497601484279</v>
      </c>
      <c r="AD103" s="301">
        <v>81</v>
      </c>
      <c r="AE103" s="840">
        <v>1.1200000000000001</v>
      </c>
      <c r="AF103" s="301" t="s">
        <v>1172</v>
      </c>
      <c r="AG103" s="815">
        <v>91</v>
      </c>
      <c r="AH103" s="657">
        <v>44196</v>
      </c>
      <c r="AI103" s="658" t="s">
        <v>1161</v>
      </c>
      <c r="AJ103" s="665" t="s">
        <v>1162</v>
      </c>
      <c r="AK103" s="660">
        <v>250</v>
      </c>
      <c r="AL103" s="660">
        <v>47208400</v>
      </c>
      <c r="AM103" s="662" t="s">
        <v>1163</v>
      </c>
      <c r="AN103" s="750" t="s">
        <v>1164</v>
      </c>
      <c r="AO103" s="802" t="s">
        <v>760</v>
      </c>
      <c r="AP103" s="802" t="s">
        <v>761</v>
      </c>
      <c r="AQ103" s="762" t="s">
        <v>778</v>
      </c>
      <c r="AR103" s="763" t="s">
        <v>1165</v>
      </c>
      <c r="AS103" s="762" t="s">
        <v>216</v>
      </c>
      <c r="AT103" s="764" t="s">
        <v>1166</v>
      </c>
    </row>
    <row r="104" spans="1:46" ht="105.95" customHeight="1">
      <c r="A104" s="29" t="s">
        <v>247</v>
      </c>
      <c r="B104" s="892">
        <v>0.14285714285714299</v>
      </c>
      <c r="C104" s="30" t="s">
        <v>248</v>
      </c>
      <c r="D104" s="886">
        <v>2.8571428571428598E-2</v>
      </c>
      <c r="E104" s="30" t="s">
        <v>313</v>
      </c>
      <c r="F104" s="30" t="s">
        <v>314</v>
      </c>
      <c r="G104" s="30" t="s">
        <v>276</v>
      </c>
      <c r="H104" s="91">
        <v>0.61</v>
      </c>
      <c r="I104" s="32">
        <v>2017</v>
      </c>
      <c r="J104" s="30">
        <v>2020</v>
      </c>
      <c r="K104" s="30">
        <v>2030</v>
      </c>
      <c r="L104" s="161" t="s">
        <v>344</v>
      </c>
      <c r="M104" s="832">
        <v>0.61299999999999988</v>
      </c>
      <c r="N104" s="833"/>
      <c r="O104" s="583">
        <v>44196</v>
      </c>
      <c r="P104" s="481" t="s">
        <v>1113</v>
      </c>
      <c r="Q104" s="584" t="s">
        <v>965</v>
      </c>
      <c r="R104" s="102" t="s">
        <v>621</v>
      </c>
      <c r="S104" s="158">
        <v>9.5238095238095195E-3</v>
      </c>
      <c r="T104" s="60" t="s">
        <v>622</v>
      </c>
      <c r="U104" s="60" t="s">
        <v>623</v>
      </c>
      <c r="V104" s="857" t="s">
        <v>624</v>
      </c>
      <c r="W104" s="320" t="s">
        <v>625</v>
      </c>
      <c r="X104" s="858" t="s">
        <v>151</v>
      </c>
      <c r="Y104" s="859">
        <v>24792</v>
      </c>
      <c r="Z104" s="859">
        <v>2018</v>
      </c>
      <c r="AA104" s="860">
        <v>2019</v>
      </c>
      <c r="AB104" s="860">
        <v>2030</v>
      </c>
      <c r="AC104" s="861">
        <v>317568.860850211</v>
      </c>
      <c r="AD104" s="862">
        <v>25290.319199999998</v>
      </c>
      <c r="AE104" s="842">
        <v>0.4</v>
      </c>
      <c r="AF104" s="678" t="s">
        <v>1171</v>
      </c>
      <c r="AG104" s="413" t="s">
        <v>1116</v>
      </c>
      <c r="AH104" s="585" t="s">
        <v>937</v>
      </c>
      <c r="AI104" s="481" t="s">
        <v>1113</v>
      </c>
      <c r="AJ104" s="584" t="s">
        <v>965</v>
      </c>
      <c r="AK104" s="586" t="s">
        <v>847</v>
      </c>
      <c r="AL104" s="587" t="s">
        <v>966</v>
      </c>
      <c r="AM104" s="585" t="s">
        <v>967</v>
      </c>
      <c r="AN104" s="751" t="s">
        <v>847</v>
      </c>
      <c r="AO104" s="207" t="s">
        <v>63</v>
      </c>
      <c r="AP104" s="198" t="s">
        <v>779</v>
      </c>
      <c r="AQ104" s="198" t="s">
        <v>780</v>
      </c>
      <c r="AR104" s="207" t="s">
        <v>766</v>
      </c>
      <c r="AS104" s="207">
        <v>3778835</v>
      </c>
      <c r="AT104" s="170" t="s">
        <v>767</v>
      </c>
    </row>
    <row r="105" spans="1:46" ht="120" customHeight="1">
      <c r="A105" s="29" t="s">
        <v>247</v>
      </c>
      <c r="B105" s="893"/>
      <c r="C105" s="30" t="s">
        <v>248</v>
      </c>
      <c r="D105" s="887"/>
      <c r="E105" s="30" t="s">
        <v>315</v>
      </c>
      <c r="F105" s="30" t="s">
        <v>314</v>
      </c>
      <c r="G105" s="30" t="s">
        <v>276</v>
      </c>
      <c r="H105" s="91">
        <v>0.61</v>
      </c>
      <c r="I105" s="32">
        <v>2017</v>
      </c>
      <c r="J105" s="30">
        <v>2020</v>
      </c>
      <c r="K105" s="30">
        <v>2030</v>
      </c>
      <c r="L105" s="161" t="s">
        <v>344</v>
      </c>
      <c r="M105" s="832">
        <v>0.61299999999999988</v>
      </c>
      <c r="N105" s="834"/>
      <c r="O105" s="414">
        <v>44196</v>
      </c>
      <c r="P105" s="482" t="s">
        <v>1114</v>
      </c>
      <c r="Q105" s="584" t="s">
        <v>965</v>
      </c>
      <c r="R105" s="336" t="s">
        <v>626</v>
      </c>
      <c r="S105" s="158">
        <v>9.5238095238095195E-3</v>
      </c>
      <c r="T105" s="202" t="s">
        <v>627</v>
      </c>
      <c r="U105" s="159" t="s">
        <v>628</v>
      </c>
      <c r="V105" s="199" t="s">
        <v>624</v>
      </c>
      <c r="W105" s="63" t="s">
        <v>625</v>
      </c>
      <c r="X105" s="199" t="s">
        <v>198</v>
      </c>
      <c r="Y105" s="199">
        <v>82</v>
      </c>
      <c r="Z105" s="199">
        <v>2018</v>
      </c>
      <c r="AA105" s="63">
        <v>2019</v>
      </c>
      <c r="AB105" s="63">
        <v>2030</v>
      </c>
      <c r="AC105" s="319">
        <v>1350</v>
      </c>
      <c r="AD105" s="881">
        <v>90</v>
      </c>
      <c r="AE105" s="707" t="s">
        <v>1201</v>
      </c>
      <c r="AF105" s="678" t="s">
        <v>1173</v>
      </c>
      <c r="AG105" s="413" t="s">
        <v>1117</v>
      </c>
      <c r="AH105" s="585" t="s">
        <v>937</v>
      </c>
      <c r="AI105" s="482" t="s">
        <v>1114</v>
      </c>
      <c r="AJ105" s="584" t="s">
        <v>965</v>
      </c>
      <c r="AK105" s="588" t="s">
        <v>847</v>
      </c>
      <c r="AL105" s="588" t="s">
        <v>847</v>
      </c>
      <c r="AM105" s="588" t="s">
        <v>847</v>
      </c>
      <c r="AN105" s="752" t="s">
        <v>847</v>
      </c>
      <c r="AO105" s="207" t="s">
        <v>63</v>
      </c>
      <c r="AP105" s="198" t="s">
        <v>779</v>
      </c>
      <c r="AQ105" s="198" t="s">
        <v>780</v>
      </c>
      <c r="AR105" s="207" t="s">
        <v>766</v>
      </c>
      <c r="AS105" s="207">
        <v>3778835</v>
      </c>
      <c r="AT105" s="765" t="s">
        <v>767</v>
      </c>
    </row>
    <row r="106" spans="1:46" ht="195">
      <c r="A106" s="29" t="s">
        <v>247</v>
      </c>
      <c r="B106" s="893"/>
      <c r="C106" s="30" t="s">
        <v>248</v>
      </c>
      <c r="D106" s="888"/>
      <c r="E106" s="30" t="s">
        <v>313</v>
      </c>
      <c r="F106" s="30" t="s">
        <v>314</v>
      </c>
      <c r="G106" s="30" t="s">
        <v>276</v>
      </c>
      <c r="H106" s="91">
        <v>0.61</v>
      </c>
      <c r="I106" s="32">
        <v>2017</v>
      </c>
      <c r="J106" s="30">
        <v>2020</v>
      </c>
      <c r="K106" s="30">
        <v>2030</v>
      </c>
      <c r="L106" s="161" t="s">
        <v>344</v>
      </c>
      <c r="M106" s="832">
        <v>0.61299999999999988</v>
      </c>
      <c r="N106" s="835"/>
      <c r="O106" s="414">
        <v>44196</v>
      </c>
      <c r="P106" s="483" t="s">
        <v>1115</v>
      </c>
      <c r="Q106" s="584" t="s">
        <v>965</v>
      </c>
      <c r="R106" s="102" t="s">
        <v>629</v>
      </c>
      <c r="S106" s="158">
        <v>9.5238095238095195E-3</v>
      </c>
      <c r="T106" s="202" t="s">
        <v>630</v>
      </c>
      <c r="U106" s="199" t="s">
        <v>631</v>
      </c>
      <c r="V106" s="872" t="s">
        <v>624</v>
      </c>
      <c r="W106" s="873" t="s">
        <v>625</v>
      </c>
      <c r="X106" s="874" t="s">
        <v>396</v>
      </c>
      <c r="Y106" s="875">
        <v>142</v>
      </c>
      <c r="Z106" s="875">
        <v>2018</v>
      </c>
      <c r="AA106" s="873">
        <v>2019</v>
      </c>
      <c r="AB106" s="873">
        <v>2030</v>
      </c>
      <c r="AC106" s="876">
        <v>1818.9245821527097</v>
      </c>
      <c r="AD106" s="678">
        <v>144.85419999999999</v>
      </c>
      <c r="AE106" s="842">
        <v>1.1499999999999999</v>
      </c>
      <c r="AF106" s="678" t="s">
        <v>1172</v>
      </c>
      <c r="AG106" s="416" t="s">
        <v>1118</v>
      </c>
      <c r="AH106" s="585" t="s">
        <v>937</v>
      </c>
      <c r="AI106" s="483" t="s">
        <v>1115</v>
      </c>
      <c r="AJ106" s="584" t="s">
        <v>965</v>
      </c>
      <c r="AK106" s="588" t="s">
        <v>847</v>
      </c>
      <c r="AL106" s="589" t="s">
        <v>966</v>
      </c>
      <c r="AM106" s="415" t="s">
        <v>967</v>
      </c>
      <c r="AN106" s="753" t="s">
        <v>847</v>
      </c>
      <c r="AO106" s="207" t="s">
        <v>63</v>
      </c>
      <c r="AP106" s="198" t="s">
        <v>779</v>
      </c>
      <c r="AQ106" s="198" t="s">
        <v>780</v>
      </c>
      <c r="AR106" s="207" t="s">
        <v>766</v>
      </c>
      <c r="AS106" s="198">
        <v>3778835</v>
      </c>
      <c r="AT106" s="766" t="s">
        <v>767</v>
      </c>
    </row>
    <row r="107" spans="1:46" ht="148.5">
      <c r="A107" s="29" t="s">
        <v>247</v>
      </c>
      <c r="B107" s="893"/>
      <c r="C107" s="30" t="s">
        <v>249</v>
      </c>
      <c r="D107" s="79">
        <v>2.8571428571428598E-2</v>
      </c>
      <c r="E107" s="30" t="s">
        <v>316</v>
      </c>
      <c r="F107" s="31" t="s">
        <v>833</v>
      </c>
      <c r="G107" s="31" t="s">
        <v>276</v>
      </c>
      <c r="H107" s="31" t="s">
        <v>338</v>
      </c>
      <c r="I107" s="31" t="s">
        <v>338</v>
      </c>
      <c r="J107" s="31">
        <v>2020</v>
      </c>
      <c r="K107" s="31">
        <v>2030</v>
      </c>
      <c r="L107" s="187">
        <v>0.56000000000000005</v>
      </c>
      <c r="M107" s="722">
        <v>0.45</v>
      </c>
      <c r="N107" s="536">
        <v>0.2354</v>
      </c>
      <c r="O107" s="537">
        <v>44196</v>
      </c>
      <c r="P107" s="490" t="s">
        <v>1069</v>
      </c>
      <c r="Q107" s="538" t="s">
        <v>1070</v>
      </c>
      <c r="R107" s="336" t="s">
        <v>632</v>
      </c>
      <c r="S107" s="158">
        <v>2.8571428571428598E-2</v>
      </c>
      <c r="T107" s="199" t="s">
        <v>633</v>
      </c>
      <c r="U107" s="199" t="s">
        <v>634</v>
      </c>
      <c r="V107" s="857" t="s">
        <v>635</v>
      </c>
      <c r="W107" s="320" t="s">
        <v>98</v>
      </c>
      <c r="X107" s="863" t="s">
        <v>396</v>
      </c>
      <c r="Y107" s="320">
        <v>0</v>
      </c>
      <c r="Z107" s="321">
        <v>2018</v>
      </c>
      <c r="AA107" s="320">
        <v>2019</v>
      </c>
      <c r="AB107" s="320">
        <v>2030</v>
      </c>
      <c r="AC107" s="864">
        <v>1</v>
      </c>
      <c r="AD107" s="865">
        <v>1</v>
      </c>
      <c r="AE107" s="843">
        <v>0</v>
      </c>
      <c r="AF107" s="372" t="s">
        <v>1169</v>
      </c>
      <c r="AG107" s="487">
        <v>0</v>
      </c>
      <c r="AH107" s="537">
        <v>44196</v>
      </c>
      <c r="AI107" s="394" t="s">
        <v>1071</v>
      </c>
      <c r="AJ107" s="539" t="s">
        <v>1072</v>
      </c>
      <c r="AK107" s="540">
        <v>10</v>
      </c>
      <c r="AL107" s="541">
        <v>10</v>
      </c>
      <c r="AM107" s="541">
        <v>3</v>
      </c>
      <c r="AN107" s="754" t="s">
        <v>1073</v>
      </c>
      <c r="AO107" s="63" t="s">
        <v>63</v>
      </c>
      <c r="AP107" s="198" t="s">
        <v>781</v>
      </c>
      <c r="AQ107" s="199" t="s">
        <v>782</v>
      </c>
      <c r="AR107" s="207" t="s">
        <v>783</v>
      </c>
      <c r="AS107" s="198" t="s">
        <v>784</v>
      </c>
      <c r="AT107" s="170" t="s">
        <v>785</v>
      </c>
    </row>
    <row r="108" spans="1:46" ht="87.95" customHeight="1">
      <c r="A108" s="29" t="s">
        <v>247</v>
      </c>
      <c r="B108" s="893"/>
      <c r="C108" s="62" t="s">
        <v>250</v>
      </c>
      <c r="D108" s="886">
        <v>2.8571428571428598E-2</v>
      </c>
      <c r="E108" s="30" t="s">
        <v>317</v>
      </c>
      <c r="F108" s="30" t="s">
        <v>318</v>
      </c>
      <c r="G108" s="30" t="s">
        <v>99</v>
      </c>
      <c r="H108" s="92">
        <v>0.94799999999999995</v>
      </c>
      <c r="I108" s="32">
        <v>2017</v>
      </c>
      <c r="J108" s="30">
        <v>2020</v>
      </c>
      <c r="K108" s="30">
        <v>2030</v>
      </c>
      <c r="L108" s="188">
        <v>0.98099999999999998</v>
      </c>
      <c r="M108" s="92">
        <v>0.95099999999999996</v>
      </c>
      <c r="N108" s="461">
        <v>1</v>
      </c>
      <c r="O108" s="537">
        <v>44196</v>
      </c>
      <c r="P108" s="394" t="s">
        <v>873</v>
      </c>
      <c r="Q108" s="394" t="s">
        <v>874</v>
      </c>
      <c r="R108" s="54" t="s">
        <v>636</v>
      </c>
      <c r="S108" s="158">
        <v>1.4285714285714299E-2</v>
      </c>
      <c r="T108" s="59" t="s">
        <v>637</v>
      </c>
      <c r="U108" s="850" t="s">
        <v>638</v>
      </c>
      <c r="V108" s="63" t="s">
        <v>107</v>
      </c>
      <c r="W108" s="63" t="s">
        <v>449</v>
      </c>
      <c r="X108" s="207" t="s">
        <v>89</v>
      </c>
      <c r="Y108" s="63">
        <v>0</v>
      </c>
      <c r="Z108" s="63">
        <v>2018</v>
      </c>
      <c r="AA108" s="63">
        <v>2019</v>
      </c>
      <c r="AB108" s="63">
        <v>2030</v>
      </c>
      <c r="AC108" s="199">
        <v>12</v>
      </c>
      <c r="AD108" s="63">
        <v>1</v>
      </c>
      <c r="AE108" s="707" t="s">
        <v>1201</v>
      </c>
      <c r="AF108" s="373" t="s">
        <v>1173</v>
      </c>
      <c r="AG108" s="461">
        <v>1</v>
      </c>
      <c r="AH108" s="537">
        <v>44196</v>
      </c>
      <c r="AI108" s="394" t="s">
        <v>875</v>
      </c>
      <c r="AJ108" s="394" t="s">
        <v>873</v>
      </c>
      <c r="AK108" s="520">
        <v>0</v>
      </c>
      <c r="AL108" s="520">
        <v>0</v>
      </c>
      <c r="AM108" s="487">
        <v>0</v>
      </c>
      <c r="AN108" s="754">
        <v>0</v>
      </c>
      <c r="AO108" s="198" t="s">
        <v>73</v>
      </c>
      <c r="AP108" s="198" t="s">
        <v>786</v>
      </c>
      <c r="AQ108" s="198" t="s">
        <v>787</v>
      </c>
      <c r="AR108" s="198" t="s">
        <v>788</v>
      </c>
      <c r="AS108" s="177">
        <v>35816000</v>
      </c>
      <c r="AT108" s="767" t="s">
        <v>789</v>
      </c>
    </row>
    <row r="109" spans="1:46" ht="87.95" customHeight="1">
      <c r="A109" s="29" t="s">
        <v>247</v>
      </c>
      <c r="B109" s="893"/>
      <c r="C109" s="62" t="s">
        <v>250</v>
      </c>
      <c r="D109" s="888"/>
      <c r="E109" s="30" t="s">
        <v>317</v>
      </c>
      <c r="F109" s="30" t="s">
        <v>319</v>
      </c>
      <c r="G109" s="30" t="s">
        <v>276</v>
      </c>
      <c r="H109" s="92">
        <v>0.94799999999999995</v>
      </c>
      <c r="I109" s="32">
        <v>2017</v>
      </c>
      <c r="J109" s="30">
        <v>2020</v>
      </c>
      <c r="K109" s="30">
        <v>2030</v>
      </c>
      <c r="L109" s="188">
        <v>0.98099999999999998</v>
      </c>
      <c r="M109" s="92">
        <v>0.95099999999999996</v>
      </c>
      <c r="N109" s="461">
        <v>1</v>
      </c>
      <c r="O109" s="537">
        <v>44196</v>
      </c>
      <c r="P109" s="490" t="s">
        <v>876</v>
      </c>
      <c r="Q109" s="394" t="s">
        <v>858</v>
      </c>
      <c r="R109" s="54" t="s">
        <v>639</v>
      </c>
      <c r="S109" s="158">
        <v>1.4285714285714299E-2</v>
      </c>
      <c r="T109" s="59" t="s">
        <v>640</v>
      </c>
      <c r="U109" s="850" t="s">
        <v>641</v>
      </c>
      <c r="V109" s="882" t="s">
        <v>107</v>
      </c>
      <c r="W109" s="207" t="s">
        <v>97</v>
      </c>
      <c r="X109" s="207" t="s">
        <v>89</v>
      </c>
      <c r="Y109" s="245">
        <v>0</v>
      </c>
      <c r="Z109" s="245">
        <v>2018</v>
      </c>
      <c r="AA109" s="244">
        <v>2019</v>
      </c>
      <c r="AB109" s="63">
        <v>2030</v>
      </c>
      <c r="AC109" s="236">
        <v>12</v>
      </c>
      <c r="AD109" s="318">
        <v>1</v>
      </c>
      <c r="AE109" s="707" t="s">
        <v>1201</v>
      </c>
      <c r="AF109" s="373" t="s">
        <v>1173</v>
      </c>
      <c r="AG109" s="461">
        <v>1</v>
      </c>
      <c r="AH109" s="537">
        <v>44196</v>
      </c>
      <c r="AI109" s="394" t="s">
        <v>877</v>
      </c>
      <c r="AJ109" s="514" t="s">
        <v>878</v>
      </c>
      <c r="AK109" s="846">
        <v>10000000</v>
      </c>
      <c r="AL109" s="520">
        <v>0</v>
      </c>
      <c r="AM109" s="847">
        <v>15000000</v>
      </c>
      <c r="AN109" s="845" t="s">
        <v>879</v>
      </c>
      <c r="AO109" s="198" t="s">
        <v>73</v>
      </c>
      <c r="AP109" s="198" t="s">
        <v>786</v>
      </c>
      <c r="AQ109" s="198" t="s">
        <v>790</v>
      </c>
      <c r="AR109" s="198" t="s">
        <v>791</v>
      </c>
      <c r="AS109" s="160">
        <v>35816000</v>
      </c>
      <c r="AT109" s="768" t="s">
        <v>792</v>
      </c>
    </row>
    <row r="110" spans="1:46" ht="96" customHeight="1">
      <c r="A110" s="196" t="s">
        <v>247</v>
      </c>
      <c r="B110" s="893"/>
      <c r="C110" s="197" t="s">
        <v>251</v>
      </c>
      <c r="D110" s="886">
        <v>2.8571428571428598E-2</v>
      </c>
      <c r="E110" s="198" t="s">
        <v>320</v>
      </c>
      <c r="F110" s="31" t="s">
        <v>321</v>
      </c>
      <c r="G110" s="31" t="s">
        <v>276</v>
      </c>
      <c r="H110" s="93">
        <v>0.28999999999999998</v>
      </c>
      <c r="I110" s="199">
        <v>2017</v>
      </c>
      <c r="J110" s="31">
        <v>2020</v>
      </c>
      <c r="K110" s="31">
        <v>2030</v>
      </c>
      <c r="L110" s="186">
        <v>0.47</v>
      </c>
      <c r="M110" s="31" t="s">
        <v>352</v>
      </c>
      <c r="N110" s="196" t="s">
        <v>936</v>
      </c>
      <c r="O110" s="460" t="s">
        <v>847</v>
      </c>
      <c r="P110" s="196" t="s">
        <v>848</v>
      </c>
      <c r="Q110" s="460" t="s">
        <v>847</v>
      </c>
      <c r="R110" s="54" t="s">
        <v>642</v>
      </c>
      <c r="S110" s="158">
        <v>5.7142857142857099E-3</v>
      </c>
      <c r="T110" s="60" t="s">
        <v>643</v>
      </c>
      <c r="U110" s="60" t="s">
        <v>644</v>
      </c>
      <c r="V110" s="877" t="s">
        <v>107</v>
      </c>
      <c r="W110" s="877" t="s">
        <v>98</v>
      </c>
      <c r="X110" s="877" t="s">
        <v>151</v>
      </c>
      <c r="Y110" s="877" t="s">
        <v>661</v>
      </c>
      <c r="Z110" s="877" t="s">
        <v>662</v>
      </c>
      <c r="AA110" s="878">
        <v>2020</v>
      </c>
      <c r="AB110" s="878">
        <v>2030</v>
      </c>
      <c r="AC110" s="879">
        <v>1</v>
      </c>
      <c r="AD110" s="679">
        <v>1</v>
      </c>
      <c r="AE110" s="347">
        <v>1</v>
      </c>
      <c r="AF110" s="347" t="s">
        <v>1172</v>
      </c>
      <c r="AG110" s="461">
        <v>1</v>
      </c>
      <c r="AH110" s="397" t="s">
        <v>937</v>
      </c>
      <c r="AI110" s="462" t="s">
        <v>938</v>
      </c>
      <c r="AJ110" s="463">
        <v>0</v>
      </c>
      <c r="AK110" s="463">
        <v>0</v>
      </c>
      <c r="AL110" s="463">
        <v>0</v>
      </c>
      <c r="AM110" s="425">
        <v>0</v>
      </c>
      <c r="AN110" s="755" t="s">
        <v>939</v>
      </c>
      <c r="AO110" s="202" t="s">
        <v>832</v>
      </c>
      <c r="AP110" s="202" t="s">
        <v>793</v>
      </c>
      <c r="AQ110" s="202" t="s">
        <v>794</v>
      </c>
      <c r="AR110" s="202" t="s">
        <v>795</v>
      </c>
      <c r="AS110" s="60" t="s">
        <v>796</v>
      </c>
      <c r="AT110" s="60" t="s">
        <v>797</v>
      </c>
    </row>
    <row r="111" spans="1:46" ht="143.25" customHeight="1">
      <c r="A111" s="196" t="s">
        <v>247</v>
      </c>
      <c r="B111" s="893"/>
      <c r="C111" s="197" t="s">
        <v>251</v>
      </c>
      <c r="D111" s="887"/>
      <c r="E111" s="31" t="s">
        <v>320</v>
      </c>
      <c r="F111" s="31" t="s">
        <v>322</v>
      </c>
      <c r="G111" s="31" t="s">
        <v>276</v>
      </c>
      <c r="H111" s="93">
        <v>0.28999999999999998</v>
      </c>
      <c r="I111" s="199">
        <v>2017</v>
      </c>
      <c r="J111" s="31">
        <v>2020</v>
      </c>
      <c r="K111" s="31">
        <v>2030</v>
      </c>
      <c r="L111" s="186">
        <v>0.47</v>
      </c>
      <c r="M111" s="31" t="s">
        <v>352</v>
      </c>
      <c r="N111" s="196" t="s">
        <v>936</v>
      </c>
      <c r="O111" s="196" t="s">
        <v>847</v>
      </c>
      <c r="P111" s="196" t="s">
        <v>848</v>
      </c>
      <c r="Q111" s="196" t="s">
        <v>847</v>
      </c>
      <c r="R111" s="54" t="s">
        <v>645</v>
      </c>
      <c r="S111" s="158">
        <v>5.7142857142857099E-3</v>
      </c>
      <c r="T111" s="60" t="s">
        <v>646</v>
      </c>
      <c r="U111" s="60" t="s">
        <v>647</v>
      </c>
      <c r="V111" s="60" t="s">
        <v>107</v>
      </c>
      <c r="W111" s="60" t="s">
        <v>99</v>
      </c>
      <c r="X111" s="60" t="s">
        <v>151</v>
      </c>
      <c r="Y111" s="323">
        <v>0.18</v>
      </c>
      <c r="Z111" s="60">
        <v>2018</v>
      </c>
      <c r="AA111" s="322">
        <v>2019</v>
      </c>
      <c r="AB111" s="322">
        <v>2030</v>
      </c>
      <c r="AC111" s="323">
        <v>1</v>
      </c>
      <c r="AD111" s="374">
        <v>0.3448</v>
      </c>
      <c r="AE111" s="374">
        <v>0.21</v>
      </c>
      <c r="AF111" s="374" t="s">
        <v>1171</v>
      </c>
      <c r="AG111" s="844">
        <v>0.21</v>
      </c>
      <c r="AH111" s="397" t="s">
        <v>937</v>
      </c>
      <c r="AI111" s="464" t="s">
        <v>940</v>
      </c>
      <c r="AJ111" s="465" t="s">
        <v>941</v>
      </c>
      <c r="AK111" s="465">
        <v>0</v>
      </c>
      <c r="AL111" s="465">
        <v>0</v>
      </c>
      <c r="AM111" s="466">
        <v>11058492</v>
      </c>
      <c r="AN111" s="756" t="s">
        <v>942</v>
      </c>
      <c r="AO111" s="202" t="s">
        <v>832</v>
      </c>
      <c r="AP111" s="202" t="s">
        <v>793</v>
      </c>
      <c r="AQ111" s="202" t="s">
        <v>798</v>
      </c>
      <c r="AR111" s="202" t="s">
        <v>799</v>
      </c>
      <c r="AS111" s="60" t="s">
        <v>800</v>
      </c>
      <c r="AT111" s="60" t="s">
        <v>801</v>
      </c>
    </row>
    <row r="112" spans="1:46" ht="108" customHeight="1">
      <c r="A112" s="196" t="s">
        <v>247</v>
      </c>
      <c r="B112" s="893"/>
      <c r="C112" s="197" t="s">
        <v>251</v>
      </c>
      <c r="D112" s="887"/>
      <c r="E112" s="31" t="s">
        <v>320</v>
      </c>
      <c r="F112" s="31" t="s">
        <v>322</v>
      </c>
      <c r="G112" s="31" t="s">
        <v>276</v>
      </c>
      <c r="H112" s="93">
        <v>0.28999999999999998</v>
      </c>
      <c r="I112" s="199">
        <v>2017</v>
      </c>
      <c r="J112" s="31">
        <v>2020</v>
      </c>
      <c r="K112" s="31">
        <v>2030</v>
      </c>
      <c r="L112" s="186">
        <v>0.47</v>
      </c>
      <c r="M112" s="31" t="s">
        <v>352</v>
      </c>
      <c r="N112" s="196" t="s">
        <v>848</v>
      </c>
      <c r="O112" s="196" t="s">
        <v>847</v>
      </c>
      <c r="P112" s="196" t="s">
        <v>848</v>
      </c>
      <c r="Q112" s="196" t="s">
        <v>847</v>
      </c>
      <c r="R112" s="54" t="s">
        <v>648</v>
      </c>
      <c r="S112" s="158">
        <v>5.7142857142857099E-3</v>
      </c>
      <c r="T112" s="60" t="s">
        <v>649</v>
      </c>
      <c r="U112" s="60" t="s">
        <v>650</v>
      </c>
      <c r="V112" s="60" t="s">
        <v>107</v>
      </c>
      <c r="W112" s="60" t="s">
        <v>98</v>
      </c>
      <c r="X112" s="60" t="s">
        <v>151</v>
      </c>
      <c r="Y112" s="60" t="s">
        <v>661</v>
      </c>
      <c r="Z112" s="60" t="s">
        <v>662</v>
      </c>
      <c r="AA112" s="322">
        <v>2020</v>
      </c>
      <c r="AB112" s="322">
        <v>2030</v>
      </c>
      <c r="AC112" s="60" t="s">
        <v>661</v>
      </c>
      <c r="AD112" s="347">
        <v>1</v>
      </c>
      <c r="AE112" s="838" t="s">
        <v>1203</v>
      </c>
      <c r="AF112" s="347" t="s">
        <v>1173</v>
      </c>
      <c r="AG112" s="467" t="s">
        <v>943</v>
      </c>
      <c r="AH112" s="397" t="s">
        <v>937</v>
      </c>
      <c r="AI112" s="468" t="s">
        <v>944</v>
      </c>
      <c r="AJ112" s="463" t="s">
        <v>945</v>
      </c>
      <c r="AK112" s="463">
        <v>0</v>
      </c>
      <c r="AL112" s="425">
        <v>0</v>
      </c>
      <c r="AM112" s="425">
        <v>0</v>
      </c>
      <c r="AN112" s="755" t="s">
        <v>946</v>
      </c>
      <c r="AO112" s="202" t="s">
        <v>832</v>
      </c>
      <c r="AP112" s="202" t="s">
        <v>793</v>
      </c>
      <c r="AQ112" s="202" t="s">
        <v>794</v>
      </c>
      <c r="AR112" s="202" t="s">
        <v>795</v>
      </c>
      <c r="AS112" s="60" t="s">
        <v>796</v>
      </c>
      <c r="AT112" s="60" t="s">
        <v>797</v>
      </c>
    </row>
    <row r="113" spans="1:46" ht="81" customHeight="1">
      <c r="A113" s="196" t="s">
        <v>247</v>
      </c>
      <c r="B113" s="893"/>
      <c r="C113" s="197" t="s">
        <v>251</v>
      </c>
      <c r="D113" s="888"/>
      <c r="E113" s="31" t="s">
        <v>320</v>
      </c>
      <c r="F113" s="31" t="s">
        <v>322</v>
      </c>
      <c r="G113" s="31" t="s">
        <v>276</v>
      </c>
      <c r="H113" s="91">
        <v>0.28999999999999998</v>
      </c>
      <c r="I113" s="199">
        <v>2017</v>
      </c>
      <c r="J113" s="198">
        <v>2020</v>
      </c>
      <c r="K113" s="198">
        <v>2030</v>
      </c>
      <c r="L113" s="91">
        <v>0.47</v>
      </c>
      <c r="M113" s="198" t="s">
        <v>352</v>
      </c>
      <c r="N113" s="196" t="s">
        <v>848</v>
      </c>
      <c r="O113" s="667"/>
      <c r="P113" s="667"/>
      <c r="Q113" s="667"/>
      <c r="R113" s="54" t="s">
        <v>651</v>
      </c>
      <c r="S113" s="158">
        <v>5.7142857142857099E-3</v>
      </c>
      <c r="T113" s="39" t="s">
        <v>652</v>
      </c>
      <c r="U113" s="160" t="s">
        <v>653</v>
      </c>
      <c r="V113" s="202" t="s">
        <v>107</v>
      </c>
      <c r="W113" s="202" t="s">
        <v>99</v>
      </c>
      <c r="X113" s="199" t="s">
        <v>198</v>
      </c>
      <c r="Y113" s="324">
        <v>30000</v>
      </c>
      <c r="Z113" s="325">
        <v>2018</v>
      </c>
      <c r="AA113" s="326">
        <v>2019</v>
      </c>
      <c r="AB113" s="326">
        <v>2030</v>
      </c>
      <c r="AC113" s="225">
        <v>51307</v>
      </c>
      <c r="AD113" s="373">
        <v>31500</v>
      </c>
      <c r="AE113" s="848">
        <v>0.13</v>
      </c>
      <c r="AF113" s="373" t="s">
        <v>1169</v>
      </c>
      <c r="AG113" s="582">
        <v>4035</v>
      </c>
      <c r="AH113" s="579">
        <v>44196</v>
      </c>
      <c r="AI113" s="582" t="s">
        <v>896</v>
      </c>
      <c r="AJ113" s="582" t="s">
        <v>897</v>
      </c>
      <c r="AK113" s="519">
        <v>699922740</v>
      </c>
      <c r="AL113" s="519">
        <v>699922740</v>
      </c>
      <c r="AM113" s="519">
        <v>90989956</v>
      </c>
      <c r="AN113" s="757" t="s">
        <v>898</v>
      </c>
      <c r="AO113" s="202" t="s">
        <v>832</v>
      </c>
      <c r="AP113" s="198" t="s">
        <v>802</v>
      </c>
      <c r="AQ113" s="198" t="s">
        <v>803</v>
      </c>
      <c r="AR113" s="202" t="s">
        <v>804</v>
      </c>
      <c r="AS113" s="202">
        <v>3102340618</v>
      </c>
      <c r="AT113" s="202" t="s">
        <v>805</v>
      </c>
    </row>
    <row r="114" spans="1:46" ht="145.5" customHeight="1">
      <c r="A114" s="29" t="s">
        <v>247</v>
      </c>
      <c r="B114" s="894"/>
      <c r="C114" s="47" t="s">
        <v>252</v>
      </c>
      <c r="D114" s="79">
        <v>2.8571428571428598E-2</v>
      </c>
      <c r="E114" s="31" t="s">
        <v>323</v>
      </c>
      <c r="F114" s="31" t="s">
        <v>324</v>
      </c>
      <c r="G114" s="31" t="s">
        <v>158</v>
      </c>
      <c r="H114" s="94">
        <v>8.5526810944694951</v>
      </c>
      <c r="I114" s="32">
        <v>2018</v>
      </c>
      <c r="J114" s="31">
        <v>2020</v>
      </c>
      <c r="K114" s="31">
        <v>2030</v>
      </c>
      <c r="L114" s="189">
        <v>3.9569816737340009</v>
      </c>
      <c r="M114" s="94">
        <v>7.3771388817234556</v>
      </c>
      <c r="N114" s="196" t="s">
        <v>947</v>
      </c>
      <c r="O114" s="469">
        <v>44196</v>
      </c>
      <c r="P114" s="470" t="s">
        <v>948</v>
      </c>
      <c r="Q114" s="471" t="s">
        <v>949</v>
      </c>
      <c r="R114" s="54" t="s">
        <v>654</v>
      </c>
      <c r="S114" s="158">
        <v>2.8571428571428598E-2</v>
      </c>
      <c r="T114" s="60" t="s">
        <v>655</v>
      </c>
      <c r="U114" s="60" t="s">
        <v>656</v>
      </c>
      <c r="V114" s="60" t="s">
        <v>107</v>
      </c>
      <c r="W114" s="60" t="s">
        <v>97</v>
      </c>
      <c r="X114" s="60" t="s">
        <v>151</v>
      </c>
      <c r="Y114" s="849">
        <v>86374</v>
      </c>
      <c r="Z114" s="202">
        <v>2018</v>
      </c>
      <c r="AA114" s="389">
        <v>2020</v>
      </c>
      <c r="AB114" s="389">
        <v>2030</v>
      </c>
      <c r="AC114" s="60">
        <v>1041673</v>
      </c>
      <c r="AD114" s="204">
        <v>74558</v>
      </c>
      <c r="AE114" s="347">
        <v>0.14000000000000001</v>
      </c>
      <c r="AF114" s="204" t="s">
        <v>1169</v>
      </c>
      <c r="AG114" s="472">
        <v>10178</v>
      </c>
      <c r="AH114" s="403">
        <v>44196</v>
      </c>
      <c r="AI114" s="316" t="s">
        <v>950</v>
      </c>
      <c r="AJ114" s="248" t="s">
        <v>951</v>
      </c>
      <c r="AK114" s="473">
        <v>504072882</v>
      </c>
      <c r="AL114" s="473">
        <v>0</v>
      </c>
      <c r="AM114" s="473">
        <v>504072882</v>
      </c>
      <c r="AN114" s="211" t="s">
        <v>859</v>
      </c>
      <c r="AO114" s="202" t="s">
        <v>832</v>
      </c>
      <c r="AP114" s="202" t="s">
        <v>793</v>
      </c>
      <c r="AQ114" s="202" t="s">
        <v>806</v>
      </c>
      <c r="AR114" s="202" t="s">
        <v>807</v>
      </c>
      <c r="AS114" s="60" t="s">
        <v>808</v>
      </c>
      <c r="AT114" s="60" t="s">
        <v>809</v>
      </c>
    </row>
  </sheetData>
  <autoFilter ref="A11:DK114"/>
  <mergeCells count="77">
    <mergeCell ref="AT10:AT11"/>
    <mergeCell ref="AA9:AB9"/>
    <mergeCell ref="AO9:AT9"/>
    <mergeCell ref="AQ10:AQ11"/>
    <mergeCell ref="AG9:AN9"/>
    <mergeCell ref="AG10:AJ10"/>
    <mergeCell ref="AK10:AN10"/>
    <mergeCell ref="A3:DK3"/>
    <mergeCell ref="J10:K10"/>
    <mergeCell ref="AR10:AR11"/>
    <mergeCell ref="AP10:AP11"/>
    <mergeCell ref="AO10:AO11"/>
    <mergeCell ref="AC10:AD10"/>
    <mergeCell ref="U10:U11"/>
    <mergeCell ref="V10:V11"/>
    <mergeCell ref="X10:X11"/>
    <mergeCell ref="T10:T11"/>
    <mergeCell ref="D7:AT7"/>
    <mergeCell ref="B8:E8"/>
    <mergeCell ref="A4:C4"/>
    <mergeCell ref="D4:AT4"/>
    <mergeCell ref="D5:AT5"/>
    <mergeCell ref="D6:AT6"/>
    <mergeCell ref="B12:B31"/>
    <mergeCell ref="A1:AT1"/>
    <mergeCell ref="B9:B11"/>
    <mergeCell ref="AA10:AA11"/>
    <mergeCell ref="AB10:AB11"/>
    <mergeCell ref="C10:C11"/>
    <mergeCell ref="R10:R11"/>
    <mergeCell ref="S10:S11"/>
    <mergeCell ref="Y10:Z10"/>
    <mergeCell ref="R9:Z9"/>
    <mergeCell ref="N9:Q9"/>
    <mergeCell ref="N10:Q10"/>
    <mergeCell ref="L10:M10"/>
    <mergeCell ref="A2:AT2"/>
    <mergeCell ref="W10:W11"/>
    <mergeCell ref="AS10:AS11"/>
    <mergeCell ref="A9:A11"/>
    <mergeCell ref="C9:M9"/>
    <mergeCell ref="D10:D11"/>
    <mergeCell ref="G10:G11"/>
    <mergeCell ref="H10:I10"/>
    <mergeCell ref="E10:E11"/>
    <mergeCell ref="F10:F11"/>
    <mergeCell ref="B32:B46"/>
    <mergeCell ref="B47:B57"/>
    <mergeCell ref="B58:B73"/>
    <mergeCell ref="B74:B84"/>
    <mergeCell ref="B85:B103"/>
    <mergeCell ref="B104:B114"/>
    <mergeCell ref="D12:D15"/>
    <mergeCell ref="D16:D23"/>
    <mergeCell ref="D24:D28"/>
    <mergeCell ref="D29:D31"/>
    <mergeCell ref="D32:D33"/>
    <mergeCell ref="D34:D37"/>
    <mergeCell ref="D38:D39"/>
    <mergeCell ref="D42:D43"/>
    <mergeCell ref="D44:D46"/>
    <mergeCell ref="D47:D51"/>
    <mergeCell ref="D52:D57"/>
    <mergeCell ref="D58:D63"/>
    <mergeCell ref="D64:D67"/>
    <mergeCell ref="D68:D70"/>
    <mergeCell ref="D72:D73"/>
    <mergeCell ref="D74:D79"/>
    <mergeCell ref="D80:D81"/>
    <mergeCell ref="D85:D88"/>
    <mergeCell ref="D89:D91"/>
    <mergeCell ref="D94:D95"/>
    <mergeCell ref="D96:D99"/>
    <mergeCell ref="D100:D102"/>
    <mergeCell ref="D104:D106"/>
    <mergeCell ref="D108:D109"/>
    <mergeCell ref="D110:D113"/>
  </mergeCells>
  <dataValidations xWindow="1474" yWindow="434" count="19">
    <dataValidation allowBlank="1" showInputMessage="1" showErrorMessage="1" prompt="Formato DD/MM/AAAA_x000a_Escriba la fecha de inicio de ejecución del producto._x000a_" sqref="J11"/>
    <dataValidation allowBlank="1" showInputMessage="1" showErrorMessage="1" prompt="Formato DD/MM/AAAA_x000a_Escriba la fecha de finalización de ejecución del producto._x000a__x000a_" sqref="K11:L11"/>
    <dataValidation allowBlank="1" showInputMessage="1" showErrorMessage="1" prompt="Escriba el valor del reporte de avance acumulado  y la fecha de corte de la información." sqref="AG10:AI10 N10"/>
    <dataValidation allowBlank="1" showInputMessage="1" showErrorMessage="1" prompt="_x000a__x000a_" sqref="AB10:AC11"/>
    <dataValidation allowBlank="1" sqref="W2:AT2 W4:AT8 M11 B95 O86:Q88 P89 O90:Q91 N85:N91 AE11:AF11 A2:U2 A4:U8"/>
    <dataValidation type="custom" allowBlank="1" showInputMessage="1" showErrorMessage="1" prompt="La celda es de solo texto" sqref="A12:A31 A47:A57 A74:A103">
      <formula1>ISTEXT(A12)</formula1>
    </dataValidation>
    <dataValidation type="custom" allowBlank="1" showErrorMessage="1" sqref="C12:C28 C47:C57 R47:R49 T21 T14 R21:R23 T52:T54 T24 T22:U23 T74:T80 T82 T81:U81 R74:R84 T48 R52:R54 C74:C95">
      <formula1>ISTEXT(C12)</formula1>
    </dataValidation>
    <dataValidation type="decimal" allowBlank="1" showErrorMessage="1" sqref="J22:K31 V75 Z24 Z14 Z21 Z53 Y22:Z23 Z58:Z63 Z74:Z78 Z80:Z82 Z48">
      <formula1>2000</formula1>
      <formula2>500000000</formula2>
    </dataValidation>
    <dataValidation type="custom" allowBlank="1" showInputMessage="1" showErrorMessage="1" prompt="La celda debe contener solo texto" sqref="E16:E28 E83:G84 AR57 AR31 AR12:AR16 AR29 AR18:AR20 AQ24:AR24 AR27 AQ85:AS86 AQ47:AQ54 AQ14:AQ15 AR47:AR53 AR79:AS79">
      <formula1>ISTEXT(E12)</formula1>
    </dataValidation>
    <dataValidation allowBlank="1" showInputMessage="1" showErrorMessage="1" prompt="La celda debe contener solo texto" sqref="AU14:AV14 AQ58:AS59 AQ61:AS70 AQ72:AS73">
      <formula1>ISTEXT(AQ14)</formula1>
    </dataValidation>
    <dataValidation allowBlank="1" showErrorMessage="1" sqref="AP12:AP16 AP18:AP20 AP31 AP50:AP51 AP29 AP85:AP86 AP71"/>
    <dataValidation allowBlank="1" showErrorMessage="1" sqref="C58:C63">
      <formula1>ISTEXT(C58)</formula1>
    </dataValidation>
    <dataValidation type="custom" allowBlank="1" showInputMessage="1" showErrorMessage="1" prompt="Escriba el Objetivo general de la política pública." sqref="A3">
      <formula1>ISTEXT(A3)</formula1>
    </dataValidation>
    <dataValidation allowBlank="1" showInputMessage="1" showErrorMessage="1" prompt="Defina el Producto que quiere alcanzar a través de la medición." sqref="U72 T58:T59 U58:U63 R58:R59 U65:U69"/>
    <dataValidation type="custom" allowBlank="1" showInputMessage="1" showErrorMessage="1" sqref="R99:R100 R64:R73 T60 T72 T65:T69 R60">
      <formula1>ISTEXT(R60)</formula1>
    </dataValidation>
    <dataValidation type="date" allowBlank="1" showErrorMessage="1" sqref="Z22:Z23 AA14:AB14">
      <formula1>36526</formula1>
      <formula2>58806</formula2>
    </dataValidation>
    <dataValidation type="decimal" allowBlank="1" showErrorMessage="1" sqref="Y21:Y24 Y14 Y48 Y74:Y78 Y80:Y82 Y53 Y58:Y63">
      <formula1>0</formula1>
      <formula2>500000000</formula2>
    </dataValidation>
    <dataValidation type="list" allowBlank="1" showErrorMessage="1" sqref="AP52:AP54 AP30 AP27 AP24:AP25 AP21 AP47:AP49">
      <formula1>INDIRECT(AO21)</formula1>
    </dataValidation>
    <dataValidation type="custom" allowBlank="1" showInputMessage="1" showErrorMessage="1" error="La celda debe contener solo texto" sqref="AQ100:AS102 AR99:AS99">
      <formula1>ISTEXT(AQ99)</formula1>
    </dataValidation>
  </dataValidations>
  <hyperlinks>
    <hyperlink ref="AT61" r:id="rId1" display="parce@saludcapital.gov.co"/>
    <hyperlink ref="AT62:AT63" r:id="rId2" display="parce@saludcapital.gov.co"/>
    <hyperlink ref="AT65" r:id="rId3" display="parce@saludcapital.gov.co"/>
    <hyperlink ref="AT72" r:id="rId4" display="parce@saludcapital.gov.co"/>
    <hyperlink ref="AT73" r:id="rId5" display="parce@saludcapital.gov.co"/>
    <hyperlink ref="AT67" r:id="rId6" display="parce@saludcapital.gov.co"/>
    <hyperlink ref="AT66" r:id="rId7" display="parce@saludcapital.gov.co"/>
    <hyperlink ref="AT64" r:id="rId8" display="parce@saludcapital.gov.co"/>
    <hyperlink ref="AT70" r:id="rId9" display="parce@saludcapital.gov.co"/>
    <hyperlink ref="AT68" r:id="rId10" display="parce@saludcapital.gov.co"/>
    <hyperlink ref="AT105" r:id="rId11" display="catalina.rivera@proteccionanimalbogota.gov.co"/>
    <hyperlink ref="AT104" r:id="rId12"/>
    <hyperlink ref="AT106" r:id="rId13" display="Armando.ojeda@habitatbogota.gov.co"/>
    <hyperlink ref="AT12" r:id="rId14"/>
    <hyperlink ref="AT14" r:id="rId15"/>
    <hyperlink ref="AT107" r:id="rId16"/>
    <hyperlink ref="AT102" r:id="rId17"/>
    <hyperlink ref="AT100" r:id="rId18"/>
    <hyperlink ref="AT101" r:id="rId19"/>
    <hyperlink ref="AT36" r:id="rId20"/>
    <hyperlink ref="AT27" r:id="rId21"/>
    <hyperlink ref="AT24" r:id="rId22"/>
    <hyperlink ref="AT25" r:id="rId23"/>
    <hyperlink ref="AT48" r:id="rId24"/>
    <hyperlink ref="AT52" r:id="rId25"/>
    <hyperlink ref="AT53" r:id="rId26"/>
    <hyperlink ref="AT108" r:id="rId27"/>
    <hyperlink ref="AT109" r:id="rId28"/>
    <hyperlink ref="AT57" r:id="rId29"/>
    <hyperlink ref="AT71" r:id="rId30"/>
    <hyperlink ref="AT30" r:id="rId31"/>
    <hyperlink ref="AT43" r:id="rId32"/>
    <hyperlink ref="AT44" r:id="rId33"/>
    <hyperlink ref="AT46" r:id="rId34"/>
    <hyperlink ref="AT42" r:id="rId35"/>
    <hyperlink ref="AT38" r:id="rId36"/>
    <hyperlink ref="AT13" r:id="rId37"/>
    <hyperlink ref="AT16" r:id="rId38"/>
    <hyperlink ref="AT18" r:id="rId39"/>
    <hyperlink ref="AT19" r:id="rId40"/>
    <hyperlink ref="AT20" r:id="rId41"/>
    <hyperlink ref="AT29" r:id="rId42"/>
    <hyperlink ref="AT31" r:id="rId43"/>
    <hyperlink ref="AT50" r:id="rId44"/>
    <hyperlink ref="AT51" r:id="rId45"/>
    <hyperlink ref="AT85" r:id="rId46"/>
    <hyperlink ref="AT17" r:id="rId47"/>
    <hyperlink ref="AT21" r:id="rId48"/>
    <hyperlink ref="AT79" r:id="rId49"/>
    <hyperlink ref="AT74" r:id="rId50"/>
    <hyperlink ref="AT75" r:id="rId51"/>
    <hyperlink ref="AT76" r:id="rId52"/>
    <hyperlink ref="AT77" r:id="rId53" display="leyla.castillo@idartes.gov.co"/>
    <hyperlink ref="AT78" r:id="rId54" display="leyla.castillo@idartes.gov.co"/>
    <hyperlink ref="AT80" r:id="rId55" display="astrid.angulo@idartes.gov.co"/>
    <hyperlink ref="AT82" r:id="rId56" display="astrid.angulo@idartes.gov.co"/>
    <hyperlink ref="AT83" r:id="rId57"/>
    <hyperlink ref="AT84" r:id="rId58"/>
    <hyperlink ref="AT33" r:id="rId59"/>
    <hyperlink ref="AT34" r:id="rId60"/>
    <hyperlink ref="AT35" r:id="rId61"/>
    <hyperlink ref="AT32" r:id="rId62"/>
    <hyperlink ref="AT15" r:id="rId63"/>
    <hyperlink ref="AT81" r:id="rId64"/>
    <hyperlink ref="AT86" r:id="rId65"/>
    <hyperlink ref="AT87" r:id="rId66"/>
    <hyperlink ref="AT88" r:id="rId67"/>
    <hyperlink ref="AT90" r:id="rId68"/>
    <hyperlink ref="AT91" r:id="rId69"/>
    <hyperlink ref="AT92" r:id="rId70"/>
    <hyperlink ref="AT93" r:id="rId71" display="claudia.davila@gobiernobogota.gov.co"/>
    <hyperlink ref="AT94" r:id="rId72" display="linda.gomez@gobiernobogota.gov.co"/>
    <hyperlink ref="AT95" r:id="rId73"/>
    <hyperlink ref="AT99" r:id="rId74"/>
    <hyperlink ref="AT96" r:id="rId75"/>
    <hyperlink ref="AT97" r:id="rId76"/>
    <hyperlink ref="AT98" r:id="rId77"/>
    <hyperlink ref="AT103" r:id="rId78"/>
  </hyperlinks>
  <pageMargins left="0.7" right="0.7" top="0.75" bottom="0.75" header="0.3" footer="0.3"/>
  <pageSetup paperSize="9" orientation="portrait" horizontalDpi="1200" verticalDpi="1200" r:id="rId7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topLeftCell="A9" zoomScale="93" zoomScaleNormal="100" workbookViewId="0">
      <selection activeCell="B15" sqref="B15"/>
    </sheetView>
  </sheetViews>
  <sheetFormatPr baseColWidth="10" defaultColWidth="11.42578125" defaultRowHeight="15.75"/>
  <cols>
    <col min="1" max="1" width="11.42578125" style="9"/>
    <col min="2" max="2" width="31" style="10" customWidth="1"/>
    <col min="3" max="3" width="109.85546875" style="9" customWidth="1"/>
    <col min="4" max="16384" width="11.42578125" style="9"/>
  </cols>
  <sheetData>
    <row r="1" spans="1:3" ht="20.25">
      <c r="A1" s="935" t="s">
        <v>113</v>
      </c>
      <c r="B1" s="936"/>
      <c r="C1" s="937"/>
    </row>
    <row r="2" spans="1:3" ht="58.5" customHeight="1">
      <c r="A2" s="938" t="s">
        <v>114</v>
      </c>
      <c r="B2" s="939"/>
      <c r="C2" s="940"/>
    </row>
    <row r="3" spans="1:3" ht="37.5" customHeight="1">
      <c r="A3" s="938" t="s">
        <v>116</v>
      </c>
      <c r="B3" s="939"/>
      <c r="C3" s="940"/>
    </row>
    <row r="4" spans="1:3" ht="37.5" customHeight="1" thickBot="1">
      <c r="A4" s="941" t="s">
        <v>121</v>
      </c>
      <c r="B4" s="942"/>
      <c r="C4" s="943"/>
    </row>
    <row r="5" spans="1:3" ht="16.5" thickBot="1">
      <c r="A5" s="933" t="s">
        <v>129</v>
      </c>
      <c r="B5" s="934"/>
      <c r="C5" s="16" t="s">
        <v>93</v>
      </c>
    </row>
    <row r="6" spans="1:3" ht="63">
      <c r="A6" s="930" t="s">
        <v>120</v>
      </c>
      <c r="B6" s="17" t="s">
        <v>118</v>
      </c>
      <c r="C6" s="15" t="s">
        <v>122</v>
      </c>
    </row>
    <row r="7" spans="1:3" ht="31.5">
      <c r="A7" s="931"/>
      <c r="B7" s="17" t="s">
        <v>115</v>
      </c>
      <c r="C7" s="15" t="s">
        <v>143</v>
      </c>
    </row>
    <row r="8" spans="1:3" ht="47.25">
      <c r="A8" s="931"/>
      <c r="B8" s="17" t="s">
        <v>119</v>
      </c>
      <c r="C8" s="15" t="s">
        <v>127</v>
      </c>
    </row>
    <row r="9" spans="1:3" ht="32.25" thickBot="1">
      <c r="A9" s="932"/>
      <c r="B9" s="17" t="s">
        <v>135</v>
      </c>
      <c r="C9" s="15" t="s">
        <v>147</v>
      </c>
    </row>
    <row r="10" spans="1:3" ht="63">
      <c r="A10" s="930" t="s">
        <v>123</v>
      </c>
      <c r="B10" s="17" t="s">
        <v>118</v>
      </c>
      <c r="C10" s="15" t="s">
        <v>124</v>
      </c>
    </row>
    <row r="11" spans="1:3" ht="47.25">
      <c r="A11" s="931"/>
      <c r="B11" s="17" t="s">
        <v>115</v>
      </c>
      <c r="C11" s="15" t="s">
        <v>145</v>
      </c>
    </row>
    <row r="12" spans="1:3" ht="31.5">
      <c r="A12" s="931"/>
      <c r="B12" s="17" t="s">
        <v>144</v>
      </c>
      <c r="C12" s="15" t="s">
        <v>146</v>
      </c>
    </row>
    <row r="13" spans="1:3" ht="31.5">
      <c r="A13" s="931"/>
      <c r="B13" s="17" t="s">
        <v>131</v>
      </c>
      <c r="C13" s="15" t="s">
        <v>148</v>
      </c>
    </row>
    <row r="14" spans="1:3" ht="63">
      <c r="A14" s="931"/>
      <c r="B14" s="17" t="s">
        <v>117</v>
      </c>
      <c r="C14" s="15" t="s">
        <v>126</v>
      </c>
    </row>
    <row r="15" spans="1:3" ht="63.75" thickBot="1">
      <c r="A15" s="932"/>
      <c r="B15" s="17" t="s">
        <v>125</v>
      </c>
      <c r="C15" s="15" t="s">
        <v>128</v>
      </c>
    </row>
  </sheetData>
  <mergeCells count="7">
    <mergeCell ref="A6:A9"/>
    <mergeCell ref="A10:A15"/>
    <mergeCell ref="A5:B5"/>
    <mergeCell ref="A1:C1"/>
    <mergeCell ref="A2:C2"/>
    <mergeCell ref="A3:C3"/>
    <mergeCell ref="A4:C4"/>
  </mergeCells>
  <dataValidations xWindow="272" yWindow="395" count="1">
    <dataValidation allowBlank="1" showInputMessage="1" showErrorMessage="1" prompt="Indique la ejecución de los recursos, incluya los comprometidos." sqref="B14"/>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4"/>
  <sheetViews>
    <sheetView workbookViewId="0">
      <selection activeCell="B7" sqref="B7"/>
    </sheetView>
  </sheetViews>
  <sheetFormatPr baseColWidth="10" defaultRowHeight="15"/>
  <cols>
    <col min="2" max="2" width="21.42578125" customWidth="1"/>
    <col min="3" max="3" width="11.42578125" customWidth="1"/>
    <col min="5" max="5" width="36.7109375" customWidth="1"/>
    <col min="6" max="6" width="32.7109375" customWidth="1"/>
    <col min="7" max="7" width="28.85546875" customWidth="1"/>
  </cols>
  <sheetData>
    <row r="1" spans="2:9">
      <c r="B1" s="1" t="s">
        <v>104</v>
      </c>
    </row>
    <row r="2" spans="2:9">
      <c r="B2" t="s">
        <v>105</v>
      </c>
    </row>
    <row r="3" spans="2:9">
      <c r="B3" t="s">
        <v>106</v>
      </c>
      <c r="E3" s="2" t="s">
        <v>26</v>
      </c>
      <c r="F3" s="3" t="s">
        <v>27</v>
      </c>
    </row>
    <row r="4" spans="2:9">
      <c r="B4" t="s">
        <v>107</v>
      </c>
      <c r="E4" s="4" t="s">
        <v>28</v>
      </c>
      <c r="F4" s="5" t="s">
        <v>29</v>
      </c>
      <c r="I4" s="4" t="s">
        <v>28</v>
      </c>
    </row>
    <row r="5" spans="2:9">
      <c r="B5" t="s">
        <v>108</v>
      </c>
      <c r="E5" s="4" t="s">
        <v>28</v>
      </c>
      <c r="F5" s="5" t="s">
        <v>30</v>
      </c>
      <c r="I5" s="4" t="s">
        <v>31</v>
      </c>
    </row>
    <row r="6" spans="2:9">
      <c r="B6" t="s">
        <v>109</v>
      </c>
      <c r="E6" s="4" t="s">
        <v>31</v>
      </c>
      <c r="F6" s="5" t="s">
        <v>32</v>
      </c>
      <c r="I6" s="4" t="s">
        <v>82</v>
      </c>
    </row>
    <row r="7" spans="2:9">
      <c r="B7" t="s">
        <v>110</v>
      </c>
      <c r="E7" s="4" t="s">
        <v>31</v>
      </c>
      <c r="F7" s="5" t="s">
        <v>33</v>
      </c>
      <c r="I7" s="4" t="s">
        <v>38</v>
      </c>
    </row>
    <row r="8" spans="2:9">
      <c r="B8" s="1" t="s">
        <v>22</v>
      </c>
      <c r="E8" s="4" t="s">
        <v>31</v>
      </c>
      <c r="F8" s="5" t="s">
        <v>34</v>
      </c>
      <c r="I8" s="4" t="s">
        <v>40</v>
      </c>
    </row>
    <row r="9" spans="2:9">
      <c r="B9" t="s">
        <v>97</v>
      </c>
      <c r="E9" s="4" t="s">
        <v>31</v>
      </c>
      <c r="F9" s="5" t="s">
        <v>35</v>
      </c>
      <c r="I9" s="4" t="s">
        <v>44</v>
      </c>
    </row>
    <row r="10" spans="2:9">
      <c r="B10" t="s">
        <v>98</v>
      </c>
      <c r="E10" s="4" t="s">
        <v>82</v>
      </c>
      <c r="F10" s="5" t="s">
        <v>36</v>
      </c>
      <c r="I10" s="4" t="s">
        <v>45</v>
      </c>
    </row>
    <row r="11" spans="2:9">
      <c r="B11" t="s">
        <v>99</v>
      </c>
      <c r="E11" s="4" t="s">
        <v>82</v>
      </c>
      <c r="F11" s="5" t="s">
        <v>37</v>
      </c>
      <c r="I11" s="4" t="s">
        <v>49</v>
      </c>
    </row>
    <row r="12" spans="2:9">
      <c r="B12" t="s">
        <v>100</v>
      </c>
      <c r="E12" s="4" t="s">
        <v>38</v>
      </c>
      <c r="F12" s="5" t="s">
        <v>39</v>
      </c>
      <c r="I12" s="4" t="s">
        <v>52</v>
      </c>
    </row>
    <row r="13" spans="2:9">
      <c r="E13" s="4" t="s">
        <v>40</v>
      </c>
      <c r="F13" s="5" t="s">
        <v>41</v>
      </c>
      <c r="I13" s="4" t="s">
        <v>55</v>
      </c>
    </row>
    <row r="14" spans="2:9">
      <c r="E14" s="4" t="s">
        <v>40</v>
      </c>
      <c r="F14" s="5" t="s">
        <v>42</v>
      </c>
      <c r="I14" s="4" t="s">
        <v>57</v>
      </c>
    </row>
    <row r="15" spans="2:9">
      <c r="E15" s="4" t="s">
        <v>40</v>
      </c>
      <c r="F15" s="5" t="s">
        <v>43</v>
      </c>
      <c r="I15" s="4" t="s">
        <v>63</v>
      </c>
    </row>
    <row r="16" spans="2:9">
      <c r="E16" s="4" t="s">
        <v>44</v>
      </c>
      <c r="F16" s="6"/>
      <c r="I16" s="4" t="s">
        <v>67</v>
      </c>
    </row>
    <row r="17" spans="1:9">
      <c r="E17" s="4" t="s">
        <v>45</v>
      </c>
      <c r="F17" s="5" t="s">
        <v>46</v>
      </c>
      <c r="I17" s="4" t="s">
        <v>73</v>
      </c>
    </row>
    <row r="18" spans="1:9">
      <c r="E18" s="4" t="s">
        <v>45</v>
      </c>
      <c r="F18" s="5" t="s">
        <v>47</v>
      </c>
      <c r="I18" s="4" t="s">
        <v>80</v>
      </c>
    </row>
    <row r="19" spans="1:9">
      <c r="E19" s="4" t="s">
        <v>45</v>
      </c>
      <c r="F19" s="5" t="s">
        <v>48</v>
      </c>
    </row>
    <row r="20" spans="1:9">
      <c r="A20" s="1"/>
      <c r="E20" s="4" t="s">
        <v>49</v>
      </c>
      <c r="F20" s="5" t="s">
        <v>50</v>
      </c>
    </row>
    <row r="21" spans="1:9">
      <c r="E21" s="4" t="s">
        <v>49</v>
      </c>
      <c r="F21" s="5" t="s">
        <v>51</v>
      </c>
    </row>
    <row r="22" spans="1:9">
      <c r="E22" s="4" t="s">
        <v>52</v>
      </c>
      <c r="F22" s="5" t="s">
        <v>53</v>
      </c>
    </row>
    <row r="23" spans="1:9">
      <c r="E23" s="4" t="s">
        <v>52</v>
      </c>
      <c r="F23" s="5" t="s">
        <v>54</v>
      </c>
    </row>
    <row r="24" spans="1:9">
      <c r="E24" s="4" t="s">
        <v>55</v>
      </c>
      <c r="F24" s="5" t="s">
        <v>56</v>
      </c>
    </row>
    <row r="25" spans="1:9">
      <c r="E25" s="4" t="s">
        <v>57</v>
      </c>
      <c r="F25" s="5" t="s">
        <v>58</v>
      </c>
    </row>
    <row r="26" spans="1:9">
      <c r="E26" s="4" t="s">
        <v>57</v>
      </c>
      <c r="F26" s="5" t="s">
        <v>59</v>
      </c>
    </row>
    <row r="27" spans="1:9">
      <c r="E27" s="4" t="s">
        <v>57</v>
      </c>
      <c r="F27" s="5" t="s">
        <v>60</v>
      </c>
    </row>
    <row r="28" spans="1:9">
      <c r="B28" s="1" t="s">
        <v>21</v>
      </c>
      <c r="E28" s="4" t="s">
        <v>57</v>
      </c>
      <c r="F28" s="5" t="s">
        <v>61</v>
      </c>
    </row>
    <row r="29" spans="1:9">
      <c r="B29" t="s">
        <v>20</v>
      </c>
      <c r="E29" s="4" t="s">
        <v>57</v>
      </c>
      <c r="F29" s="5" t="s">
        <v>62</v>
      </c>
    </row>
    <row r="30" spans="1:9">
      <c r="B30" t="s">
        <v>17</v>
      </c>
      <c r="E30" s="4" t="s">
        <v>63</v>
      </c>
      <c r="F30" s="5" t="s">
        <v>64</v>
      </c>
    </row>
    <row r="31" spans="1:9">
      <c r="B31" t="s">
        <v>18</v>
      </c>
      <c r="E31" s="4" t="s">
        <v>63</v>
      </c>
      <c r="F31" s="7" t="s">
        <v>65</v>
      </c>
    </row>
    <row r="32" spans="1:9">
      <c r="B32" t="s">
        <v>19</v>
      </c>
      <c r="E32" s="4" t="s">
        <v>63</v>
      </c>
      <c r="F32" s="7" t="s">
        <v>66</v>
      </c>
    </row>
    <row r="33" spans="2:6">
      <c r="E33" s="4" t="s">
        <v>67</v>
      </c>
      <c r="F33" s="5" t="s">
        <v>68</v>
      </c>
    </row>
    <row r="34" spans="2:6">
      <c r="E34" s="4" t="s">
        <v>67</v>
      </c>
      <c r="F34" s="5" t="s">
        <v>69</v>
      </c>
    </row>
    <row r="35" spans="2:6">
      <c r="E35" s="4" t="s">
        <v>67</v>
      </c>
      <c r="F35" s="5" t="s">
        <v>70</v>
      </c>
    </row>
    <row r="36" spans="2:6">
      <c r="B36" s="1" t="s">
        <v>90</v>
      </c>
      <c r="E36" s="4" t="s">
        <v>67</v>
      </c>
      <c r="F36" s="5" t="s">
        <v>71</v>
      </c>
    </row>
    <row r="37" spans="2:6">
      <c r="B37" t="s">
        <v>88</v>
      </c>
      <c r="E37" s="4" t="s">
        <v>67</v>
      </c>
      <c r="F37" s="5" t="s">
        <v>72</v>
      </c>
    </row>
    <row r="38" spans="2:6">
      <c r="B38" t="s">
        <v>89</v>
      </c>
      <c r="E38" s="4" t="s">
        <v>73</v>
      </c>
      <c r="F38" s="5" t="s">
        <v>74</v>
      </c>
    </row>
    <row r="39" spans="2:6">
      <c r="E39" s="4" t="s">
        <v>73</v>
      </c>
      <c r="F39" s="5" t="s">
        <v>75</v>
      </c>
    </row>
    <row r="40" spans="2:6">
      <c r="B40" s="1" t="s">
        <v>94</v>
      </c>
      <c r="E40" s="4" t="s">
        <v>73</v>
      </c>
      <c r="F40" s="5" t="s">
        <v>76</v>
      </c>
    </row>
    <row r="41" spans="2:6">
      <c r="B41" t="s">
        <v>95</v>
      </c>
      <c r="E41" s="4" t="s">
        <v>73</v>
      </c>
      <c r="F41" s="5" t="s">
        <v>77</v>
      </c>
    </row>
    <row r="42" spans="2:6">
      <c r="B42" t="s">
        <v>96</v>
      </c>
      <c r="E42" s="4" t="s">
        <v>73</v>
      </c>
      <c r="F42" s="5" t="s">
        <v>78</v>
      </c>
    </row>
    <row r="43" spans="2:6">
      <c r="E43" s="4" t="s">
        <v>73</v>
      </c>
      <c r="F43" s="5" t="s">
        <v>79</v>
      </c>
    </row>
    <row r="44" spans="2:6">
      <c r="E44" s="4" t="s">
        <v>80</v>
      </c>
      <c r="F44" s="6"/>
    </row>
  </sheetData>
  <sheetProtection algorithmName="SHA-512" hashValue="XmvmT6J9675D79r29m9EdM1AGIRaCjXxxkCzkCkpLIUd3VEul+BW7ybSE0ONxPEI1FaJqwSyQOe9hoo2hdaqHQ==" saltValue="bh5EDo6WqSYF21+kFlIweA==" spinCount="100000" sheet="1" objects="1" scenarios="1"/>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13</vt:i4>
      </vt:variant>
    </vt:vector>
  </HeadingPairs>
  <TitlesOfParts>
    <vt:vector size="16" baseType="lpstr">
      <vt:lpstr>Plan de acción</vt:lpstr>
      <vt:lpstr>Instructivo Seguimiento</vt:lpstr>
      <vt:lpstr>Desplegables</vt:lpstr>
      <vt:lpstr>Ambiente</vt:lpstr>
      <vt:lpstr>CulturaRecreaciónyDeporte</vt:lpstr>
      <vt:lpstr>DesarrolloEconómicoIndustriayTurismo</vt:lpstr>
      <vt:lpstr>Educación</vt:lpstr>
      <vt:lpstr>GestiónJurídica</vt:lpstr>
      <vt:lpstr>GestiónPública</vt:lpstr>
      <vt:lpstr>Gobierno</vt:lpstr>
      <vt:lpstr>Hábitat</vt:lpstr>
      <vt:lpstr>Hacienda</vt:lpstr>
      <vt:lpstr>IntegraciónSocial</vt:lpstr>
      <vt:lpstr>Movilidad</vt:lpstr>
      <vt:lpstr>Salud</vt:lpstr>
      <vt:lpstr>SeguridadConvivenciayJusticia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 Alarcón</dc:creator>
  <cp:lastModifiedBy>Windows 10</cp:lastModifiedBy>
  <dcterms:created xsi:type="dcterms:W3CDTF">2017-05-26T20:37:49Z</dcterms:created>
  <dcterms:modified xsi:type="dcterms:W3CDTF">2021-05-13T17:25:14Z</dcterms:modified>
</cp:coreProperties>
</file>